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ahasalmancheema/Desktop/"/>
    </mc:Choice>
  </mc:AlternateContent>
  <xr:revisionPtr revIDLastSave="0" documentId="8_{21CE59FA-8807-7543-9592-B33B2F85690D}" xr6:coauthVersionLast="47" xr6:coauthVersionMax="47" xr10:uidLastSave="{00000000-0000-0000-0000-000000000000}"/>
  <bookViews>
    <workbookView xWindow="12680" yWindow="740" windowWidth="15420" windowHeight="17400" firstSheet="17" activeTab="19" xr2:uid="{00000000-000D-0000-FFFF-FFFF00000000}"/>
  </bookViews>
  <sheets>
    <sheet name="Formula Analysis Cheat Sheet" sheetId="43" r:id="rId1"/>
    <sheet name="Excel File Contents" sheetId="44" r:id="rId2"/>
    <sheet name="All Data" sheetId="1" r:id="rId3"/>
    <sheet name="Market Conditions" sheetId="42" r:id="rId4"/>
    <sheet name="Apple Event 1 Analysis" sheetId="27" r:id="rId5"/>
    <sheet name="Adobe Event 1 Analysis" sheetId="15" r:id="rId6"/>
    <sheet name="AMD Event 1 Analysis" sheetId="16" r:id="rId7"/>
    <sheet name="BAC Event 1 Analysis" sheetId="17" r:id="rId8"/>
    <sheet name="Chegg Event 1 Analysis" sheetId="18" r:id="rId9"/>
    <sheet name="Google Event 1 Analysis" sheetId="19" r:id="rId10"/>
    <sheet name="JP Morgan Event 1 Analysis" sheetId="21" r:id="rId11"/>
    <sheet name="Meta Event 1 Analysis" sheetId="22" r:id="rId12"/>
    <sheet name="Microsoft Event 1 Analysis" sheetId="23" r:id="rId13"/>
    <sheet name="TSMC Event 1 Analysis" sheetId="29" r:id="rId14"/>
    <sheet name="Pearson Event 1 Analysis" sheetId="28" r:id="rId15"/>
    <sheet name="Wells Fargo Event 1 Analysis" sheetId="30" r:id="rId16"/>
    <sheet name="Salesforce Event 1 Analysis" sheetId="20" r:id="rId17"/>
    <sheet name="ServiceNow Event 1 Analysis" sheetId="24" r:id="rId18"/>
    <sheet name="Nvidia Event 1 Analysis" sheetId="25" r:id="rId19"/>
    <sheet name="Summary Table" sheetId="26" r:id="rId20"/>
    <sheet name="AR Graph" sheetId="40" r:id="rId21"/>
    <sheet name="T-statistics for CARs" sheetId="36" r:id="rId22"/>
    <sheet name="Chegg Event 1 v. Event2" sheetId="32" r:id="rId23"/>
    <sheet name="BAC Event 1 v. Event 2" sheetId="33" r:id="rId24"/>
    <sheet name="WFC Event 1 v. Event 2" sheetId="34" r:id="rId25"/>
    <sheet name="NVDA Event 1 v. Event 2" sheetId="38" r:id="rId26"/>
    <sheet name="Meta Event 1 v. Event 2" sheetId="39" r:id="rId27"/>
    <sheet name="NVDA (Old)" sheetId="13" r:id="rId28"/>
    <sheet name="Adobe (Old)" sheetId="2" r:id="rId29"/>
    <sheet name="NOW (Old)" sheetId="12" r:id="rId30"/>
    <sheet name="MSFT (Old)" sheetId="10" r:id="rId31"/>
    <sheet name="CRM (Old)" sheetId="6" r:id="rId32"/>
    <sheet name="JPM (Old)" sheetId="8" r:id="rId33"/>
    <sheet name="GOOG (Old)" sheetId="7" r:id="rId34"/>
    <sheet name="META (Old)" sheetId="9" r:id="rId35"/>
    <sheet name="CHGG (Old)" sheetId="5" r:id="rId36"/>
    <sheet name="BAC (Old)" sheetId="4" r:id="rId37"/>
    <sheet name="AMD (Old)" sheetId="3" r:id="rId38"/>
  </sheets>
  <definedNames>
    <definedName name="alpha_abde">'Adobe (Old)'!$K$20</definedName>
    <definedName name="alpha_amd">'AMD (Old)'!$K$20</definedName>
    <definedName name="alpha_bac">'BAC (Old)'!$K$20</definedName>
    <definedName name="alpha_chgg">'CHGG (Old)'!$K$20</definedName>
    <definedName name="alpha_crm">'CRM (Old)'!$K$20</definedName>
    <definedName name="alpha_goog">'GOOG (Old)'!$K$20</definedName>
    <definedName name="alpha_jpm">'JPM (Old)'!$K$20</definedName>
    <definedName name="alpha_meta">'META (Old)'!$K$20</definedName>
    <definedName name="alpha_msft">'MSFT (Old)'!$K$20</definedName>
    <definedName name="alpha_now">'NOW (Old)'!$K$20</definedName>
    <definedName name="alpha_nvda">'NVDA (Old)'!$K$20</definedName>
    <definedName name="beta_adbe">'Adobe (Old)'!$K$21</definedName>
    <definedName name="beta_amd">'AMD (Old)'!$K$21</definedName>
    <definedName name="beta_bac">'BAC (Old)'!$K$21</definedName>
    <definedName name="beta_chgg">'CHGG (Old)'!$K$21</definedName>
    <definedName name="beta_crm">'CRM (Old)'!$K$21</definedName>
    <definedName name="beta_goog">'GOOG (Old)'!$K$21</definedName>
    <definedName name="beta_jpm">'JPM (Old)'!$K$21</definedName>
    <definedName name="beta_meta">'META (Old)'!$K$21</definedName>
    <definedName name="beta_msft">'MSFT (Old)'!$K$21</definedName>
    <definedName name="beta_now">'NOW (Old)'!$K$21</definedName>
    <definedName name="beta_nvda">'NVDA (Old)'!$K$21</definedName>
    <definedName name="intercept_adbe">'Adobe (Old)'!$K$20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5" l="1"/>
  <c r="Q15" i="25"/>
  <c r="P15" i="25"/>
  <c r="O15" i="25"/>
  <c r="N15" i="25"/>
  <c r="R15" i="24"/>
  <c r="Q15" i="24"/>
  <c r="P15" i="24"/>
  <c r="O15" i="24"/>
  <c r="N15" i="24"/>
  <c r="R15" i="20"/>
  <c r="Q15" i="20"/>
  <c r="P15" i="20"/>
  <c r="O15" i="20"/>
  <c r="N15" i="20"/>
  <c r="R15" i="30"/>
  <c r="Q15" i="30"/>
  <c r="P15" i="30"/>
  <c r="O15" i="30"/>
  <c r="N15" i="30"/>
  <c r="R15" i="28"/>
  <c r="Q15" i="28"/>
  <c r="P15" i="28"/>
  <c r="O15" i="28"/>
  <c r="N15" i="28"/>
  <c r="R15" i="29"/>
  <c r="Q15" i="29"/>
  <c r="P15" i="29"/>
  <c r="O15" i="29"/>
  <c r="N15" i="29"/>
  <c r="R15" i="23"/>
  <c r="Q15" i="23"/>
  <c r="P15" i="23"/>
  <c r="O15" i="23"/>
  <c r="N15" i="23"/>
  <c r="R15" i="22"/>
  <c r="Q15" i="22"/>
  <c r="P15" i="22"/>
  <c r="O15" i="22"/>
  <c r="N15" i="22"/>
  <c r="R15" i="21"/>
  <c r="Q15" i="21"/>
  <c r="P15" i="21"/>
  <c r="O15" i="21"/>
  <c r="N15" i="21"/>
  <c r="R15" i="19"/>
  <c r="Q15" i="19"/>
  <c r="P15" i="19"/>
  <c r="O15" i="19"/>
  <c r="N15" i="19"/>
  <c r="R15" i="18"/>
  <c r="Q15" i="18"/>
  <c r="P15" i="18"/>
  <c r="O15" i="18"/>
  <c r="N15" i="18"/>
  <c r="R15" i="17"/>
  <c r="Q15" i="17"/>
  <c r="P15" i="17"/>
  <c r="O15" i="17"/>
  <c r="N15" i="17"/>
  <c r="R15" i="16"/>
  <c r="Q15" i="16"/>
  <c r="P15" i="16"/>
  <c r="O15" i="16"/>
  <c r="N15" i="16"/>
  <c r="R15" i="15"/>
  <c r="Q15" i="15"/>
  <c r="P15" i="15"/>
  <c r="O15" i="15"/>
  <c r="N15" i="15"/>
  <c r="R15" i="27"/>
  <c r="Q15" i="27"/>
  <c r="P15" i="27"/>
  <c r="O15" i="27"/>
  <c r="N15" i="27"/>
  <c r="L21" i="40" l="1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3" i="40"/>
  <c r="L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H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3" i="40"/>
  <c r="G2" i="40"/>
  <c r="K44" i="26"/>
  <c r="R16" i="25"/>
  <c r="Q16" i="25"/>
  <c r="P16" i="25"/>
  <c r="O16" i="25"/>
  <c r="N16" i="25"/>
  <c r="R16" i="24"/>
  <c r="Q16" i="24"/>
  <c r="P16" i="24"/>
  <c r="O16" i="24"/>
  <c r="N16" i="24"/>
  <c r="N16" i="23"/>
  <c r="R16" i="23"/>
  <c r="Q16" i="23"/>
  <c r="P16" i="23"/>
  <c r="O16" i="23"/>
  <c r="R16" i="22"/>
  <c r="Q16" i="22"/>
  <c r="P16" i="22"/>
  <c r="O16" i="22"/>
  <c r="N16" i="22"/>
  <c r="R16" i="21"/>
  <c r="Q16" i="21"/>
  <c r="P16" i="21"/>
  <c r="O16" i="21"/>
  <c r="N16" i="21"/>
  <c r="R16" i="19"/>
  <c r="Q16" i="19"/>
  <c r="P16" i="19"/>
  <c r="O16" i="19"/>
  <c r="N16" i="19"/>
  <c r="R16" i="20"/>
  <c r="Q16" i="20"/>
  <c r="P16" i="20"/>
  <c r="O16" i="20"/>
  <c r="N16" i="20"/>
  <c r="R16" i="17"/>
  <c r="Q16" i="17"/>
  <c r="P16" i="17"/>
  <c r="O16" i="17"/>
  <c r="N16" i="17"/>
  <c r="R16" i="18"/>
  <c r="Q16" i="18"/>
  <c r="P16" i="18"/>
  <c r="O16" i="18"/>
  <c r="N16" i="18"/>
  <c r="R16" i="16"/>
  <c r="Q16" i="16"/>
  <c r="P16" i="16"/>
  <c r="O16" i="16"/>
  <c r="N16" i="16"/>
  <c r="R16" i="15"/>
  <c r="Q16" i="15"/>
  <c r="P16" i="15"/>
  <c r="O16" i="15"/>
  <c r="N16" i="15"/>
  <c r="R16" i="30"/>
  <c r="Q16" i="30"/>
  <c r="P16" i="30"/>
  <c r="O16" i="30"/>
  <c r="N16" i="30"/>
  <c r="R16" i="28"/>
  <c r="Q16" i="28"/>
  <c r="P16" i="28"/>
  <c r="O16" i="28"/>
  <c r="N16" i="28"/>
  <c r="E2" i="27"/>
  <c r="N16" i="27" s="1"/>
  <c r="B5" i="27"/>
  <c r="B28" i="39"/>
  <c r="C28" i="39" s="1"/>
  <c r="B27" i="39"/>
  <c r="C27" i="39" s="1"/>
  <c r="B26" i="39"/>
  <c r="C26" i="39" s="1"/>
  <c r="B26" i="38"/>
  <c r="C26" i="38" s="1"/>
  <c r="B28" i="38"/>
  <c r="C28" i="38" s="1"/>
  <c r="B27" i="38"/>
  <c r="C27" i="38" s="1"/>
  <c r="C27" i="34"/>
  <c r="C28" i="34"/>
  <c r="C26" i="34"/>
  <c r="C27" i="33"/>
  <c r="C28" i="33"/>
  <c r="C26" i="33"/>
  <c r="B28" i="33"/>
  <c r="B27" i="33"/>
  <c r="B26" i="33"/>
  <c r="B26" i="32"/>
  <c r="C26" i="32" s="1"/>
  <c r="B27" i="32"/>
  <c r="C27" i="32" s="1"/>
  <c r="B28" i="32"/>
  <c r="C28" i="32" s="1"/>
  <c r="L55" i="26"/>
  <c r="O55" i="26" s="1"/>
  <c r="K55" i="26"/>
  <c r="L54" i="26"/>
  <c r="O54" i="26" s="1"/>
  <c r="K54" i="26"/>
  <c r="L53" i="26"/>
  <c r="O53" i="26" s="1"/>
  <c r="K53" i="26"/>
  <c r="K52" i="26"/>
  <c r="L52" i="26"/>
  <c r="O52" i="26" s="1"/>
  <c r="L51" i="26"/>
  <c r="O51" i="26" s="1"/>
  <c r="K51" i="26"/>
  <c r="L50" i="26"/>
  <c r="O50" i="26" s="1"/>
  <c r="K50" i="26"/>
  <c r="L49" i="26"/>
  <c r="O49" i="26" s="1"/>
  <c r="K49" i="26"/>
  <c r="L48" i="26"/>
  <c r="O48" i="26" s="1"/>
  <c r="K48" i="26"/>
  <c r="L47" i="26"/>
  <c r="O47" i="26" s="1"/>
  <c r="K47" i="26"/>
  <c r="L46" i="26"/>
  <c r="O46" i="26" s="1"/>
  <c r="K46" i="26"/>
  <c r="L45" i="26"/>
  <c r="O45" i="26" s="1"/>
  <c r="K45" i="26"/>
  <c r="L44" i="26"/>
  <c r="O44" i="26" s="1"/>
  <c r="L40" i="26"/>
  <c r="L39" i="26"/>
  <c r="L38" i="26"/>
  <c r="L37" i="26"/>
  <c r="K40" i="26"/>
  <c r="K39" i="26"/>
  <c r="K38" i="26"/>
  <c r="K37" i="26"/>
  <c r="J40" i="26"/>
  <c r="J39" i="26"/>
  <c r="J38" i="26"/>
  <c r="J37" i="26"/>
  <c r="A8" i="24"/>
  <c r="D11" i="25"/>
  <c r="B2" i="24"/>
  <c r="B26" i="34"/>
  <c r="B28" i="34"/>
  <c r="B27" i="34"/>
  <c r="O13" i="25"/>
  <c r="N13" i="21"/>
  <c r="N13" i="19"/>
  <c r="R16" i="29"/>
  <c r="Q16" i="29"/>
  <c r="P16" i="29"/>
  <c r="O16" i="29"/>
  <c r="N16" i="29"/>
  <c r="Q13" i="25"/>
  <c r="P13" i="25"/>
  <c r="R13" i="25"/>
  <c r="N13" i="25"/>
  <c r="D289" i="25"/>
  <c r="E289" i="25" s="1"/>
  <c r="D15" i="25"/>
  <c r="E15" i="25" s="1"/>
  <c r="D23" i="25"/>
  <c r="E23" i="25" s="1"/>
  <c r="D31" i="25"/>
  <c r="E31" i="25" s="1"/>
  <c r="D39" i="25"/>
  <c r="E39" i="25" s="1"/>
  <c r="D47" i="25"/>
  <c r="E47" i="25" s="1"/>
  <c r="D55" i="25"/>
  <c r="E55" i="25" s="1"/>
  <c r="D63" i="25"/>
  <c r="E63" i="25" s="1"/>
  <c r="D71" i="25"/>
  <c r="E71" i="25" s="1"/>
  <c r="D79" i="25"/>
  <c r="E79" i="25" s="1"/>
  <c r="D87" i="25"/>
  <c r="E87" i="25" s="1"/>
  <c r="D95" i="25"/>
  <c r="E95" i="25" s="1"/>
  <c r="D103" i="25"/>
  <c r="E103" i="25" s="1"/>
  <c r="D111" i="25"/>
  <c r="E111" i="25" s="1"/>
  <c r="D119" i="25"/>
  <c r="E119" i="25" s="1"/>
  <c r="D127" i="25"/>
  <c r="E127" i="25" s="1"/>
  <c r="D135" i="25"/>
  <c r="E135" i="25" s="1"/>
  <c r="D143" i="25"/>
  <c r="E143" i="25" s="1"/>
  <c r="D151" i="25"/>
  <c r="E151" i="25" s="1"/>
  <c r="D159" i="25"/>
  <c r="E159" i="25" s="1"/>
  <c r="D167" i="25"/>
  <c r="E167" i="25" s="1"/>
  <c r="D175" i="25"/>
  <c r="E175" i="25" s="1"/>
  <c r="D183" i="25"/>
  <c r="E183" i="25" s="1"/>
  <c r="D191" i="25"/>
  <c r="E191" i="25" s="1"/>
  <c r="D199" i="25"/>
  <c r="E199" i="25" s="1"/>
  <c r="D207" i="25"/>
  <c r="E207" i="25" s="1"/>
  <c r="D215" i="25"/>
  <c r="E215" i="25" s="1"/>
  <c r="D223" i="25"/>
  <c r="E223" i="25" s="1"/>
  <c r="D231" i="25"/>
  <c r="E231" i="25" s="1"/>
  <c r="D239" i="25"/>
  <c r="E239" i="25" s="1"/>
  <c r="D247" i="25"/>
  <c r="E247" i="25" s="1"/>
  <c r="D255" i="25"/>
  <c r="E255" i="25" s="1"/>
  <c r="D263" i="25"/>
  <c r="E263" i="25" s="1"/>
  <c r="R13" i="23"/>
  <c r="Q13" i="23"/>
  <c r="P13" i="23"/>
  <c r="O13" i="23"/>
  <c r="N13" i="23"/>
  <c r="D288" i="23"/>
  <c r="E288" i="23" s="1"/>
  <c r="D14" i="23"/>
  <c r="E14" i="23" s="1"/>
  <c r="D22" i="23"/>
  <c r="E22" i="23" s="1"/>
  <c r="D30" i="23"/>
  <c r="E30" i="23" s="1"/>
  <c r="D38" i="23"/>
  <c r="E38" i="23" s="1"/>
  <c r="D46" i="23"/>
  <c r="E46" i="23" s="1"/>
  <c r="D54" i="23"/>
  <c r="E54" i="23" s="1"/>
  <c r="D62" i="23"/>
  <c r="E62" i="23" s="1"/>
  <c r="D70" i="23"/>
  <c r="E70" i="23" s="1"/>
  <c r="D78" i="23"/>
  <c r="E78" i="23" s="1"/>
  <c r="D86" i="23"/>
  <c r="E86" i="23" s="1"/>
  <c r="D94" i="23"/>
  <c r="E94" i="23" s="1"/>
  <c r="D102" i="23"/>
  <c r="E102" i="23" s="1"/>
  <c r="D110" i="23"/>
  <c r="E110" i="23" s="1"/>
  <c r="D118" i="23"/>
  <c r="E118" i="23" s="1"/>
  <c r="D126" i="23"/>
  <c r="E126" i="23" s="1"/>
  <c r="D134" i="23"/>
  <c r="E134" i="23" s="1"/>
  <c r="D142" i="23"/>
  <c r="E142" i="23" s="1"/>
  <c r="D150" i="23"/>
  <c r="E150" i="23" s="1"/>
  <c r="D158" i="23"/>
  <c r="E158" i="23" s="1"/>
  <c r="D166" i="23"/>
  <c r="E166" i="23" s="1"/>
  <c r="D174" i="23"/>
  <c r="E174" i="23" s="1"/>
  <c r="D182" i="23"/>
  <c r="E182" i="23" s="1"/>
  <c r="D190" i="23"/>
  <c r="E190" i="23" s="1"/>
  <c r="D198" i="23"/>
  <c r="E198" i="23" s="1"/>
  <c r="D206" i="23"/>
  <c r="E206" i="23" s="1"/>
  <c r="D214" i="23"/>
  <c r="E214" i="23" s="1"/>
  <c r="D222" i="23"/>
  <c r="E222" i="23" s="1"/>
  <c r="D230" i="23"/>
  <c r="E230" i="23" s="1"/>
  <c r="D238" i="23"/>
  <c r="E238" i="23" s="1"/>
  <c r="D246" i="23"/>
  <c r="E246" i="23" s="1"/>
  <c r="D254" i="23"/>
  <c r="E254" i="23" s="1"/>
  <c r="D262" i="23"/>
  <c r="E262" i="23" s="1"/>
  <c r="R13" i="22"/>
  <c r="Q13" i="22"/>
  <c r="P13" i="22"/>
  <c r="O13" i="22"/>
  <c r="N13" i="22"/>
  <c r="R13" i="21"/>
  <c r="Q13" i="21"/>
  <c r="P13" i="21"/>
  <c r="O13" i="21"/>
  <c r="E84" i="21"/>
  <c r="E148" i="21"/>
  <c r="D283" i="21"/>
  <c r="E283" i="21" s="1"/>
  <c r="D17" i="21"/>
  <c r="E17" i="21" s="1"/>
  <c r="D20" i="21"/>
  <c r="E20" i="21" s="1"/>
  <c r="D36" i="21"/>
  <c r="E36" i="21" s="1"/>
  <c r="D43" i="21"/>
  <c r="E43" i="21" s="1"/>
  <c r="D59" i="21"/>
  <c r="E59" i="21" s="1"/>
  <c r="D65" i="21"/>
  <c r="E65" i="21" s="1"/>
  <c r="D81" i="21"/>
  <c r="E81" i="21" s="1"/>
  <c r="D84" i="21"/>
  <c r="D100" i="21"/>
  <c r="E100" i="21" s="1"/>
  <c r="D107" i="21"/>
  <c r="E107" i="21" s="1"/>
  <c r="D123" i="21"/>
  <c r="E123" i="21" s="1"/>
  <c r="D129" i="21"/>
  <c r="E129" i="21" s="1"/>
  <c r="D145" i="21"/>
  <c r="E145" i="21" s="1"/>
  <c r="D148" i="21"/>
  <c r="D164" i="21"/>
  <c r="E164" i="21" s="1"/>
  <c r="D171" i="21"/>
  <c r="E171" i="21" s="1"/>
  <c r="D187" i="21"/>
  <c r="E187" i="21" s="1"/>
  <c r="D193" i="21"/>
  <c r="E193" i="21" s="1"/>
  <c r="D209" i="21"/>
  <c r="E209" i="21" s="1"/>
  <c r="D212" i="21"/>
  <c r="E212" i="21" s="1"/>
  <c r="D228" i="21"/>
  <c r="E228" i="21" s="1"/>
  <c r="D235" i="21"/>
  <c r="E235" i="21" s="1"/>
  <c r="D251" i="21"/>
  <c r="E251" i="21" s="1"/>
  <c r="D257" i="21"/>
  <c r="E257" i="21" s="1"/>
  <c r="R13" i="19"/>
  <c r="Q13" i="19"/>
  <c r="P13" i="19"/>
  <c r="O13" i="19"/>
  <c r="D289" i="19"/>
  <c r="E289" i="19" s="1"/>
  <c r="D15" i="19"/>
  <c r="E15" i="19" s="1"/>
  <c r="D23" i="19"/>
  <c r="E23" i="19" s="1"/>
  <c r="D31" i="19"/>
  <c r="E31" i="19" s="1"/>
  <c r="D39" i="19"/>
  <c r="E39" i="19" s="1"/>
  <c r="D47" i="19"/>
  <c r="E47" i="19" s="1"/>
  <c r="D55" i="19"/>
  <c r="E55" i="19" s="1"/>
  <c r="D63" i="19"/>
  <c r="E63" i="19" s="1"/>
  <c r="D71" i="19"/>
  <c r="E71" i="19" s="1"/>
  <c r="D79" i="19"/>
  <c r="E79" i="19" s="1"/>
  <c r="D87" i="19"/>
  <c r="E87" i="19" s="1"/>
  <c r="D95" i="19"/>
  <c r="E95" i="19" s="1"/>
  <c r="D103" i="19"/>
  <c r="E103" i="19" s="1"/>
  <c r="D111" i="19"/>
  <c r="E111" i="19" s="1"/>
  <c r="D119" i="19"/>
  <c r="E119" i="19" s="1"/>
  <c r="D127" i="19"/>
  <c r="E127" i="19" s="1"/>
  <c r="D135" i="19"/>
  <c r="E135" i="19" s="1"/>
  <c r="D143" i="19"/>
  <c r="E143" i="19" s="1"/>
  <c r="D151" i="19"/>
  <c r="E151" i="19" s="1"/>
  <c r="D159" i="19"/>
  <c r="E159" i="19" s="1"/>
  <c r="D167" i="19"/>
  <c r="E167" i="19" s="1"/>
  <c r="D175" i="19"/>
  <c r="E175" i="19" s="1"/>
  <c r="D183" i="19"/>
  <c r="E183" i="19" s="1"/>
  <c r="D191" i="19"/>
  <c r="E191" i="19" s="1"/>
  <c r="D199" i="19"/>
  <c r="E199" i="19" s="1"/>
  <c r="D207" i="19"/>
  <c r="E207" i="19" s="1"/>
  <c r="D215" i="19"/>
  <c r="E215" i="19" s="1"/>
  <c r="D223" i="19"/>
  <c r="E223" i="19" s="1"/>
  <c r="D231" i="19"/>
  <c r="E231" i="19" s="1"/>
  <c r="D239" i="19"/>
  <c r="E239" i="19" s="1"/>
  <c r="D247" i="19"/>
  <c r="E247" i="19" s="1"/>
  <c r="D255" i="19"/>
  <c r="E255" i="19" s="1"/>
  <c r="D263" i="19"/>
  <c r="E263" i="19" s="1"/>
  <c r="A8" i="19"/>
  <c r="N13" i="20"/>
  <c r="R13" i="20"/>
  <c r="Q13" i="20"/>
  <c r="P13" i="20"/>
  <c r="O13" i="20"/>
  <c r="D195" i="20"/>
  <c r="E195" i="20" s="1"/>
  <c r="D203" i="20"/>
  <c r="E203" i="20" s="1"/>
  <c r="D211" i="20"/>
  <c r="E211" i="20" s="1"/>
  <c r="D219" i="20"/>
  <c r="E219" i="20" s="1"/>
  <c r="D227" i="20"/>
  <c r="E227" i="20" s="1"/>
  <c r="D235" i="20"/>
  <c r="E235" i="20" s="1"/>
  <c r="D243" i="20"/>
  <c r="E243" i="20" s="1"/>
  <c r="D251" i="20"/>
  <c r="E251" i="20" s="1"/>
  <c r="D259" i="20"/>
  <c r="E259" i="20" s="1"/>
  <c r="R13" i="18"/>
  <c r="Q13" i="18"/>
  <c r="P13" i="18"/>
  <c r="O13" i="18"/>
  <c r="N13" i="18"/>
  <c r="R13" i="17"/>
  <c r="Q13" i="17"/>
  <c r="P13" i="17"/>
  <c r="O13" i="17"/>
  <c r="N13" i="17"/>
  <c r="O13" i="16"/>
  <c r="N13" i="16"/>
  <c r="R13" i="16"/>
  <c r="Q13" i="16"/>
  <c r="P13" i="16"/>
  <c r="A8" i="16"/>
  <c r="R13" i="15"/>
  <c r="Q13" i="15"/>
  <c r="P13" i="15"/>
  <c r="O13" i="15"/>
  <c r="N13" i="15"/>
  <c r="R13" i="28"/>
  <c r="Q13" i="28"/>
  <c r="P13" i="28"/>
  <c r="O13" i="28"/>
  <c r="N13" i="28"/>
  <c r="N13" i="29"/>
  <c r="R13" i="29"/>
  <c r="Q13" i="29"/>
  <c r="P13" i="29"/>
  <c r="O13" i="29"/>
  <c r="P16" i="27"/>
  <c r="P13" i="27"/>
  <c r="N13" i="27"/>
  <c r="R13" i="27"/>
  <c r="Q13" i="27"/>
  <c r="O13" i="27"/>
  <c r="O16" i="27" s="1"/>
  <c r="R13" i="30"/>
  <c r="Q13" i="30"/>
  <c r="P13" i="30"/>
  <c r="O13" i="30"/>
  <c r="N13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A8" i="30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A8" i="29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A8" i="28"/>
  <c r="A8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A8" i="25"/>
  <c r="B5" i="25"/>
  <c r="B4" i="25"/>
  <c r="B3" i="25"/>
  <c r="B2" i="25"/>
  <c r="D267" i="25" s="1"/>
  <c r="E267" i="25" s="1"/>
  <c r="G267" i="25" s="1"/>
  <c r="H267" i="25" s="1"/>
  <c r="B3" i="24"/>
  <c r="B5" i="24"/>
  <c r="B4" i="24"/>
  <c r="D270" i="23"/>
  <c r="E270" i="23" s="1"/>
  <c r="G270" i="23" s="1"/>
  <c r="H270" i="23" s="1"/>
  <c r="B3" i="23"/>
  <c r="A8" i="23"/>
  <c r="B5" i="23"/>
  <c r="B4" i="23"/>
  <c r="B2" i="23"/>
  <c r="D287" i="23" s="1"/>
  <c r="E287" i="23" s="1"/>
  <c r="D272" i="22"/>
  <c r="E272" i="22" s="1"/>
  <c r="G272" i="22" s="1"/>
  <c r="H272" i="22" s="1"/>
  <c r="A8" i="22"/>
  <c r="B5" i="22"/>
  <c r="B4" i="22"/>
  <c r="B3" i="22"/>
  <c r="D264" i="22" s="1"/>
  <c r="B2" i="22"/>
  <c r="D271" i="22" s="1"/>
  <c r="E271" i="22" s="1"/>
  <c r="B2" i="21"/>
  <c r="D19" i="21" s="1"/>
  <c r="E19" i="21" s="1"/>
  <c r="A8" i="21"/>
  <c r="B5" i="21"/>
  <c r="B4" i="21"/>
  <c r="B3" i="21"/>
  <c r="A8" i="20"/>
  <c r="B5" i="20"/>
  <c r="B4" i="20"/>
  <c r="B3" i="20"/>
  <c r="D285" i="20" s="1"/>
  <c r="E285" i="20" s="1"/>
  <c r="B2" i="20"/>
  <c r="D286" i="20" s="1"/>
  <c r="E286" i="20" s="1"/>
  <c r="B5" i="19"/>
  <c r="B4" i="19"/>
  <c r="B3" i="19"/>
  <c r="B2" i="19"/>
  <c r="D279" i="19" s="1"/>
  <c r="E279" i="19" s="1"/>
  <c r="A8" i="18"/>
  <c r="B5" i="18"/>
  <c r="B4" i="18"/>
  <c r="B3" i="18"/>
  <c r="B2" i="18"/>
  <c r="D281" i="18" s="1"/>
  <c r="E281" i="18" s="1"/>
  <c r="B2" i="17"/>
  <c r="D279" i="17" s="1"/>
  <c r="E279" i="17" s="1"/>
  <c r="G279" i="17" s="1"/>
  <c r="H279" i="17" s="1"/>
  <c r="A8" i="17"/>
  <c r="B5" i="17"/>
  <c r="B4" i="17"/>
  <c r="B3" i="17"/>
  <c r="B5" i="16"/>
  <c r="B4" i="16"/>
  <c r="B3" i="16"/>
  <c r="B2" i="16"/>
  <c r="D289" i="16" s="1"/>
  <c r="E289" i="16" s="1"/>
  <c r="B5" i="15"/>
  <c r="B2" i="15"/>
  <c r="B4" i="15"/>
  <c r="A8" i="15"/>
  <c r="R276" i="13"/>
  <c r="R275" i="13"/>
  <c r="Q276" i="13"/>
  <c r="Q275" i="13"/>
  <c r="P276" i="13"/>
  <c r="P275" i="13"/>
  <c r="O276" i="13"/>
  <c r="O275" i="13"/>
  <c r="N276" i="13"/>
  <c r="N275" i="13"/>
  <c r="M276" i="13"/>
  <c r="M275" i="13"/>
  <c r="L276" i="13"/>
  <c r="L275" i="13"/>
  <c r="K276" i="13"/>
  <c r="K275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G6" i="13"/>
  <c r="G14" i="13"/>
  <c r="G22" i="13"/>
  <c r="G30" i="13"/>
  <c r="G38" i="13"/>
  <c r="G46" i="13"/>
  <c r="G54" i="13"/>
  <c r="G62" i="13"/>
  <c r="G70" i="13"/>
  <c r="G78" i="13"/>
  <c r="G86" i="13"/>
  <c r="G94" i="13"/>
  <c r="G102" i="13"/>
  <c r="G110" i="13"/>
  <c r="G118" i="13"/>
  <c r="G126" i="13"/>
  <c r="G134" i="13"/>
  <c r="G142" i="13"/>
  <c r="G150" i="13"/>
  <c r="G158" i="13"/>
  <c r="G166" i="13"/>
  <c r="G174" i="13"/>
  <c r="G182" i="13"/>
  <c r="G190" i="13"/>
  <c r="G198" i="13"/>
  <c r="G206" i="13"/>
  <c r="G214" i="13"/>
  <c r="G222" i="13"/>
  <c r="G230" i="13"/>
  <c r="G238" i="13"/>
  <c r="G246" i="13"/>
  <c r="G254" i="13"/>
  <c r="G262" i="13"/>
  <c r="G270" i="13"/>
  <c r="G278" i="13"/>
  <c r="G286" i="13"/>
  <c r="G294" i="13"/>
  <c r="F17" i="13"/>
  <c r="F25" i="13"/>
  <c r="F33" i="13"/>
  <c r="F41" i="13"/>
  <c r="F49" i="13"/>
  <c r="F57" i="13"/>
  <c r="F81" i="13"/>
  <c r="F89" i="13"/>
  <c r="F97" i="13"/>
  <c r="F105" i="13"/>
  <c r="F113" i="13"/>
  <c r="F121" i="13"/>
  <c r="F145" i="13"/>
  <c r="F153" i="13"/>
  <c r="F161" i="13"/>
  <c r="F169" i="13"/>
  <c r="F177" i="13"/>
  <c r="F185" i="13"/>
  <c r="F209" i="13"/>
  <c r="F217" i="13"/>
  <c r="F225" i="13"/>
  <c r="F233" i="13"/>
  <c r="F241" i="13"/>
  <c r="F249" i="13"/>
  <c r="F273" i="13"/>
  <c r="F281" i="13"/>
  <c r="F289" i="13"/>
  <c r="E2" i="13"/>
  <c r="F2" i="13" s="1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F47" i="13" s="1"/>
  <c r="E48" i="13"/>
  <c r="F48" i="13" s="1"/>
  <c r="E49" i="13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F63" i="13" s="1"/>
  <c r="E64" i="13"/>
  <c r="F64" i="13" s="1"/>
  <c r="E65" i="13"/>
  <c r="F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F73" i="13" s="1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F79" i="13" s="1"/>
  <c r="E80" i="13"/>
  <c r="F80" i="13" s="1"/>
  <c r="E81" i="13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F95" i="13" s="1"/>
  <c r="E96" i="13"/>
  <c r="F96" i="13" s="1"/>
  <c r="E97" i="13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F111" i="13" s="1"/>
  <c r="E112" i="13"/>
  <c r="F112" i="13" s="1"/>
  <c r="E113" i="13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F127" i="13" s="1"/>
  <c r="E128" i="13"/>
  <c r="F128" i="13" s="1"/>
  <c r="E129" i="13"/>
  <c r="F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F137" i="13" s="1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F143" i="13" s="1"/>
  <c r="E144" i="13"/>
  <c r="F144" i="13" s="1"/>
  <c r="E145" i="13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F159" i="13" s="1"/>
  <c r="E160" i="13"/>
  <c r="F160" i="13" s="1"/>
  <c r="E161" i="13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F175" i="13" s="1"/>
  <c r="E176" i="13"/>
  <c r="F176" i="13" s="1"/>
  <c r="E177" i="13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F191" i="13" s="1"/>
  <c r="E192" i="13"/>
  <c r="F192" i="13" s="1"/>
  <c r="E193" i="13"/>
  <c r="F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F201" i="13" s="1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F207" i="13" s="1"/>
  <c r="E208" i="13"/>
  <c r="F208" i="13" s="1"/>
  <c r="E209" i="13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F216" i="13" s="1"/>
  <c r="E217" i="13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F223" i="13" s="1"/>
  <c r="E224" i="13"/>
  <c r="F224" i="13" s="1"/>
  <c r="E225" i="13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F239" i="13" s="1"/>
  <c r="E240" i="13"/>
  <c r="F240" i="13" s="1"/>
  <c r="E241" i="13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F255" i="13" s="1"/>
  <c r="E256" i="13"/>
  <c r="F256" i="13" s="1"/>
  <c r="E257" i="13"/>
  <c r="F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F265" i="13" s="1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F271" i="13" s="1"/>
  <c r="E272" i="13"/>
  <c r="F272" i="13" s="1"/>
  <c r="E273" i="13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F287" i="13" s="1"/>
  <c r="E288" i="13"/>
  <c r="F288" i="13" s="1"/>
  <c r="E289" i="13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F297" i="13" s="1"/>
  <c r="E298" i="13"/>
  <c r="F298" i="13" s="1"/>
  <c r="E299" i="13"/>
  <c r="F299" i="13" s="1"/>
  <c r="E300" i="13"/>
  <c r="F300" i="13" s="1"/>
  <c r="D2" i="13"/>
  <c r="G2" i="13" s="1"/>
  <c r="D3" i="13"/>
  <c r="G3" i="13" s="1"/>
  <c r="D4" i="13"/>
  <c r="G4" i="13" s="1"/>
  <c r="D5" i="13"/>
  <c r="G5" i="13" s="1"/>
  <c r="D6" i="13"/>
  <c r="D7" i="13"/>
  <c r="G7" i="13" s="1"/>
  <c r="D8" i="13"/>
  <c r="G8" i="13" s="1"/>
  <c r="D9" i="13"/>
  <c r="D10" i="13"/>
  <c r="G10" i="13" s="1"/>
  <c r="D11" i="13"/>
  <c r="G11" i="13" s="1"/>
  <c r="D12" i="13"/>
  <c r="G12" i="13" s="1"/>
  <c r="D13" i="13"/>
  <c r="G13" i="13" s="1"/>
  <c r="D14" i="13"/>
  <c r="D15" i="13"/>
  <c r="G15" i="13" s="1"/>
  <c r="D16" i="13"/>
  <c r="G16" i="13" s="1"/>
  <c r="D17" i="13"/>
  <c r="G17" i="13" s="1"/>
  <c r="D18" i="13"/>
  <c r="G18" i="13" s="1"/>
  <c r="D19" i="13"/>
  <c r="G19" i="13" s="1"/>
  <c r="D20" i="13"/>
  <c r="G20" i="13" s="1"/>
  <c r="D21" i="13"/>
  <c r="G21" i="13" s="1"/>
  <c r="D22" i="13"/>
  <c r="D23" i="13"/>
  <c r="G23" i="13" s="1"/>
  <c r="D24" i="13"/>
  <c r="G24" i="13" s="1"/>
  <c r="D25" i="13"/>
  <c r="G25" i="13" s="1"/>
  <c r="D26" i="13"/>
  <c r="G26" i="13" s="1"/>
  <c r="D27" i="13"/>
  <c r="G27" i="13" s="1"/>
  <c r="D28" i="13"/>
  <c r="G28" i="13" s="1"/>
  <c r="D29" i="13"/>
  <c r="G29" i="13" s="1"/>
  <c r="D30" i="13"/>
  <c r="D31" i="13"/>
  <c r="G31" i="13" s="1"/>
  <c r="D32" i="13"/>
  <c r="G32" i="13" s="1"/>
  <c r="D33" i="13"/>
  <c r="G33" i="13" s="1"/>
  <c r="D34" i="13"/>
  <c r="G34" i="13" s="1"/>
  <c r="D35" i="13"/>
  <c r="G35" i="13" s="1"/>
  <c r="D36" i="13"/>
  <c r="G36" i="13" s="1"/>
  <c r="D37" i="13"/>
  <c r="G37" i="13" s="1"/>
  <c r="D38" i="13"/>
  <c r="D39" i="13"/>
  <c r="G39" i="13" s="1"/>
  <c r="D40" i="13"/>
  <c r="G40" i="13" s="1"/>
  <c r="D41" i="13"/>
  <c r="G41" i="13" s="1"/>
  <c r="D42" i="13"/>
  <c r="G42" i="13" s="1"/>
  <c r="D43" i="13"/>
  <c r="G43" i="13" s="1"/>
  <c r="D44" i="13"/>
  <c r="G44" i="13" s="1"/>
  <c r="D45" i="13"/>
  <c r="G45" i="13" s="1"/>
  <c r="D46" i="13"/>
  <c r="D47" i="13"/>
  <c r="G47" i="13" s="1"/>
  <c r="D48" i="13"/>
  <c r="G48" i="13" s="1"/>
  <c r="D49" i="13"/>
  <c r="G49" i="13" s="1"/>
  <c r="D50" i="13"/>
  <c r="G50" i="13" s="1"/>
  <c r="D51" i="13"/>
  <c r="G51" i="13" s="1"/>
  <c r="D52" i="13"/>
  <c r="G52" i="13" s="1"/>
  <c r="D53" i="13"/>
  <c r="G53" i="13" s="1"/>
  <c r="D54" i="13"/>
  <c r="D55" i="13"/>
  <c r="G55" i="13" s="1"/>
  <c r="D56" i="13"/>
  <c r="G56" i="13" s="1"/>
  <c r="D57" i="13"/>
  <c r="G57" i="13" s="1"/>
  <c r="D58" i="13"/>
  <c r="G58" i="13" s="1"/>
  <c r="D59" i="13"/>
  <c r="G59" i="13" s="1"/>
  <c r="D60" i="13"/>
  <c r="G60" i="13" s="1"/>
  <c r="D61" i="13"/>
  <c r="G61" i="13" s="1"/>
  <c r="D62" i="13"/>
  <c r="D63" i="13"/>
  <c r="G63" i="13" s="1"/>
  <c r="D64" i="13"/>
  <c r="G64" i="13" s="1"/>
  <c r="D65" i="13"/>
  <c r="D66" i="13"/>
  <c r="G66" i="13" s="1"/>
  <c r="D67" i="13"/>
  <c r="G67" i="13" s="1"/>
  <c r="D68" i="13"/>
  <c r="G68" i="13" s="1"/>
  <c r="D69" i="13"/>
  <c r="G69" i="13" s="1"/>
  <c r="D70" i="13"/>
  <c r="D71" i="13"/>
  <c r="G71" i="13" s="1"/>
  <c r="D72" i="13"/>
  <c r="G72" i="13" s="1"/>
  <c r="D73" i="13"/>
  <c r="D74" i="13"/>
  <c r="G74" i="13" s="1"/>
  <c r="D75" i="13"/>
  <c r="G75" i="13" s="1"/>
  <c r="D76" i="13"/>
  <c r="G76" i="13" s="1"/>
  <c r="D77" i="13"/>
  <c r="G77" i="13" s="1"/>
  <c r="D78" i="13"/>
  <c r="D79" i="13"/>
  <c r="G79" i="13" s="1"/>
  <c r="D80" i="13"/>
  <c r="G80" i="13" s="1"/>
  <c r="D81" i="13"/>
  <c r="G81" i="13" s="1"/>
  <c r="D82" i="13"/>
  <c r="G82" i="13" s="1"/>
  <c r="D83" i="13"/>
  <c r="G83" i="13" s="1"/>
  <c r="D84" i="13"/>
  <c r="G84" i="13" s="1"/>
  <c r="D85" i="13"/>
  <c r="G85" i="13" s="1"/>
  <c r="D86" i="13"/>
  <c r="D87" i="13"/>
  <c r="G87" i="13" s="1"/>
  <c r="D88" i="13"/>
  <c r="G88" i="13" s="1"/>
  <c r="D89" i="13"/>
  <c r="G89" i="13" s="1"/>
  <c r="D90" i="13"/>
  <c r="G90" i="13" s="1"/>
  <c r="D91" i="13"/>
  <c r="G91" i="13" s="1"/>
  <c r="D92" i="13"/>
  <c r="G92" i="13" s="1"/>
  <c r="D93" i="13"/>
  <c r="G93" i="13" s="1"/>
  <c r="D94" i="13"/>
  <c r="D95" i="13"/>
  <c r="G95" i="13" s="1"/>
  <c r="D96" i="13"/>
  <c r="G96" i="13" s="1"/>
  <c r="D97" i="13"/>
  <c r="G97" i="13" s="1"/>
  <c r="D98" i="13"/>
  <c r="G98" i="13" s="1"/>
  <c r="D99" i="13"/>
  <c r="G99" i="13" s="1"/>
  <c r="D100" i="13"/>
  <c r="G100" i="13" s="1"/>
  <c r="D101" i="13"/>
  <c r="G101" i="13" s="1"/>
  <c r="D102" i="13"/>
  <c r="D103" i="13"/>
  <c r="G103" i="13" s="1"/>
  <c r="D104" i="13"/>
  <c r="G104" i="13" s="1"/>
  <c r="D105" i="13"/>
  <c r="G105" i="13" s="1"/>
  <c r="D106" i="13"/>
  <c r="G106" i="13" s="1"/>
  <c r="D107" i="13"/>
  <c r="G107" i="13" s="1"/>
  <c r="D108" i="13"/>
  <c r="G108" i="13" s="1"/>
  <c r="D109" i="13"/>
  <c r="G109" i="13" s="1"/>
  <c r="D110" i="13"/>
  <c r="D111" i="13"/>
  <c r="G111" i="13" s="1"/>
  <c r="D112" i="13"/>
  <c r="G112" i="13" s="1"/>
  <c r="D113" i="13"/>
  <c r="G113" i="13" s="1"/>
  <c r="D114" i="13"/>
  <c r="G114" i="13" s="1"/>
  <c r="D115" i="13"/>
  <c r="G115" i="13" s="1"/>
  <c r="D116" i="13"/>
  <c r="G116" i="13" s="1"/>
  <c r="D117" i="13"/>
  <c r="G117" i="13" s="1"/>
  <c r="D118" i="13"/>
  <c r="D119" i="13"/>
  <c r="G119" i="13" s="1"/>
  <c r="D120" i="13"/>
  <c r="G120" i="13" s="1"/>
  <c r="D121" i="13"/>
  <c r="G121" i="13" s="1"/>
  <c r="D122" i="13"/>
  <c r="G122" i="13" s="1"/>
  <c r="D123" i="13"/>
  <c r="G123" i="13" s="1"/>
  <c r="D124" i="13"/>
  <c r="G124" i="13" s="1"/>
  <c r="D125" i="13"/>
  <c r="G125" i="13" s="1"/>
  <c r="D126" i="13"/>
  <c r="D127" i="13"/>
  <c r="G127" i="13" s="1"/>
  <c r="D128" i="13"/>
  <c r="G128" i="13" s="1"/>
  <c r="D129" i="13"/>
  <c r="D130" i="13"/>
  <c r="G130" i="13" s="1"/>
  <c r="D131" i="13"/>
  <c r="G131" i="13" s="1"/>
  <c r="D132" i="13"/>
  <c r="G132" i="13" s="1"/>
  <c r="D133" i="13"/>
  <c r="G133" i="13" s="1"/>
  <c r="D134" i="13"/>
  <c r="D135" i="13"/>
  <c r="G135" i="13" s="1"/>
  <c r="D136" i="13"/>
  <c r="G136" i="13" s="1"/>
  <c r="D137" i="13"/>
  <c r="D138" i="13"/>
  <c r="G138" i="13" s="1"/>
  <c r="D139" i="13"/>
  <c r="G139" i="13" s="1"/>
  <c r="D140" i="13"/>
  <c r="G140" i="13" s="1"/>
  <c r="D141" i="13"/>
  <c r="G141" i="13" s="1"/>
  <c r="D142" i="13"/>
  <c r="D143" i="13"/>
  <c r="G143" i="13" s="1"/>
  <c r="D144" i="13"/>
  <c r="G144" i="13" s="1"/>
  <c r="D145" i="13"/>
  <c r="G145" i="13" s="1"/>
  <c r="D146" i="13"/>
  <c r="G146" i="13" s="1"/>
  <c r="D147" i="13"/>
  <c r="G147" i="13" s="1"/>
  <c r="D148" i="13"/>
  <c r="G148" i="13" s="1"/>
  <c r="D149" i="13"/>
  <c r="G149" i="13" s="1"/>
  <c r="D150" i="13"/>
  <c r="D151" i="13"/>
  <c r="G151" i="13" s="1"/>
  <c r="D152" i="13"/>
  <c r="G152" i="13" s="1"/>
  <c r="D153" i="13"/>
  <c r="G153" i="13" s="1"/>
  <c r="D154" i="13"/>
  <c r="G154" i="13" s="1"/>
  <c r="D155" i="13"/>
  <c r="G155" i="13" s="1"/>
  <c r="D156" i="13"/>
  <c r="G156" i="13" s="1"/>
  <c r="D157" i="13"/>
  <c r="G157" i="13" s="1"/>
  <c r="D158" i="13"/>
  <c r="D159" i="13"/>
  <c r="G159" i="13" s="1"/>
  <c r="D160" i="13"/>
  <c r="G160" i="13" s="1"/>
  <c r="D161" i="13"/>
  <c r="G161" i="13" s="1"/>
  <c r="D162" i="13"/>
  <c r="G162" i="13" s="1"/>
  <c r="D163" i="13"/>
  <c r="G163" i="13" s="1"/>
  <c r="D164" i="13"/>
  <c r="G164" i="13" s="1"/>
  <c r="D165" i="13"/>
  <c r="G165" i="13" s="1"/>
  <c r="D166" i="13"/>
  <c r="D167" i="13"/>
  <c r="G167" i="13" s="1"/>
  <c r="D168" i="13"/>
  <c r="G168" i="13" s="1"/>
  <c r="D169" i="13"/>
  <c r="G169" i="13" s="1"/>
  <c r="D170" i="13"/>
  <c r="G170" i="13" s="1"/>
  <c r="D171" i="13"/>
  <c r="G171" i="13" s="1"/>
  <c r="D172" i="13"/>
  <c r="G172" i="13" s="1"/>
  <c r="D173" i="13"/>
  <c r="G173" i="13" s="1"/>
  <c r="D174" i="13"/>
  <c r="D175" i="13"/>
  <c r="G175" i="13" s="1"/>
  <c r="D176" i="13"/>
  <c r="G176" i="13" s="1"/>
  <c r="D177" i="13"/>
  <c r="G177" i="13" s="1"/>
  <c r="D178" i="13"/>
  <c r="G178" i="13" s="1"/>
  <c r="D179" i="13"/>
  <c r="G179" i="13" s="1"/>
  <c r="D180" i="13"/>
  <c r="G180" i="13" s="1"/>
  <c r="D181" i="13"/>
  <c r="G181" i="13" s="1"/>
  <c r="D182" i="13"/>
  <c r="D183" i="13"/>
  <c r="G183" i="13" s="1"/>
  <c r="D184" i="13"/>
  <c r="G184" i="13" s="1"/>
  <c r="D185" i="13"/>
  <c r="G185" i="13" s="1"/>
  <c r="D186" i="13"/>
  <c r="G186" i="13" s="1"/>
  <c r="D187" i="13"/>
  <c r="G187" i="13" s="1"/>
  <c r="D188" i="13"/>
  <c r="G188" i="13" s="1"/>
  <c r="D189" i="13"/>
  <c r="G189" i="13" s="1"/>
  <c r="D190" i="13"/>
  <c r="D191" i="13"/>
  <c r="G191" i="13" s="1"/>
  <c r="D192" i="13"/>
  <c r="G192" i="13" s="1"/>
  <c r="D193" i="13"/>
  <c r="D194" i="13"/>
  <c r="G194" i="13" s="1"/>
  <c r="D195" i="13"/>
  <c r="G195" i="13" s="1"/>
  <c r="D196" i="13"/>
  <c r="G196" i="13" s="1"/>
  <c r="D197" i="13"/>
  <c r="G197" i="13" s="1"/>
  <c r="D198" i="13"/>
  <c r="D199" i="13"/>
  <c r="G199" i="13" s="1"/>
  <c r="D200" i="13"/>
  <c r="G200" i="13" s="1"/>
  <c r="D201" i="13"/>
  <c r="D202" i="13"/>
  <c r="G202" i="13" s="1"/>
  <c r="D203" i="13"/>
  <c r="G203" i="13" s="1"/>
  <c r="D204" i="13"/>
  <c r="G204" i="13" s="1"/>
  <c r="D205" i="13"/>
  <c r="G205" i="13" s="1"/>
  <c r="D206" i="13"/>
  <c r="D207" i="13"/>
  <c r="G207" i="13" s="1"/>
  <c r="D208" i="13"/>
  <c r="G208" i="13" s="1"/>
  <c r="D209" i="13"/>
  <c r="G209" i="13" s="1"/>
  <c r="D210" i="13"/>
  <c r="G210" i="13" s="1"/>
  <c r="D211" i="13"/>
  <c r="G211" i="13" s="1"/>
  <c r="D212" i="13"/>
  <c r="G212" i="13" s="1"/>
  <c r="D213" i="13"/>
  <c r="G213" i="13" s="1"/>
  <c r="D214" i="13"/>
  <c r="D215" i="13"/>
  <c r="G215" i="13" s="1"/>
  <c r="D216" i="13"/>
  <c r="G216" i="13" s="1"/>
  <c r="D217" i="13"/>
  <c r="G217" i="13" s="1"/>
  <c r="D218" i="13"/>
  <c r="G218" i="13" s="1"/>
  <c r="D219" i="13"/>
  <c r="G219" i="13" s="1"/>
  <c r="D220" i="13"/>
  <c r="G220" i="13" s="1"/>
  <c r="D221" i="13"/>
  <c r="G221" i="13" s="1"/>
  <c r="D222" i="13"/>
  <c r="D223" i="13"/>
  <c r="G223" i="13" s="1"/>
  <c r="D224" i="13"/>
  <c r="G224" i="13" s="1"/>
  <c r="D225" i="13"/>
  <c r="G225" i="13" s="1"/>
  <c r="D226" i="13"/>
  <c r="G226" i="13" s="1"/>
  <c r="D227" i="13"/>
  <c r="G227" i="13" s="1"/>
  <c r="D228" i="13"/>
  <c r="G228" i="13" s="1"/>
  <c r="D229" i="13"/>
  <c r="G229" i="13" s="1"/>
  <c r="D230" i="13"/>
  <c r="D231" i="13"/>
  <c r="G231" i="13" s="1"/>
  <c r="D232" i="13"/>
  <c r="G232" i="13" s="1"/>
  <c r="D233" i="13"/>
  <c r="G233" i="13" s="1"/>
  <c r="D234" i="13"/>
  <c r="G234" i="13" s="1"/>
  <c r="D235" i="13"/>
  <c r="G235" i="13" s="1"/>
  <c r="D236" i="13"/>
  <c r="G236" i="13" s="1"/>
  <c r="D237" i="13"/>
  <c r="G237" i="13" s="1"/>
  <c r="D238" i="13"/>
  <c r="D239" i="13"/>
  <c r="G239" i="13" s="1"/>
  <c r="D240" i="13"/>
  <c r="G240" i="13" s="1"/>
  <c r="D241" i="13"/>
  <c r="G241" i="13" s="1"/>
  <c r="D242" i="13"/>
  <c r="G242" i="13" s="1"/>
  <c r="D243" i="13"/>
  <c r="G243" i="13" s="1"/>
  <c r="D244" i="13"/>
  <c r="G244" i="13" s="1"/>
  <c r="D245" i="13"/>
  <c r="G245" i="13" s="1"/>
  <c r="D246" i="13"/>
  <c r="D247" i="13"/>
  <c r="G247" i="13" s="1"/>
  <c r="D248" i="13"/>
  <c r="G248" i="13" s="1"/>
  <c r="D249" i="13"/>
  <c r="G249" i="13" s="1"/>
  <c r="D250" i="13"/>
  <c r="G250" i="13" s="1"/>
  <c r="D251" i="13"/>
  <c r="G251" i="13" s="1"/>
  <c r="D252" i="13"/>
  <c r="G252" i="13" s="1"/>
  <c r="D253" i="13"/>
  <c r="G253" i="13" s="1"/>
  <c r="D254" i="13"/>
  <c r="D255" i="13"/>
  <c r="G255" i="13" s="1"/>
  <c r="D256" i="13"/>
  <c r="G256" i="13" s="1"/>
  <c r="D257" i="13"/>
  <c r="D258" i="13"/>
  <c r="G258" i="13" s="1"/>
  <c r="D259" i="13"/>
  <c r="G259" i="13" s="1"/>
  <c r="D260" i="13"/>
  <c r="G260" i="13" s="1"/>
  <c r="D261" i="13"/>
  <c r="G261" i="13" s="1"/>
  <c r="D262" i="13"/>
  <c r="D263" i="13"/>
  <c r="G263" i="13" s="1"/>
  <c r="D264" i="13"/>
  <c r="G264" i="13" s="1"/>
  <c r="D265" i="13"/>
  <c r="D266" i="13"/>
  <c r="G266" i="13" s="1"/>
  <c r="D267" i="13"/>
  <c r="G267" i="13" s="1"/>
  <c r="D268" i="13"/>
  <c r="G268" i="13" s="1"/>
  <c r="D269" i="13"/>
  <c r="G269" i="13" s="1"/>
  <c r="D270" i="13"/>
  <c r="D271" i="13"/>
  <c r="G271" i="13" s="1"/>
  <c r="D272" i="13"/>
  <c r="G272" i="13" s="1"/>
  <c r="D273" i="13"/>
  <c r="G273" i="13" s="1"/>
  <c r="D274" i="13"/>
  <c r="G274" i="13" s="1"/>
  <c r="D275" i="13"/>
  <c r="G275" i="13" s="1"/>
  <c r="D276" i="13"/>
  <c r="G276" i="13" s="1"/>
  <c r="D277" i="13"/>
  <c r="G277" i="13" s="1"/>
  <c r="D278" i="13"/>
  <c r="D279" i="13"/>
  <c r="G279" i="13" s="1"/>
  <c r="D280" i="13"/>
  <c r="G280" i="13" s="1"/>
  <c r="D281" i="13"/>
  <c r="G281" i="13" s="1"/>
  <c r="D282" i="13"/>
  <c r="G282" i="13" s="1"/>
  <c r="D283" i="13"/>
  <c r="G283" i="13" s="1"/>
  <c r="D284" i="13"/>
  <c r="G284" i="13" s="1"/>
  <c r="D285" i="13"/>
  <c r="G285" i="13" s="1"/>
  <c r="D286" i="13"/>
  <c r="D287" i="13"/>
  <c r="G287" i="13" s="1"/>
  <c r="D288" i="13"/>
  <c r="G288" i="13" s="1"/>
  <c r="D289" i="13"/>
  <c r="G289" i="13" s="1"/>
  <c r="D290" i="13"/>
  <c r="G290" i="13" s="1"/>
  <c r="D291" i="13"/>
  <c r="G291" i="13" s="1"/>
  <c r="D292" i="13"/>
  <c r="G292" i="13" s="1"/>
  <c r="D293" i="13"/>
  <c r="G293" i="13" s="1"/>
  <c r="D294" i="13"/>
  <c r="D295" i="13"/>
  <c r="G295" i="13" s="1"/>
  <c r="D296" i="13"/>
  <c r="G296" i="13" s="1"/>
  <c r="D297" i="13"/>
  <c r="D298" i="13"/>
  <c r="G298" i="13" s="1"/>
  <c r="D299" i="13"/>
  <c r="G299" i="13" s="1"/>
  <c r="D300" i="13"/>
  <c r="G300" i="13" s="1"/>
  <c r="O276" i="12"/>
  <c r="O275" i="12"/>
  <c r="N276" i="12"/>
  <c r="N275" i="12"/>
  <c r="M276" i="12"/>
  <c r="M275" i="12"/>
  <c r="L276" i="12"/>
  <c r="L275" i="12"/>
  <c r="K276" i="12"/>
  <c r="K275" i="12"/>
  <c r="G27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F14" i="12"/>
  <c r="F16" i="12"/>
  <c r="F22" i="12"/>
  <c r="F33" i="12"/>
  <c r="F38" i="12"/>
  <c r="F41" i="12"/>
  <c r="F48" i="12"/>
  <c r="F56" i="12"/>
  <c r="F57" i="12"/>
  <c r="F64" i="12"/>
  <c r="F70" i="12"/>
  <c r="F78" i="12"/>
  <c r="F80" i="12"/>
  <c r="F86" i="12"/>
  <c r="F96" i="12"/>
  <c r="F97" i="12"/>
  <c r="F112" i="12"/>
  <c r="F113" i="12"/>
  <c r="F128" i="12"/>
  <c r="F129" i="12"/>
  <c r="F144" i="12"/>
  <c r="F145" i="12"/>
  <c r="F160" i="12"/>
  <c r="F161" i="12"/>
  <c r="F176" i="12"/>
  <c r="F177" i="12"/>
  <c r="F192" i="12"/>
  <c r="F193" i="12"/>
  <c r="F208" i="12"/>
  <c r="F209" i="12"/>
  <c r="F224" i="12"/>
  <c r="F225" i="12"/>
  <c r="F240" i="12"/>
  <c r="F241" i="12"/>
  <c r="F256" i="12"/>
  <c r="F257" i="12"/>
  <c r="F272" i="12"/>
  <c r="F273" i="12"/>
  <c r="F288" i="12"/>
  <c r="F289" i="12"/>
  <c r="E2" i="12"/>
  <c r="F2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E15" i="12"/>
  <c r="F15" i="12" s="1"/>
  <c r="E16" i="12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F37" i="12" s="1"/>
  <c r="E38" i="12"/>
  <c r="E39" i="12"/>
  <c r="F39" i="12" s="1"/>
  <c r="E40" i="12"/>
  <c r="F40" i="12" s="1"/>
  <c r="E41" i="12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E49" i="12"/>
  <c r="F49" i="12" s="1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E57" i="12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E65" i="12"/>
  <c r="F65" i="12" s="1"/>
  <c r="E66" i="12"/>
  <c r="F66" i="12" s="1"/>
  <c r="E67" i="12"/>
  <c r="F67" i="12" s="1"/>
  <c r="E68" i="12"/>
  <c r="F68" i="12" s="1"/>
  <c r="E69" i="12"/>
  <c r="F69" i="12" s="1"/>
  <c r="E70" i="12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E79" i="12"/>
  <c r="F79" i="12" s="1"/>
  <c r="E80" i="12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E97" i="12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8" i="12"/>
  <c r="F108" i="12" s="1"/>
  <c r="E109" i="12"/>
  <c r="F109" i="12" s="1"/>
  <c r="E110" i="12"/>
  <c r="F110" i="12" s="1"/>
  <c r="E111" i="12"/>
  <c r="F111" i="12" s="1"/>
  <c r="E112" i="12"/>
  <c r="E113" i="12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6" i="12"/>
  <c r="F126" i="12" s="1"/>
  <c r="E127" i="12"/>
  <c r="F127" i="12" s="1"/>
  <c r="E128" i="12"/>
  <c r="E129" i="12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E145" i="12"/>
  <c r="E146" i="12"/>
  <c r="F146" i="12" s="1"/>
  <c r="E147" i="12"/>
  <c r="F147" i="12" s="1"/>
  <c r="E148" i="12"/>
  <c r="F148" i="12" s="1"/>
  <c r="E149" i="12"/>
  <c r="F149" i="12" s="1"/>
  <c r="E150" i="12"/>
  <c r="F150" i="12" s="1"/>
  <c r="E151" i="12"/>
  <c r="F151" i="12" s="1"/>
  <c r="E152" i="12"/>
  <c r="F152" i="12" s="1"/>
  <c r="E153" i="12"/>
  <c r="F153" i="12" s="1"/>
  <c r="E154" i="12"/>
  <c r="F154" i="12" s="1"/>
  <c r="E155" i="12"/>
  <c r="F155" i="12" s="1"/>
  <c r="E156" i="12"/>
  <c r="F156" i="12" s="1"/>
  <c r="E157" i="12"/>
  <c r="F157" i="12" s="1"/>
  <c r="E158" i="12"/>
  <c r="F158" i="12" s="1"/>
  <c r="E159" i="12"/>
  <c r="F159" i="12" s="1"/>
  <c r="E160" i="12"/>
  <c r="E161" i="12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4" i="12"/>
  <c r="F174" i="12" s="1"/>
  <c r="E175" i="12"/>
  <c r="F175" i="12" s="1"/>
  <c r="E176" i="12"/>
  <c r="E177" i="12"/>
  <c r="E178" i="12"/>
  <c r="F178" i="12" s="1"/>
  <c r="E179" i="12"/>
  <c r="F179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0" i="12"/>
  <c r="F190" i="12" s="1"/>
  <c r="E191" i="12"/>
  <c r="F191" i="12" s="1"/>
  <c r="E192" i="12"/>
  <c r="E193" i="12"/>
  <c r="E194" i="12"/>
  <c r="F194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F206" i="12" s="1"/>
  <c r="E207" i="12"/>
  <c r="F207" i="12" s="1"/>
  <c r="E208" i="12"/>
  <c r="E209" i="12"/>
  <c r="E210" i="12"/>
  <c r="F210" i="12" s="1"/>
  <c r="E211" i="12"/>
  <c r="F211" i="12" s="1"/>
  <c r="E212" i="12"/>
  <c r="F212" i="12" s="1"/>
  <c r="E213" i="12"/>
  <c r="F213" i="12" s="1"/>
  <c r="E214" i="12"/>
  <c r="F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F222" i="12" s="1"/>
  <c r="E223" i="12"/>
  <c r="F223" i="12" s="1"/>
  <c r="E224" i="12"/>
  <c r="E225" i="12"/>
  <c r="E226" i="12"/>
  <c r="F226" i="12" s="1"/>
  <c r="E227" i="12"/>
  <c r="F227" i="12" s="1"/>
  <c r="E228" i="12"/>
  <c r="F228" i="12" s="1"/>
  <c r="E229" i="12"/>
  <c r="F229" i="12" s="1"/>
  <c r="E230" i="12"/>
  <c r="F230" i="12" s="1"/>
  <c r="E231" i="12"/>
  <c r="F231" i="12" s="1"/>
  <c r="E232" i="12"/>
  <c r="F232" i="12" s="1"/>
  <c r="E233" i="12"/>
  <c r="F233" i="12" s="1"/>
  <c r="E234" i="12"/>
  <c r="F234" i="12" s="1"/>
  <c r="E235" i="12"/>
  <c r="F235" i="12" s="1"/>
  <c r="E236" i="12"/>
  <c r="F236" i="12" s="1"/>
  <c r="E237" i="12"/>
  <c r="F237" i="12" s="1"/>
  <c r="E238" i="12"/>
  <c r="F238" i="12" s="1"/>
  <c r="E239" i="12"/>
  <c r="F239" i="12" s="1"/>
  <c r="E240" i="12"/>
  <c r="E241" i="12"/>
  <c r="E242" i="12"/>
  <c r="F242" i="12" s="1"/>
  <c r="E243" i="12"/>
  <c r="F243" i="12" s="1"/>
  <c r="E244" i="12"/>
  <c r="F244" i="12" s="1"/>
  <c r="E245" i="12"/>
  <c r="F245" i="12" s="1"/>
  <c r="E246" i="12"/>
  <c r="F246" i="12" s="1"/>
  <c r="E247" i="12"/>
  <c r="F247" i="12" s="1"/>
  <c r="E248" i="12"/>
  <c r="F248" i="12" s="1"/>
  <c r="E249" i="12"/>
  <c r="F249" i="12" s="1"/>
  <c r="E250" i="12"/>
  <c r="F250" i="12" s="1"/>
  <c r="E251" i="12"/>
  <c r="F251" i="12" s="1"/>
  <c r="E252" i="12"/>
  <c r="F252" i="12" s="1"/>
  <c r="E253" i="12"/>
  <c r="F253" i="12" s="1"/>
  <c r="E254" i="12"/>
  <c r="F254" i="12" s="1"/>
  <c r="E255" i="12"/>
  <c r="F255" i="12" s="1"/>
  <c r="E256" i="12"/>
  <c r="E257" i="12"/>
  <c r="E258" i="12"/>
  <c r="F258" i="12" s="1"/>
  <c r="E259" i="12"/>
  <c r="F259" i="12" s="1"/>
  <c r="E260" i="12"/>
  <c r="F260" i="12" s="1"/>
  <c r="E261" i="12"/>
  <c r="F261" i="12" s="1"/>
  <c r="E262" i="12"/>
  <c r="F262" i="12" s="1"/>
  <c r="E263" i="12"/>
  <c r="F263" i="12" s="1"/>
  <c r="E264" i="12"/>
  <c r="F264" i="12" s="1"/>
  <c r="E265" i="12"/>
  <c r="F265" i="12" s="1"/>
  <c r="E266" i="12"/>
  <c r="F266" i="12" s="1"/>
  <c r="E267" i="12"/>
  <c r="F267" i="12" s="1"/>
  <c r="E268" i="12"/>
  <c r="F268" i="12" s="1"/>
  <c r="E269" i="12"/>
  <c r="F269" i="12" s="1"/>
  <c r="E270" i="12"/>
  <c r="F270" i="12" s="1"/>
  <c r="E271" i="12"/>
  <c r="F271" i="12" s="1"/>
  <c r="E272" i="12"/>
  <c r="E273" i="12"/>
  <c r="E274" i="12"/>
  <c r="F274" i="12" s="1"/>
  <c r="E275" i="12"/>
  <c r="F275" i="12" s="1"/>
  <c r="E276" i="12"/>
  <c r="F276" i="12" s="1"/>
  <c r="E277" i="12"/>
  <c r="F277" i="12" s="1"/>
  <c r="E278" i="12"/>
  <c r="F278" i="12" s="1"/>
  <c r="E279" i="12"/>
  <c r="F279" i="12" s="1"/>
  <c r="E280" i="12"/>
  <c r="F280" i="12" s="1"/>
  <c r="E281" i="12"/>
  <c r="F281" i="12" s="1"/>
  <c r="E282" i="12"/>
  <c r="F282" i="12" s="1"/>
  <c r="E283" i="12"/>
  <c r="F283" i="12" s="1"/>
  <c r="E284" i="12"/>
  <c r="F284" i="12" s="1"/>
  <c r="E285" i="12"/>
  <c r="F285" i="12" s="1"/>
  <c r="E286" i="12"/>
  <c r="F286" i="12" s="1"/>
  <c r="E287" i="12"/>
  <c r="F287" i="12" s="1"/>
  <c r="E288" i="12"/>
  <c r="E289" i="12"/>
  <c r="E290" i="12"/>
  <c r="F290" i="12" s="1"/>
  <c r="E291" i="12"/>
  <c r="F291" i="12" s="1"/>
  <c r="E292" i="12"/>
  <c r="F292" i="12" s="1"/>
  <c r="E293" i="12"/>
  <c r="F293" i="12" s="1"/>
  <c r="E294" i="12"/>
  <c r="F294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D2" i="12"/>
  <c r="G2" i="12" s="1"/>
  <c r="D3" i="12"/>
  <c r="G3" i="12" s="1"/>
  <c r="D4" i="12"/>
  <c r="G4" i="12" s="1"/>
  <c r="D5" i="12"/>
  <c r="G5" i="12" s="1"/>
  <c r="D6" i="12"/>
  <c r="G6" i="12" s="1"/>
  <c r="D7" i="12"/>
  <c r="G7" i="12" s="1"/>
  <c r="D8" i="12"/>
  <c r="G8" i="12" s="1"/>
  <c r="D9" i="12"/>
  <c r="D10" i="12"/>
  <c r="G10" i="12" s="1"/>
  <c r="D11" i="12"/>
  <c r="G11" i="12" s="1"/>
  <c r="D12" i="12"/>
  <c r="G12" i="12" s="1"/>
  <c r="D13" i="12"/>
  <c r="G13" i="12" s="1"/>
  <c r="D14" i="12"/>
  <c r="G14" i="12" s="1"/>
  <c r="D15" i="12"/>
  <c r="G15" i="12" s="1"/>
  <c r="D16" i="12"/>
  <c r="G16" i="12" s="1"/>
  <c r="D17" i="12"/>
  <c r="D18" i="12"/>
  <c r="G18" i="12" s="1"/>
  <c r="D19" i="12"/>
  <c r="G19" i="12" s="1"/>
  <c r="D20" i="12"/>
  <c r="G20" i="12" s="1"/>
  <c r="D21" i="12"/>
  <c r="G21" i="12" s="1"/>
  <c r="D22" i="12"/>
  <c r="G22" i="12" s="1"/>
  <c r="D23" i="12"/>
  <c r="G23" i="12" s="1"/>
  <c r="D24" i="12"/>
  <c r="D25" i="12"/>
  <c r="D26" i="12"/>
  <c r="G26" i="12" s="1"/>
  <c r="D27" i="12"/>
  <c r="G27" i="12" s="1"/>
  <c r="D28" i="12"/>
  <c r="G28" i="12" s="1"/>
  <c r="D29" i="12"/>
  <c r="G29" i="12" s="1"/>
  <c r="D30" i="12"/>
  <c r="G30" i="12" s="1"/>
  <c r="D31" i="12"/>
  <c r="G31" i="12" s="1"/>
  <c r="D32" i="12"/>
  <c r="D33" i="12"/>
  <c r="G33" i="12" s="1"/>
  <c r="D34" i="12"/>
  <c r="G34" i="12" s="1"/>
  <c r="D35" i="12"/>
  <c r="G35" i="12" s="1"/>
  <c r="D36" i="12"/>
  <c r="G36" i="12" s="1"/>
  <c r="D37" i="12"/>
  <c r="G37" i="12" s="1"/>
  <c r="D38" i="12"/>
  <c r="G38" i="12" s="1"/>
  <c r="D39" i="12"/>
  <c r="G39" i="12" s="1"/>
  <c r="D40" i="12"/>
  <c r="D41" i="12"/>
  <c r="G41" i="12" s="1"/>
  <c r="D42" i="12"/>
  <c r="G42" i="12" s="1"/>
  <c r="D43" i="12"/>
  <c r="G43" i="12" s="1"/>
  <c r="D44" i="12"/>
  <c r="G44" i="12" s="1"/>
  <c r="D45" i="12"/>
  <c r="G45" i="12" s="1"/>
  <c r="D46" i="12"/>
  <c r="G46" i="12" s="1"/>
  <c r="D47" i="12"/>
  <c r="G47" i="12" s="1"/>
  <c r="D48" i="12"/>
  <c r="G48" i="12" s="1"/>
  <c r="D49" i="12"/>
  <c r="D50" i="12"/>
  <c r="G50" i="12" s="1"/>
  <c r="D51" i="12"/>
  <c r="G51" i="12" s="1"/>
  <c r="D52" i="12"/>
  <c r="G52" i="12" s="1"/>
  <c r="D53" i="12"/>
  <c r="G53" i="12" s="1"/>
  <c r="D54" i="12"/>
  <c r="G54" i="12" s="1"/>
  <c r="D55" i="12"/>
  <c r="G55" i="12" s="1"/>
  <c r="D56" i="12"/>
  <c r="G56" i="12" s="1"/>
  <c r="D57" i="12"/>
  <c r="G57" i="12" s="1"/>
  <c r="D58" i="12"/>
  <c r="G58" i="12" s="1"/>
  <c r="D59" i="12"/>
  <c r="G59" i="12" s="1"/>
  <c r="D60" i="12"/>
  <c r="G60" i="12" s="1"/>
  <c r="D61" i="12"/>
  <c r="G61" i="12" s="1"/>
  <c r="D62" i="12"/>
  <c r="G62" i="12" s="1"/>
  <c r="D63" i="12"/>
  <c r="G63" i="12" s="1"/>
  <c r="D64" i="12"/>
  <c r="G64" i="12" s="1"/>
  <c r="D65" i="12"/>
  <c r="D66" i="12"/>
  <c r="G66" i="12" s="1"/>
  <c r="D67" i="12"/>
  <c r="G67" i="12" s="1"/>
  <c r="D68" i="12"/>
  <c r="G68" i="12" s="1"/>
  <c r="D69" i="12"/>
  <c r="G69" i="12" s="1"/>
  <c r="D70" i="12"/>
  <c r="G70" i="12" s="1"/>
  <c r="D71" i="12"/>
  <c r="G71" i="12" s="1"/>
  <c r="D72" i="12"/>
  <c r="D73" i="12"/>
  <c r="D74" i="12"/>
  <c r="G74" i="12" s="1"/>
  <c r="D75" i="12"/>
  <c r="G75" i="12" s="1"/>
  <c r="D76" i="12"/>
  <c r="G76" i="12" s="1"/>
  <c r="D77" i="12"/>
  <c r="G77" i="12" s="1"/>
  <c r="D78" i="12"/>
  <c r="G78" i="12" s="1"/>
  <c r="D79" i="12"/>
  <c r="G79" i="12" s="1"/>
  <c r="D80" i="12"/>
  <c r="G80" i="12" s="1"/>
  <c r="D81" i="12"/>
  <c r="D82" i="12"/>
  <c r="G82" i="12" s="1"/>
  <c r="D83" i="12"/>
  <c r="G83" i="12" s="1"/>
  <c r="D84" i="12"/>
  <c r="G84" i="12" s="1"/>
  <c r="D85" i="12"/>
  <c r="G85" i="12" s="1"/>
  <c r="D86" i="12"/>
  <c r="G86" i="12" s="1"/>
  <c r="D87" i="12"/>
  <c r="G87" i="12" s="1"/>
  <c r="D88" i="12"/>
  <c r="D89" i="12"/>
  <c r="D90" i="12"/>
  <c r="G90" i="12" s="1"/>
  <c r="D91" i="12"/>
  <c r="G91" i="12" s="1"/>
  <c r="D92" i="12"/>
  <c r="G92" i="12" s="1"/>
  <c r="D93" i="12"/>
  <c r="G93" i="12" s="1"/>
  <c r="D94" i="12"/>
  <c r="G94" i="12" s="1"/>
  <c r="D95" i="12"/>
  <c r="D96" i="12"/>
  <c r="G96" i="12" s="1"/>
  <c r="D97" i="12"/>
  <c r="G97" i="12" s="1"/>
  <c r="D98" i="12"/>
  <c r="G98" i="12" s="1"/>
  <c r="D99" i="12"/>
  <c r="G99" i="12" s="1"/>
  <c r="D100" i="12"/>
  <c r="G100" i="12" s="1"/>
  <c r="D101" i="12"/>
  <c r="G101" i="12" s="1"/>
  <c r="D102" i="12"/>
  <c r="G102" i="12" s="1"/>
  <c r="D103" i="12"/>
  <c r="D104" i="12"/>
  <c r="D105" i="12"/>
  <c r="D106" i="12"/>
  <c r="G106" i="12" s="1"/>
  <c r="D107" i="12"/>
  <c r="G107" i="12" s="1"/>
  <c r="D108" i="12"/>
  <c r="G108" i="12" s="1"/>
  <c r="D109" i="12"/>
  <c r="G109" i="12" s="1"/>
  <c r="D110" i="12"/>
  <c r="G110" i="12" s="1"/>
  <c r="D111" i="12"/>
  <c r="D112" i="12"/>
  <c r="G112" i="12" s="1"/>
  <c r="D113" i="12"/>
  <c r="G113" i="12" s="1"/>
  <c r="D114" i="12"/>
  <c r="G114" i="12" s="1"/>
  <c r="D115" i="12"/>
  <c r="G115" i="12" s="1"/>
  <c r="D116" i="12"/>
  <c r="G116" i="12" s="1"/>
  <c r="D117" i="12"/>
  <c r="G117" i="12" s="1"/>
  <c r="D118" i="12"/>
  <c r="G118" i="12" s="1"/>
  <c r="D119" i="12"/>
  <c r="D120" i="12"/>
  <c r="D121" i="12"/>
  <c r="D122" i="12"/>
  <c r="G122" i="12" s="1"/>
  <c r="D123" i="12"/>
  <c r="G123" i="12" s="1"/>
  <c r="D124" i="12"/>
  <c r="G124" i="12" s="1"/>
  <c r="D125" i="12"/>
  <c r="G125" i="12" s="1"/>
  <c r="D126" i="12"/>
  <c r="G126" i="12" s="1"/>
  <c r="D127" i="12"/>
  <c r="D128" i="12"/>
  <c r="G128" i="12" s="1"/>
  <c r="D129" i="12"/>
  <c r="G129" i="12" s="1"/>
  <c r="D130" i="12"/>
  <c r="G130" i="12" s="1"/>
  <c r="D131" i="12"/>
  <c r="G131" i="12" s="1"/>
  <c r="D132" i="12"/>
  <c r="G132" i="12" s="1"/>
  <c r="D133" i="12"/>
  <c r="G133" i="12" s="1"/>
  <c r="D134" i="12"/>
  <c r="G134" i="12" s="1"/>
  <c r="D135" i="12"/>
  <c r="D136" i="12"/>
  <c r="D137" i="12"/>
  <c r="D138" i="12"/>
  <c r="G138" i="12" s="1"/>
  <c r="D139" i="12"/>
  <c r="G139" i="12" s="1"/>
  <c r="D140" i="12"/>
  <c r="G140" i="12" s="1"/>
  <c r="D141" i="12"/>
  <c r="G141" i="12" s="1"/>
  <c r="D142" i="12"/>
  <c r="G142" i="12" s="1"/>
  <c r="D143" i="12"/>
  <c r="D144" i="12"/>
  <c r="G144" i="12" s="1"/>
  <c r="D145" i="12"/>
  <c r="G145" i="12" s="1"/>
  <c r="D146" i="12"/>
  <c r="G146" i="12" s="1"/>
  <c r="D147" i="12"/>
  <c r="G147" i="12" s="1"/>
  <c r="D148" i="12"/>
  <c r="G148" i="12" s="1"/>
  <c r="D149" i="12"/>
  <c r="G149" i="12" s="1"/>
  <c r="D150" i="12"/>
  <c r="G150" i="12" s="1"/>
  <c r="D151" i="12"/>
  <c r="D152" i="12"/>
  <c r="D153" i="12"/>
  <c r="D154" i="12"/>
  <c r="G154" i="12" s="1"/>
  <c r="D155" i="12"/>
  <c r="G155" i="12" s="1"/>
  <c r="D156" i="12"/>
  <c r="G156" i="12" s="1"/>
  <c r="D157" i="12"/>
  <c r="G157" i="12" s="1"/>
  <c r="D158" i="12"/>
  <c r="G158" i="12" s="1"/>
  <c r="D159" i="12"/>
  <c r="D160" i="12"/>
  <c r="G160" i="12" s="1"/>
  <c r="D161" i="12"/>
  <c r="G161" i="12" s="1"/>
  <c r="D162" i="12"/>
  <c r="G162" i="12" s="1"/>
  <c r="D163" i="12"/>
  <c r="G163" i="12" s="1"/>
  <c r="D164" i="12"/>
  <c r="G164" i="12" s="1"/>
  <c r="D165" i="12"/>
  <c r="G165" i="12" s="1"/>
  <c r="D166" i="12"/>
  <c r="G166" i="12" s="1"/>
  <c r="D167" i="12"/>
  <c r="D168" i="12"/>
  <c r="D169" i="12"/>
  <c r="D170" i="12"/>
  <c r="G170" i="12" s="1"/>
  <c r="D171" i="12"/>
  <c r="G171" i="12" s="1"/>
  <c r="D172" i="12"/>
  <c r="G172" i="12" s="1"/>
  <c r="D173" i="12"/>
  <c r="G173" i="12" s="1"/>
  <c r="D174" i="12"/>
  <c r="G174" i="12" s="1"/>
  <c r="D175" i="12"/>
  <c r="D176" i="12"/>
  <c r="G176" i="12" s="1"/>
  <c r="D177" i="12"/>
  <c r="G177" i="12" s="1"/>
  <c r="D178" i="12"/>
  <c r="G178" i="12" s="1"/>
  <c r="D179" i="12"/>
  <c r="G179" i="12" s="1"/>
  <c r="D180" i="12"/>
  <c r="G180" i="12" s="1"/>
  <c r="D181" i="12"/>
  <c r="G181" i="12" s="1"/>
  <c r="D182" i="12"/>
  <c r="G182" i="12" s="1"/>
  <c r="D183" i="12"/>
  <c r="D184" i="12"/>
  <c r="D185" i="12"/>
  <c r="D186" i="12"/>
  <c r="G186" i="12" s="1"/>
  <c r="D187" i="12"/>
  <c r="G187" i="12" s="1"/>
  <c r="D188" i="12"/>
  <c r="G188" i="12" s="1"/>
  <c r="D189" i="12"/>
  <c r="G189" i="12" s="1"/>
  <c r="D190" i="12"/>
  <c r="G190" i="12" s="1"/>
  <c r="D191" i="12"/>
  <c r="D192" i="12"/>
  <c r="G192" i="12" s="1"/>
  <c r="D193" i="12"/>
  <c r="G193" i="12" s="1"/>
  <c r="D194" i="12"/>
  <c r="G194" i="12" s="1"/>
  <c r="D195" i="12"/>
  <c r="G195" i="12" s="1"/>
  <c r="D196" i="12"/>
  <c r="G196" i="12" s="1"/>
  <c r="D197" i="12"/>
  <c r="G197" i="12" s="1"/>
  <c r="D198" i="12"/>
  <c r="G198" i="12" s="1"/>
  <c r="D199" i="12"/>
  <c r="D200" i="12"/>
  <c r="D201" i="12"/>
  <c r="D202" i="12"/>
  <c r="G202" i="12" s="1"/>
  <c r="D203" i="12"/>
  <c r="G203" i="12" s="1"/>
  <c r="D204" i="12"/>
  <c r="G204" i="12" s="1"/>
  <c r="D205" i="12"/>
  <c r="G205" i="12" s="1"/>
  <c r="D206" i="12"/>
  <c r="G206" i="12" s="1"/>
  <c r="D207" i="12"/>
  <c r="D208" i="12"/>
  <c r="G208" i="12" s="1"/>
  <c r="D209" i="12"/>
  <c r="G209" i="12" s="1"/>
  <c r="D210" i="12"/>
  <c r="G210" i="12" s="1"/>
  <c r="D211" i="12"/>
  <c r="G211" i="12" s="1"/>
  <c r="D212" i="12"/>
  <c r="G212" i="12" s="1"/>
  <c r="D213" i="12"/>
  <c r="G213" i="12" s="1"/>
  <c r="D214" i="12"/>
  <c r="G214" i="12" s="1"/>
  <c r="D215" i="12"/>
  <c r="D216" i="12"/>
  <c r="D217" i="12"/>
  <c r="D218" i="12"/>
  <c r="G218" i="12" s="1"/>
  <c r="D219" i="12"/>
  <c r="G219" i="12" s="1"/>
  <c r="D220" i="12"/>
  <c r="G220" i="12" s="1"/>
  <c r="D221" i="12"/>
  <c r="G221" i="12" s="1"/>
  <c r="D222" i="12"/>
  <c r="G222" i="12" s="1"/>
  <c r="D223" i="12"/>
  <c r="D224" i="12"/>
  <c r="G224" i="12" s="1"/>
  <c r="D225" i="12"/>
  <c r="G225" i="12" s="1"/>
  <c r="D226" i="12"/>
  <c r="G226" i="12" s="1"/>
  <c r="D227" i="12"/>
  <c r="G227" i="12" s="1"/>
  <c r="D228" i="12"/>
  <c r="G228" i="12" s="1"/>
  <c r="D229" i="12"/>
  <c r="G229" i="12" s="1"/>
  <c r="D230" i="12"/>
  <c r="G230" i="12" s="1"/>
  <c r="D231" i="12"/>
  <c r="D232" i="12"/>
  <c r="D233" i="12"/>
  <c r="D234" i="12"/>
  <c r="G234" i="12" s="1"/>
  <c r="D235" i="12"/>
  <c r="G235" i="12" s="1"/>
  <c r="D236" i="12"/>
  <c r="G236" i="12" s="1"/>
  <c r="D237" i="12"/>
  <c r="G237" i="12" s="1"/>
  <c r="D238" i="12"/>
  <c r="G238" i="12" s="1"/>
  <c r="D239" i="12"/>
  <c r="D240" i="12"/>
  <c r="G240" i="12" s="1"/>
  <c r="D241" i="12"/>
  <c r="G241" i="12" s="1"/>
  <c r="D242" i="12"/>
  <c r="G242" i="12" s="1"/>
  <c r="D243" i="12"/>
  <c r="G243" i="12" s="1"/>
  <c r="D244" i="12"/>
  <c r="G244" i="12" s="1"/>
  <c r="D245" i="12"/>
  <c r="G245" i="12" s="1"/>
  <c r="D246" i="12"/>
  <c r="G246" i="12" s="1"/>
  <c r="D247" i="12"/>
  <c r="D248" i="12"/>
  <c r="D249" i="12"/>
  <c r="D250" i="12"/>
  <c r="G250" i="12" s="1"/>
  <c r="D251" i="12"/>
  <c r="G251" i="12" s="1"/>
  <c r="D252" i="12"/>
  <c r="G252" i="12" s="1"/>
  <c r="D253" i="12"/>
  <c r="G253" i="12" s="1"/>
  <c r="D254" i="12"/>
  <c r="G254" i="12" s="1"/>
  <c r="D255" i="12"/>
  <c r="D256" i="12"/>
  <c r="G256" i="12" s="1"/>
  <c r="D257" i="12"/>
  <c r="G257" i="12" s="1"/>
  <c r="D258" i="12"/>
  <c r="G258" i="12" s="1"/>
  <c r="D259" i="12"/>
  <c r="G259" i="12" s="1"/>
  <c r="D260" i="12"/>
  <c r="G260" i="12" s="1"/>
  <c r="D261" i="12"/>
  <c r="G261" i="12" s="1"/>
  <c r="D262" i="12"/>
  <c r="G262" i="12" s="1"/>
  <c r="D263" i="12"/>
  <c r="D264" i="12"/>
  <c r="D265" i="12"/>
  <c r="D266" i="12"/>
  <c r="G266" i="12" s="1"/>
  <c r="D267" i="12"/>
  <c r="G267" i="12" s="1"/>
  <c r="D268" i="12"/>
  <c r="G268" i="12" s="1"/>
  <c r="D269" i="12"/>
  <c r="G269" i="12" s="1"/>
  <c r="D270" i="12"/>
  <c r="G270" i="12" s="1"/>
  <c r="D271" i="12"/>
  <c r="D272" i="12"/>
  <c r="G272" i="12" s="1"/>
  <c r="D273" i="12"/>
  <c r="D274" i="12"/>
  <c r="G274" i="12" s="1"/>
  <c r="D275" i="12"/>
  <c r="G275" i="12" s="1"/>
  <c r="D276" i="12"/>
  <c r="G276" i="12" s="1"/>
  <c r="D277" i="12"/>
  <c r="G277" i="12" s="1"/>
  <c r="D278" i="12"/>
  <c r="G278" i="12" s="1"/>
  <c r="D279" i="12"/>
  <c r="D280" i="12"/>
  <c r="D281" i="12"/>
  <c r="D282" i="12"/>
  <c r="G282" i="12" s="1"/>
  <c r="D283" i="12"/>
  <c r="G283" i="12" s="1"/>
  <c r="D284" i="12"/>
  <c r="G284" i="12" s="1"/>
  <c r="D285" i="12"/>
  <c r="G285" i="12" s="1"/>
  <c r="D286" i="12"/>
  <c r="G286" i="12" s="1"/>
  <c r="D287" i="12"/>
  <c r="D288" i="12"/>
  <c r="G288" i="12" s="1"/>
  <c r="D289" i="12"/>
  <c r="G289" i="12" s="1"/>
  <c r="D290" i="12"/>
  <c r="G290" i="12" s="1"/>
  <c r="D291" i="12"/>
  <c r="G291" i="12" s="1"/>
  <c r="D292" i="12"/>
  <c r="G292" i="12" s="1"/>
  <c r="D293" i="12"/>
  <c r="G293" i="12" s="1"/>
  <c r="D294" i="12"/>
  <c r="G294" i="12" s="1"/>
  <c r="D295" i="12"/>
  <c r="D296" i="12"/>
  <c r="D297" i="12"/>
  <c r="D298" i="12"/>
  <c r="G298" i="12" s="1"/>
  <c r="D299" i="12"/>
  <c r="G299" i="12" s="1"/>
  <c r="D300" i="12"/>
  <c r="G300" i="12" s="1"/>
  <c r="P274" i="10"/>
  <c r="P273" i="10"/>
  <c r="O274" i="10"/>
  <c r="O273" i="10"/>
  <c r="N274" i="10"/>
  <c r="N273" i="10"/>
  <c r="M274" i="10"/>
  <c r="M273" i="10"/>
  <c r="L274" i="10"/>
  <c r="L273" i="10"/>
  <c r="K274" i="10"/>
  <c r="K27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F7" i="10"/>
  <c r="F15" i="10"/>
  <c r="F23" i="10"/>
  <c r="F39" i="10"/>
  <c r="F63" i="10"/>
  <c r="F71" i="10"/>
  <c r="F79" i="10"/>
  <c r="F87" i="10"/>
  <c r="F103" i="10"/>
  <c r="F127" i="10"/>
  <c r="F135" i="10"/>
  <c r="F143" i="10"/>
  <c r="F151" i="10"/>
  <c r="F167" i="10"/>
  <c r="F191" i="10"/>
  <c r="F199" i="10"/>
  <c r="F207" i="10"/>
  <c r="F215" i="10"/>
  <c r="F231" i="10"/>
  <c r="F241" i="10"/>
  <c r="F247" i="10"/>
  <c r="F249" i="10"/>
  <c r="F255" i="10"/>
  <c r="F263" i="10"/>
  <c r="F273" i="10"/>
  <c r="F279" i="10"/>
  <c r="F281" i="10"/>
  <c r="F287" i="10"/>
  <c r="F295" i="10"/>
  <c r="E2" i="10"/>
  <c r="F2" i="10" s="1"/>
  <c r="E3" i="10"/>
  <c r="F3" i="10" s="1"/>
  <c r="E4" i="10"/>
  <c r="F4" i="10" s="1"/>
  <c r="G4" i="10" s="1"/>
  <c r="E5" i="10"/>
  <c r="F5" i="10" s="1"/>
  <c r="E6" i="10"/>
  <c r="F6" i="10" s="1"/>
  <c r="E7" i="10"/>
  <c r="E8" i="10"/>
  <c r="F8" i="10" s="1"/>
  <c r="E9" i="10"/>
  <c r="F9" i="10" s="1"/>
  <c r="E10" i="10"/>
  <c r="F10" i="10" s="1"/>
  <c r="E11" i="10"/>
  <c r="F11" i="10" s="1"/>
  <c r="E12" i="10"/>
  <c r="F12" i="10" s="1"/>
  <c r="G12" i="10" s="1"/>
  <c r="E13" i="10"/>
  <c r="F13" i="10" s="1"/>
  <c r="E14" i="10"/>
  <c r="F14" i="10" s="1"/>
  <c r="E15" i="10"/>
  <c r="E16" i="10"/>
  <c r="F16" i="10" s="1"/>
  <c r="E17" i="10"/>
  <c r="F17" i="10" s="1"/>
  <c r="E18" i="10"/>
  <c r="F18" i="10" s="1"/>
  <c r="E19" i="10"/>
  <c r="F19" i="10" s="1"/>
  <c r="E20" i="10"/>
  <c r="F20" i="10" s="1"/>
  <c r="G20" i="10" s="1"/>
  <c r="E21" i="10"/>
  <c r="F21" i="10" s="1"/>
  <c r="E22" i="10"/>
  <c r="F22" i="10" s="1"/>
  <c r="E23" i="10"/>
  <c r="E24" i="10"/>
  <c r="F24" i="10" s="1"/>
  <c r="E25" i="10"/>
  <c r="F25" i="10" s="1"/>
  <c r="E26" i="10"/>
  <c r="F26" i="10" s="1"/>
  <c r="E27" i="10"/>
  <c r="F27" i="10" s="1"/>
  <c r="E28" i="10"/>
  <c r="F28" i="10" s="1"/>
  <c r="G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G36" i="10" s="1"/>
  <c r="E37" i="10"/>
  <c r="F37" i="10" s="1"/>
  <c r="E38" i="10"/>
  <c r="F38" i="10" s="1"/>
  <c r="E39" i="10"/>
  <c r="E40" i="10"/>
  <c r="F40" i="10" s="1"/>
  <c r="E41" i="10"/>
  <c r="F41" i="10" s="1"/>
  <c r="E42" i="10"/>
  <c r="F42" i="10" s="1"/>
  <c r="E43" i="10"/>
  <c r="F43" i="10" s="1"/>
  <c r="E44" i="10"/>
  <c r="F44" i="10" s="1"/>
  <c r="G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G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G60" i="10" s="1"/>
  <c r="E61" i="10"/>
  <c r="F61" i="10" s="1"/>
  <c r="E62" i="10"/>
  <c r="F62" i="10" s="1"/>
  <c r="E63" i="10"/>
  <c r="E64" i="10"/>
  <c r="F64" i="10" s="1"/>
  <c r="E65" i="10"/>
  <c r="F65" i="10" s="1"/>
  <c r="E66" i="10"/>
  <c r="F66" i="10" s="1"/>
  <c r="E67" i="10"/>
  <c r="F67" i="10" s="1"/>
  <c r="E68" i="10"/>
  <c r="F68" i="10" s="1"/>
  <c r="G68" i="10" s="1"/>
  <c r="E69" i="10"/>
  <c r="F69" i="10" s="1"/>
  <c r="E70" i="10"/>
  <c r="F70" i="10" s="1"/>
  <c r="E71" i="10"/>
  <c r="E72" i="10"/>
  <c r="F72" i="10" s="1"/>
  <c r="E73" i="10"/>
  <c r="F73" i="10" s="1"/>
  <c r="E74" i="10"/>
  <c r="F74" i="10" s="1"/>
  <c r="E75" i="10"/>
  <c r="F75" i="10" s="1"/>
  <c r="E76" i="10"/>
  <c r="F76" i="10" s="1"/>
  <c r="G76" i="10" s="1"/>
  <c r="E77" i="10"/>
  <c r="F77" i="10" s="1"/>
  <c r="E78" i="10"/>
  <c r="F78" i="10" s="1"/>
  <c r="E79" i="10"/>
  <c r="E80" i="10"/>
  <c r="F80" i="10" s="1"/>
  <c r="E81" i="10"/>
  <c r="F81" i="10" s="1"/>
  <c r="E82" i="10"/>
  <c r="F82" i="10" s="1"/>
  <c r="E83" i="10"/>
  <c r="F83" i="10" s="1"/>
  <c r="E84" i="10"/>
  <c r="F84" i="10" s="1"/>
  <c r="G84" i="10" s="1"/>
  <c r="E85" i="10"/>
  <c r="F85" i="10" s="1"/>
  <c r="E86" i="10"/>
  <c r="F86" i="10" s="1"/>
  <c r="E87" i="10"/>
  <c r="E88" i="10"/>
  <c r="F88" i="10" s="1"/>
  <c r="E89" i="10"/>
  <c r="F89" i="10" s="1"/>
  <c r="E90" i="10"/>
  <c r="F90" i="10" s="1"/>
  <c r="E91" i="10"/>
  <c r="F91" i="10" s="1"/>
  <c r="E92" i="10"/>
  <c r="F92" i="10" s="1"/>
  <c r="G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G100" i="10" s="1"/>
  <c r="E101" i="10"/>
  <c r="F101" i="10" s="1"/>
  <c r="E102" i="10"/>
  <c r="F102" i="10" s="1"/>
  <c r="E103" i="10"/>
  <c r="E104" i="10"/>
  <c r="F104" i="10" s="1"/>
  <c r="E105" i="10"/>
  <c r="F105" i="10" s="1"/>
  <c r="E106" i="10"/>
  <c r="F106" i="10" s="1"/>
  <c r="E107" i="10"/>
  <c r="F107" i="10" s="1"/>
  <c r="E108" i="10"/>
  <c r="F108" i="10" s="1"/>
  <c r="G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E114" i="10"/>
  <c r="F114" i="10" s="1"/>
  <c r="E115" i="10"/>
  <c r="F115" i="10" s="1"/>
  <c r="E116" i="10"/>
  <c r="F116" i="10" s="1"/>
  <c r="G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E122" i="10"/>
  <c r="F122" i="10" s="1"/>
  <c r="E123" i="10"/>
  <c r="F123" i="10" s="1"/>
  <c r="E124" i="10"/>
  <c r="F124" i="10" s="1"/>
  <c r="G124" i="10" s="1"/>
  <c r="E125" i="10"/>
  <c r="F125" i="10" s="1"/>
  <c r="E126" i="10"/>
  <c r="F126" i="10" s="1"/>
  <c r="E127" i="10"/>
  <c r="E128" i="10"/>
  <c r="F128" i="10" s="1"/>
  <c r="E129" i="10"/>
  <c r="F129" i="10" s="1"/>
  <c r="E130" i="10"/>
  <c r="F130" i="10" s="1"/>
  <c r="E131" i="10"/>
  <c r="F131" i="10" s="1"/>
  <c r="E132" i="10"/>
  <c r="F132" i="10" s="1"/>
  <c r="G132" i="10" s="1"/>
  <c r="E133" i="10"/>
  <c r="F133" i="10" s="1"/>
  <c r="E134" i="10"/>
  <c r="F134" i="10" s="1"/>
  <c r="E135" i="10"/>
  <c r="E136" i="10"/>
  <c r="F136" i="10" s="1"/>
  <c r="E137" i="10"/>
  <c r="F137" i="10" s="1"/>
  <c r="E138" i="10"/>
  <c r="F138" i="10" s="1"/>
  <c r="E139" i="10"/>
  <c r="F139" i="10" s="1"/>
  <c r="E140" i="10"/>
  <c r="F140" i="10" s="1"/>
  <c r="G140" i="10" s="1"/>
  <c r="E141" i="10"/>
  <c r="F141" i="10" s="1"/>
  <c r="E142" i="10"/>
  <c r="F142" i="10" s="1"/>
  <c r="E143" i="10"/>
  <c r="E144" i="10"/>
  <c r="F144" i="10" s="1"/>
  <c r="E145" i="10"/>
  <c r="F145" i="10" s="1"/>
  <c r="E146" i="10"/>
  <c r="F146" i="10" s="1"/>
  <c r="E147" i="10"/>
  <c r="F147" i="10" s="1"/>
  <c r="E148" i="10"/>
  <c r="F148" i="10" s="1"/>
  <c r="G148" i="10" s="1"/>
  <c r="E149" i="10"/>
  <c r="F149" i="10" s="1"/>
  <c r="E150" i="10"/>
  <c r="F150" i="10" s="1"/>
  <c r="E151" i="10"/>
  <c r="E152" i="10"/>
  <c r="F152" i="10" s="1"/>
  <c r="E153" i="10"/>
  <c r="F153" i="10" s="1"/>
  <c r="E154" i="10"/>
  <c r="F154" i="10" s="1"/>
  <c r="E155" i="10"/>
  <c r="F155" i="10" s="1"/>
  <c r="E156" i="10"/>
  <c r="F156" i="10" s="1"/>
  <c r="G156" i="10" s="1"/>
  <c r="E157" i="10"/>
  <c r="F157" i="10" s="1"/>
  <c r="E158" i="10"/>
  <c r="F158" i="10" s="1"/>
  <c r="E159" i="10"/>
  <c r="F159" i="10" s="1"/>
  <c r="E160" i="10"/>
  <c r="F160" i="10" s="1"/>
  <c r="E161" i="10"/>
  <c r="F161" i="10" s="1"/>
  <c r="E162" i="10"/>
  <c r="F162" i="10" s="1"/>
  <c r="E163" i="10"/>
  <c r="F163" i="10" s="1"/>
  <c r="E164" i="10"/>
  <c r="F164" i="10" s="1"/>
  <c r="G164" i="10" s="1"/>
  <c r="E165" i="10"/>
  <c r="F165" i="10" s="1"/>
  <c r="E166" i="10"/>
  <c r="F166" i="10" s="1"/>
  <c r="E167" i="10"/>
  <c r="E168" i="10"/>
  <c r="F168" i="10" s="1"/>
  <c r="E169" i="10"/>
  <c r="F169" i="10" s="1"/>
  <c r="E170" i="10"/>
  <c r="F170" i="10" s="1"/>
  <c r="E171" i="10"/>
  <c r="F171" i="10" s="1"/>
  <c r="E172" i="10"/>
  <c r="F172" i="10" s="1"/>
  <c r="G172" i="10" s="1"/>
  <c r="E173" i="10"/>
  <c r="F173" i="10" s="1"/>
  <c r="E174" i="10"/>
  <c r="F174" i="10" s="1"/>
  <c r="E175" i="10"/>
  <c r="F175" i="10" s="1"/>
  <c r="E176" i="10"/>
  <c r="F176" i="10" s="1"/>
  <c r="E177" i="10"/>
  <c r="F177" i="10" s="1"/>
  <c r="E178" i="10"/>
  <c r="F178" i="10" s="1"/>
  <c r="E179" i="10"/>
  <c r="F179" i="10" s="1"/>
  <c r="E180" i="10"/>
  <c r="F180" i="10" s="1"/>
  <c r="G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E186" i="10"/>
  <c r="F186" i="10" s="1"/>
  <c r="E187" i="10"/>
  <c r="F187" i="10" s="1"/>
  <c r="E188" i="10"/>
  <c r="F188" i="10" s="1"/>
  <c r="G188" i="10" s="1"/>
  <c r="E189" i="10"/>
  <c r="F189" i="10" s="1"/>
  <c r="E190" i="10"/>
  <c r="F190" i="10" s="1"/>
  <c r="E191" i="10"/>
  <c r="E192" i="10"/>
  <c r="F192" i="10" s="1"/>
  <c r="E193" i="10"/>
  <c r="F193" i="10" s="1"/>
  <c r="E194" i="10"/>
  <c r="F194" i="10" s="1"/>
  <c r="E195" i="10"/>
  <c r="F195" i="10" s="1"/>
  <c r="E196" i="10"/>
  <c r="F196" i="10" s="1"/>
  <c r="G196" i="10" s="1"/>
  <c r="E197" i="10"/>
  <c r="F197" i="10" s="1"/>
  <c r="E198" i="10"/>
  <c r="F198" i="10" s="1"/>
  <c r="E199" i="10"/>
  <c r="E200" i="10"/>
  <c r="F200" i="10" s="1"/>
  <c r="E201" i="10"/>
  <c r="F201" i="10" s="1"/>
  <c r="E202" i="10"/>
  <c r="F202" i="10" s="1"/>
  <c r="E203" i="10"/>
  <c r="F203" i="10" s="1"/>
  <c r="E204" i="10"/>
  <c r="F204" i="10" s="1"/>
  <c r="G204" i="10" s="1"/>
  <c r="E205" i="10"/>
  <c r="F205" i="10" s="1"/>
  <c r="E206" i="10"/>
  <c r="F206" i="10" s="1"/>
  <c r="E207" i="10"/>
  <c r="E208" i="10"/>
  <c r="F208" i="10" s="1"/>
  <c r="E209" i="10"/>
  <c r="F209" i="10" s="1"/>
  <c r="E210" i="10"/>
  <c r="F210" i="10" s="1"/>
  <c r="E211" i="10"/>
  <c r="F211" i="10" s="1"/>
  <c r="E212" i="10"/>
  <c r="F212" i="10" s="1"/>
  <c r="G212" i="10" s="1"/>
  <c r="E213" i="10"/>
  <c r="F213" i="10" s="1"/>
  <c r="E214" i="10"/>
  <c r="F214" i="10" s="1"/>
  <c r="E215" i="10"/>
  <c r="E216" i="10"/>
  <c r="F216" i="10" s="1"/>
  <c r="E217" i="10"/>
  <c r="F217" i="10" s="1"/>
  <c r="E218" i="10"/>
  <c r="F218" i="10" s="1"/>
  <c r="E219" i="10"/>
  <c r="F219" i="10" s="1"/>
  <c r="E220" i="10"/>
  <c r="F220" i="10" s="1"/>
  <c r="G220" i="10" s="1"/>
  <c r="E221" i="10"/>
  <c r="F221" i="10" s="1"/>
  <c r="E222" i="10"/>
  <c r="F222" i="10" s="1"/>
  <c r="E223" i="10"/>
  <c r="F223" i="10" s="1"/>
  <c r="E224" i="10"/>
  <c r="F224" i="10" s="1"/>
  <c r="E225" i="10"/>
  <c r="F225" i="10" s="1"/>
  <c r="E226" i="10"/>
  <c r="F226" i="10" s="1"/>
  <c r="E227" i="10"/>
  <c r="F227" i="10" s="1"/>
  <c r="E228" i="10"/>
  <c r="F228" i="10" s="1"/>
  <c r="G228" i="10" s="1"/>
  <c r="E229" i="10"/>
  <c r="F229" i="10" s="1"/>
  <c r="E230" i="10"/>
  <c r="F230" i="10" s="1"/>
  <c r="E231" i="10"/>
  <c r="E232" i="10"/>
  <c r="F232" i="10" s="1"/>
  <c r="E233" i="10"/>
  <c r="F233" i="10" s="1"/>
  <c r="E234" i="10"/>
  <c r="F234" i="10" s="1"/>
  <c r="E235" i="10"/>
  <c r="F235" i="10" s="1"/>
  <c r="E236" i="10"/>
  <c r="F236" i="10" s="1"/>
  <c r="G236" i="10" s="1"/>
  <c r="E237" i="10"/>
  <c r="F237" i="10" s="1"/>
  <c r="E238" i="10"/>
  <c r="F238" i="10" s="1"/>
  <c r="E239" i="10"/>
  <c r="F239" i="10" s="1"/>
  <c r="E240" i="10"/>
  <c r="F240" i="10" s="1"/>
  <c r="E241" i="10"/>
  <c r="E242" i="10"/>
  <c r="F242" i="10" s="1"/>
  <c r="E243" i="10"/>
  <c r="F243" i="10" s="1"/>
  <c r="E244" i="10"/>
  <c r="F244" i="10" s="1"/>
  <c r="G244" i="10" s="1"/>
  <c r="E245" i="10"/>
  <c r="F245" i="10" s="1"/>
  <c r="E246" i="10"/>
  <c r="F246" i="10" s="1"/>
  <c r="E247" i="10"/>
  <c r="E248" i="10"/>
  <c r="F248" i="10" s="1"/>
  <c r="E249" i="10"/>
  <c r="E250" i="10"/>
  <c r="F250" i="10" s="1"/>
  <c r="E251" i="10"/>
  <c r="F251" i="10" s="1"/>
  <c r="E252" i="10"/>
  <c r="F252" i="10" s="1"/>
  <c r="G252" i="10" s="1"/>
  <c r="E253" i="10"/>
  <c r="F253" i="10" s="1"/>
  <c r="E254" i="10"/>
  <c r="F254" i="10" s="1"/>
  <c r="E255" i="10"/>
  <c r="E256" i="10"/>
  <c r="F256" i="10" s="1"/>
  <c r="E257" i="10"/>
  <c r="F257" i="10" s="1"/>
  <c r="E258" i="10"/>
  <c r="F258" i="10" s="1"/>
  <c r="E259" i="10"/>
  <c r="F259" i="10" s="1"/>
  <c r="E260" i="10"/>
  <c r="F260" i="10" s="1"/>
  <c r="G260" i="10" s="1"/>
  <c r="E261" i="10"/>
  <c r="F261" i="10" s="1"/>
  <c r="E262" i="10"/>
  <c r="F262" i="10" s="1"/>
  <c r="E263" i="10"/>
  <c r="E264" i="10"/>
  <c r="F264" i="10" s="1"/>
  <c r="E265" i="10"/>
  <c r="F265" i="10" s="1"/>
  <c r="E266" i="10"/>
  <c r="F266" i="10" s="1"/>
  <c r="E267" i="10"/>
  <c r="F267" i="10" s="1"/>
  <c r="E268" i="10"/>
  <c r="F268" i="10" s="1"/>
  <c r="G268" i="10" s="1"/>
  <c r="E269" i="10"/>
  <c r="F269" i="10" s="1"/>
  <c r="E270" i="10"/>
  <c r="F270" i="10" s="1"/>
  <c r="E271" i="10"/>
  <c r="F271" i="10" s="1"/>
  <c r="E272" i="10"/>
  <c r="F272" i="10" s="1"/>
  <c r="E273" i="10"/>
  <c r="E274" i="10"/>
  <c r="F274" i="10" s="1"/>
  <c r="E275" i="10"/>
  <c r="F275" i="10" s="1"/>
  <c r="E276" i="10"/>
  <c r="F276" i="10" s="1"/>
  <c r="G276" i="10" s="1"/>
  <c r="E277" i="10"/>
  <c r="F277" i="10" s="1"/>
  <c r="E278" i="10"/>
  <c r="F278" i="10" s="1"/>
  <c r="E279" i="10"/>
  <c r="E280" i="10"/>
  <c r="F280" i="10" s="1"/>
  <c r="E281" i="10"/>
  <c r="E282" i="10"/>
  <c r="F282" i="10" s="1"/>
  <c r="E283" i="10"/>
  <c r="F283" i="10" s="1"/>
  <c r="E284" i="10"/>
  <c r="F284" i="10" s="1"/>
  <c r="G284" i="10" s="1"/>
  <c r="E285" i="10"/>
  <c r="F285" i="10" s="1"/>
  <c r="E286" i="10"/>
  <c r="F286" i="10" s="1"/>
  <c r="E287" i="10"/>
  <c r="E288" i="10"/>
  <c r="F288" i="10" s="1"/>
  <c r="E289" i="10"/>
  <c r="F289" i="10" s="1"/>
  <c r="E290" i="10"/>
  <c r="F290" i="10" s="1"/>
  <c r="E291" i="10"/>
  <c r="F291" i="10" s="1"/>
  <c r="E292" i="10"/>
  <c r="F292" i="10" s="1"/>
  <c r="G292" i="10" s="1"/>
  <c r="E293" i="10"/>
  <c r="F293" i="10" s="1"/>
  <c r="E294" i="10"/>
  <c r="F294" i="10" s="1"/>
  <c r="E295" i="10"/>
  <c r="E296" i="10"/>
  <c r="F296" i="10" s="1"/>
  <c r="E297" i="10"/>
  <c r="F297" i="10" s="1"/>
  <c r="E298" i="10"/>
  <c r="F298" i="10" s="1"/>
  <c r="E299" i="10"/>
  <c r="F299" i="10" s="1"/>
  <c r="E300" i="10"/>
  <c r="F300" i="10" s="1"/>
  <c r="G300" i="10" s="1"/>
  <c r="D2" i="10"/>
  <c r="G2" i="10" s="1"/>
  <c r="D3" i="10"/>
  <c r="G3" i="10" s="1"/>
  <c r="D4" i="10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D12" i="10"/>
  <c r="D13" i="10"/>
  <c r="G13" i="10" s="1"/>
  <c r="D14" i="10"/>
  <c r="D15" i="10"/>
  <c r="G15" i="10" s="1"/>
  <c r="D16" i="10"/>
  <c r="G16" i="10" s="1"/>
  <c r="D17" i="10"/>
  <c r="G17" i="10" s="1"/>
  <c r="D18" i="10"/>
  <c r="G18" i="10" s="1"/>
  <c r="D19" i="10"/>
  <c r="G19" i="10" s="1"/>
  <c r="D20" i="10"/>
  <c r="D21" i="10"/>
  <c r="G21" i="10" s="1"/>
  <c r="D22" i="10"/>
  <c r="D23" i="10"/>
  <c r="G23" i="10" s="1"/>
  <c r="D24" i="10"/>
  <c r="G24" i="10" s="1"/>
  <c r="D25" i="10"/>
  <c r="G25" i="10" s="1"/>
  <c r="D26" i="10"/>
  <c r="G26" i="10" s="1"/>
  <c r="D27" i="10"/>
  <c r="G27" i="10" s="1"/>
  <c r="D28" i="10"/>
  <c r="D29" i="10"/>
  <c r="G29" i="10" s="1"/>
  <c r="D30" i="10"/>
  <c r="D31" i="10"/>
  <c r="D32" i="10"/>
  <c r="G32" i="10" s="1"/>
  <c r="D33" i="10"/>
  <c r="G33" i="10" s="1"/>
  <c r="D34" i="10"/>
  <c r="G34" i="10" s="1"/>
  <c r="D35" i="10"/>
  <c r="G35" i="10" s="1"/>
  <c r="D36" i="10"/>
  <c r="D37" i="10"/>
  <c r="G37" i="10" s="1"/>
  <c r="D38" i="10"/>
  <c r="D39" i="10"/>
  <c r="G39" i="10" s="1"/>
  <c r="D40" i="10"/>
  <c r="G40" i="10" s="1"/>
  <c r="D41" i="10"/>
  <c r="G41" i="10" s="1"/>
  <c r="D42" i="10"/>
  <c r="G42" i="10" s="1"/>
  <c r="D43" i="10"/>
  <c r="G43" i="10" s="1"/>
  <c r="D44" i="10"/>
  <c r="D45" i="10"/>
  <c r="G45" i="10" s="1"/>
  <c r="D46" i="10"/>
  <c r="D47" i="10"/>
  <c r="D48" i="10"/>
  <c r="G48" i="10" s="1"/>
  <c r="D49" i="10"/>
  <c r="G49" i="10" s="1"/>
  <c r="D50" i="10"/>
  <c r="G50" i="10" s="1"/>
  <c r="D51" i="10"/>
  <c r="G51" i="10" s="1"/>
  <c r="D52" i="10"/>
  <c r="D53" i="10"/>
  <c r="G53" i="10" s="1"/>
  <c r="D54" i="10"/>
  <c r="D55" i="10"/>
  <c r="D56" i="10"/>
  <c r="G56" i="10" s="1"/>
  <c r="D57" i="10"/>
  <c r="G57" i="10" s="1"/>
  <c r="D58" i="10"/>
  <c r="G58" i="10" s="1"/>
  <c r="D59" i="10"/>
  <c r="G59" i="10" s="1"/>
  <c r="D60" i="10"/>
  <c r="D61" i="10"/>
  <c r="G61" i="10" s="1"/>
  <c r="D62" i="10"/>
  <c r="D63" i="10"/>
  <c r="G63" i="10" s="1"/>
  <c r="D64" i="10"/>
  <c r="G64" i="10" s="1"/>
  <c r="D65" i="10"/>
  <c r="G65" i="10" s="1"/>
  <c r="D66" i="10"/>
  <c r="G66" i="10" s="1"/>
  <c r="D67" i="10"/>
  <c r="G67" i="10" s="1"/>
  <c r="D68" i="10"/>
  <c r="D69" i="10"/>
  <c r="G69" i="10" s="1"/>
  <c r="D70" i="10"/>
  <c r="D71" i="10"/>
  <c r="G71" i="10" s="1"/>
  <c r="D72" i="10"/>
  <c r="G72" i="10" s="1"/>
  <c r="D73" i="10"/>
  <c r="G73" i="10" s="1"/>
  <c r="D74" i="10"/>
  <c r="G74" i="10" s="1"/>
  <c r="D75" i="10"/>
  <c r="G75" i="10" s="1"/>
  <c r="D76" i="10"/>
  <c r="D77" i="10"/>
  <c r="G77" i="10" s="1"/>
  <c r="D78" i="10"/>
  <c r="D79" i="10"/>
  <c r="G79" i="10" s="1"/>
  <c r="D80" i="10"/>
  <c r="G80" i="10" s="1"/>
  <c r="D81" i="10"/>
  <c r="G81" i="10" s="1"/>
  <c r="D82" i="10"/>
  <c r="G82" i="10" s="1"/>
  <c r="D83" i="10"/>
  <c r="G83" i="10" s="1"/>
  <c r="D84" i="10"/>
  <c r="D85" i="10"/>
  <c r="G85" i="10" s="1"/>
  <c r="D86" i="10"/>
  <c r="D87" i="10"/>
  <c r="G87" i="10" s="1"/>
  <c r="D88" i="10"/>
  <c r="G88" i="10" s="1"/>
  <c r="D89" i="10"/>
  <c r="G89" i="10" s="1"/>
  <c r="D90" i="10"/>
  <c r="G90" i="10" s="1"/>
  <c r="D91" i="10"/>
  <c r="G91" i="10" s="1"/>
  <c r="D92" i="10"/>
  <c r="D93" i="10"/>
  <c r="G93" i="10" s="1"/>
  <c r="D94" i="10"/>
  <c r="D95" i="10"/>
  <c r="D96" i="10"/>
  <c r="G96" i="10" s="1"/>
  <c r="D97" i="10"/>
  <c r="G97" i="10" s="1"/>
  <c r="D98" i="10"/>
  <c r="G98" i="10" s="1"/>
  <c r="D99" i="10"/>
  <c r="G99" i="10" s="1"/>
  <c r="D100" i="10"/>
  <c r="D101" i="10"/>
  <c r="G101" i="10" s="1"/>
  <c r="D102" i="10"/>
  <c r="D103" i="10"/>
  <c r="G103" i="10" s="1"/>
  <c r="D104" i="10"/>
  <c r="G104" i="10" s="1"/>
  <c r="D105" i="10"/>
  <c r="G105" i="10" s="1"/>
  <c r="D106" i="10"/>
  <c r="G106" i="10" s="1"/>
  <c r="D107" i="10"/>
  <c r="G107" i="10" s="1"/>
  <c r="D108" i="10"/>
  <c r="D109" i="10"/>
  <c r="G109" i="10" s="1"/>
  <c r="D110" i="10"/>
  <c r="D111" i="10"/>
  <c r="D112" i="10"/>
  <c r="G112" i="10" s="1"/>
  <c r="D113" i="10"/>
  <c r="G113" i="10" s="1"/>
  <c r="D114" i="10"/>
  <c r="G114" i="10" s="1"/>
  <c r="D115" i="10"/>
  <c r="G115" i="10" s="1"/>
  <c r="D116" i="10"/>
  <c r="D117" i="10"/>
  <c r="G117" i="10" s="1"/>
  <c r="D118" i="10"/>
  <c r="D119" i="10"/>
  <c r="D120" i="10"/>
  <c r="G120" i="10" s="1"/>
  <c r="D121" i="10"/>
  <c r="G121" i="10" s="1"/>
  <c r="D122" i="10"/>
  <c r="G122" i="10" s="1"/>
  <c r="D123" i="10"/>
  <c r="G123" i="10" s="1"/>
  <c r="D124" i="10"/>
  <c r="D125" i="10"/>
  <c r="G125" i="10" s="1"/>
  <c r="D126" i="10"/>
  <c r="D127" i="10"/>
  <c r="G127" i="10" s="1"/>
  <c r="D128" i="10"/>
  <c r="G128" i="10" s="1"/>
  <c r="D129" i="10"/>
  <c r="G129" i="10" s="1"/>
  <c r="D130" i="10"/>
  <c r="G130" i="10" s="1"/>
  <c r="D131" i="10"/>
  <c r="G131" i="10" s="1"/>
  <c r="D132" i="10"/>
  <c r="D133" i="10"/>
  <c r="G133" i="10" s="1"/>
  <c r="D134" i="10"/>
  <c r="D135" i="10"/>
  <c r="G135" i="10" s="1"/>
  <c r="D136" i="10"/>
  <c r="G136" i="10" s="1"/>
  <c r="D137" i="10"/>
  <c r="G137" i="10" s="1"/>
  <c r="D138" i="10"/>
  <c r="G138" i="10" s="1"/>
  <c r="D139" i="10"/>
  <c r="G139" i="10" s="1"/>
  <c r="D140" i="10"/>
  <c r="D141" i="10"/>
  <c r="G141" i="10" s="1"/>
  <c r="D142" i="10"/>
  <c r="D143" i="10"/>
  <c r="G143" i="10" s="1"/>
  <c r="D144" i="10"/>
  <c r="G144" i="10" s="1"/>
  <c r="D145" i="10"/>
  <c r="G145" i="10" s="1"/>
  <c r="D146" i="10"/>
  <c r="G146" i="10" s="1"/>
  <c r="D147" i="10"/>
  <c r="G147" i="10" s="1"/>
  <c r="D148" i="10"/>
  <c r="D149" i="10"/>
  <c r="G149" i="10" s="1"/>
  <c r="D150" i="10"/>
  <c r="D151" i="10"/>
  <c r="G151" i="10" s="1"/>
  <c r="D152" i="10"/>
  <c r="G152" i="10" s="1"/>
  <c r="D153" i="10"/>
  <c r="G153" i="10" s="1"/>
  <c r="D154" i="10"/>
  <c r="G154" i="10" s="1"/>
  <c r="D155" i="10"/>
  <c r="G155" i="10" s="1"/>
  <c r="D156" i="10"/>
  <c r="D157" i="10"/>
  <c r="G157" i="10" s="1"/>
  <c r="D158" i="10"/>
  <c r="D159" i="10"/>
  <c r="D160" i="10"/>
  <c r="G160" i="10" s="1"/>
  <c r="D161" i="10"/>
  <c r="G161" i="10" s="1"/>
  <c r="D162" i="10"/>
  <c r="G162" i="10" s="1"/>
  <c r="D163" i="10"/>
  <c r="G163" i="10" s="1"/>
  <c r="D164" i="10"/>
  <c r="D165" i="10"/>
  <c r="G165" i="10" s="1"/>
  <c r="D166" i="10"/>
  <c r="D167" i="10"/>
  <c r="G167" i="10" s="1"/>
  <c r="D168" i="10"/>
  <c r="G168" i="10" s="1"/>
  <c r="D169" i="10"/>
  <c r="G169" i="10" s="1"/>
  <c r="D170" i="10"/>
  <c r="G170" i="10" s="1"/>
  <c r="D171" i="10"/>
  <c r="G171" i="10" s="1"/>
  <c r="D172" i="10"/>
  <c r="D173" i="10"/>
  <c r="G173" i="10" s="1"/>
  <c r="D174" i="10"/>
  <c r="D175" i="10"/>
  <c r="D176" i="10"/>
  <c r="G176" i="10" s="1"/>
  <c r="D177" i="10"/>
  <c r="G177" i="10" s="1"/>
  <c r="D178" i="10"/>
  <c r="G178" i="10" s="1"/>
  <c r="D179" i="10"/>
  <c r="G179" i="10" s="1"/>
  <c r="D180" i="10"/>
  <c r="D181" i="10"/>
  <c r="G181" i="10" s="1"/>
  <c r="D182" i="10"/>
  <c r="D183" i="10"/>
  <c r="D184" i="10"/>
  <c r="G184" i="10" s="1"/>
  <c r="D185" i="10"/>
  <c r="G185" i="10" s="1"/>
  <c r="D186" i="10"/>
  <c r="G186" i="10" s="1"/>
  <c r="D187" i="10"/>
  <c r="G187" i="10" s="1"/>
  <c r="D188" i="10"/>
  <c r="D189" i="10"/>
  <c r="G189" i="10" s="1"/>
  <c r="D190" i="10"/>
  <c r="D191" i="10"/>
  <c r="G191" i="10" s="1"/>
  <c r="D192" i="10"/>
  <c r="G192" i="10" s="1"/>
  <c r="D193" i="10"/>
  <c r="G193" i="10" s="1"/>
  <c r="D194" i="10"/>
  <c r="G194" i="10" s="1"/>
  <c r="D195" i="10"/>
  <c r="G195" i="10" s="1"/>
  <c r="D196" i="10"/>
  <c r="D197" i="10"/>
  <c r="G197" i="10" s="1"/>
  <c r="D198" i="10"/>
  <c r="D199" i="10"/>
  <c r="G199" i="10" s="1"/>
  <c r="D200" i="10"/>
  <c r="G200" i="10" s="1"/>
  <c r="D201" i="10"/>
  <c r="G201" i="10" s="1"/>
  <c r="D202" i="10"/>
  <c r="G202" i="10" s="1"/>
  <c r="D203" i="10"/>
  <c r="G203" i="10" s="1"/>
  <c r="D204" i="10"/>
  <c r="D205" i="10"/>
  <c r="G205" i="10" s="1"/>
  <c r="D206" i="10"/>
  <c r="D207" i="10"/>
  <c r="G207" i="10" s="1"/>
  <c r="D208" i="10"/>
  <c r="G208" i="10" s="1"/>
  <c r="D209" i="10"/>
  <c r="G209" i="10" s="1"/>
  <c r="D210" i="10"/>
  <c r="G210" i="10" s="1"/>
  <c r="D211" i="10"/>
  <c r="G211" i="10" s="1"/>
  <c r="D212" i="10"/>
  <c r="D213" i="10"/>
  <c r="G213" i="10" s="1"/>
  <c r="D214" i="10"/>
  <c r="D215" i="10"/>
  <c r="G215" i="10" s="1"/>
  <c r="D216" i="10"/>
  <c r="G216" i="10" s="1"/>
  <c r="D217" i="10"/>
  <c r="G217" i="10" s="1"/>
  <c r="D218" i="10"/>
  <c r="G218" i="10" s="1"/>
  <c r="D219" i="10"/>
  <c r="G219" i="10" s="1"/>
  <c r="D220" i="10"/>
  <c r="D221" i="10"/>
  <c r="G221" i="10" s="1"/>
  <c r="D222" i="10"/>
  <c r="D223" i="10"/>
  <c r="D224" i="10"/>
  <c r="G224" i="10" s="1"/>
  <c r="D225" i="10"/>
  <c r="G225" i="10" s="1"/>
  <c r="D226" i="10"/>
  <c r="G226" i="10" s="1"/>
  <c r="D227" i="10"/>
  <c r="G227" i="10" s="1"/>
  <c r="D228" i="10"/>
  <c r="D229" i="10"/>
  <c r="G229" i="10" s="1"/>
  <c r="D230" i="10"/>
  <c r="D231" i="10"/>
  <c r="G231" i="10" s="1"/>
  <c r="D232" i="10"/>
  <c r="G232" i="10" s="1"/>
  <c r="D233" i="10"/>
  <c r="G233" i="10" s="1"/>
  <c r="D234" i="10"/>
  <c r="G234" i="10" s="1"/>
  <c r="D235" i="10"/>
  <c r="G235" i="10" s="1"/>
  <c r="D236" i="10"/>
  <c r="D237" i="10"/>
  <c r="G237" i="10" s="1"/>
  <c r="D238" i="10"/>
  <c r="D239" i="10"/>
  <c r="D240" i="10"/>
  <c r="G240" i="10" s="1"/>
  <c r="D241" i="10"/>
  <c r="G241" i="10" s="1"/>
  <c r="D242" i="10"/>
  <c r="G242" i="10" s="1"/>
  <c r="D243" i="10"/>
  <c r="G243" i="10" s="1"/>
  <c r="D244" i="10"/>
  <c r="D245" i="10"/>
  <c r="G245" i="10" s="1"/>
  <c r="D246" i="10"/>
  <c r="D247" i="10"/>
  <c r="G247" i="10" s="1"/>
  <c r="D248" i="10"/>
  <c r="G248" i="10" s="1"/>
  <c r="D249" i="10"/>
  <c r="G249" i="10" s="1"/>
  <c r="D250" i="10"/>
  <c r="G250" i="10" s="1"/>
  <c r="D251" i="10"/>
  <c r="G251" i="10" s="1"/>
  <c r="D252" i="10"/>
  <c r="D253" i="10"/>
  <c r="G253" i="10" s="1"/>
  <c r="D254" i="10"/>
  <c r="D255" i="10"/>
  <c r="G255" i="10" s="1"/>
  <c r="D256" i="10"/>
  <c r="G256" i="10" s="1"/>
  <c r="D257" i="10"/>
  <c r="G257" i="10" s="1"/>
  <c r="D258" i="10"/>
  <c r="G258" i="10" s="1"/>
  <c r="D259" i="10"/>
  <c r="G259" i="10" s="1"/>
  <c r="D260" i="10"/>
  <c r="D261" i="10"/>
  <c r="G261" i="10" s="1"/>
  <c r="D262" i="10"/>
  <c r="D263" i="10"/>
  <c r="G263" i="10" s="1"/>
  <c r="D264" i="10"/>
  <c r="G264" i="10" s="1"/>
  <c r="D265" i="10"/>
  <c r="G265" i="10" s="1"/>
  <c r="D266" i="10"/>
  <c r="G266" i="10" s="1"/>
  <c r="D267" i="10"/>
  <c r="G267" i="10" s="1"/>
  <c r="D268" i="10"/>
  <c r="D269" i="10"/>
  <c r="G269" i="10" s="1"/>
  <c r="D270" i="10"/>
  <c r="D271" i="10"/>
  <c r="D272" i="10"/>
  <c r="G272" i="10" s="1"/>
  <c r="D273" i="10"/>
  <c r="G273" i="10" s="1"/>
  <c r="D274" i="10"/>
  <c r="G274" i="10" s="1"/>
  <c r="D275" i="10"/>
  <c r="G275" i="10" s="1"/>
  <c r="D276" i="10"/>
  <c r="D277" i="10"/>
  <c r="G277" i="10" s="1"/>
  <c r="D278" i="10"/>
  <c r="D279" i="10"/>
  <c r="G279" i="10" s="1"/>
  <c r="D280" i="10"/>
  <c r="G280" i="10" s="1"/>
  <c r="D281" i="10"/>
  <c r="G281" i="10" s="1"/>
  <c r="D282" i="10"/>
  <c r="G282" i="10" s="1"/>
  <c r="D283" i="10"/>
  <c r="G283" i="10" s="1"/>
  <c r="D284" i="10"/>
  <c r="D285" i="10"/>
  <c r="G285" i="10" s="1"/>
  <c r="D286" i="10"/>
  <c r="D287" i="10"/>
  <c r="G287" i="10" s="1"/>
  <c r="D288" i="10"/>
  <c r="G288" i="10" s="1"/>
  <c r="D289" i="10"/>
  <c r="G289" i="10" s="1"/>
  <c r="D290" i="10"/>
  <c r="G290" i="10" s="1"/>
  <c r="D291" i="10"/>
  <c r="G291" i="10" s="1"/>
  <c r="D292" i="10"/>
  <c r="D293" i="10"/>
  <c r="G293" i="10" s="1"/>
  <c r="D294" i="10"/>
  <c r="D295" i="10"/>
  <c r="G295" i="10" s="1"/>
  <c r="D296" i="10"/>
  <c r="G296" i="10" s="1"/>
  <c r="D297" i="10"/>
  <c r="G297" i="10" s="1"/>
  <c r="D298" i="10"/>
  <c r="G298" i="10" s="1"/>
  <c r="D299" i="10"/>
  <c r="G299" i="10" s="1"/>
  <c r="D300" i="10"/>
  <c r="O279" i="9"/>
  <c r="O278" i="9"/>
  <c r="N279" i="9"/>
  <c r="N278" i="9"/>
  <c r="M279" i="9"/>
  <c r="M278" i="9"/>
  <c r="L279" i="9"/>
  <c r="L278" i="9"/>
  <c r="K279" i="9"/>
  <c r="K278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F6" i="9"/>
  <c r="F14" i="9"/>
  <c r="F21" i="9"/>
  <c r="F38" i="9"/>
  <c r="F46" i="9"/>
  <c r="F53" i="9"/>
  <c r="F70" i="9"/>
  <c r="F78" i="9"/>
  <c r="F85" i="9"/>
  <c r="F102" i="9"/>
  <c r="F110" i="9"/>
  <c r="F117" i="9"/>
  <c r="F134" i="9"/>
  <c r="F142" i="9"/>
  <c r="F149" i="9"/>
  <c r="F166" i="9"/>
  <c r="F173" i="9"/>
  <c r="F174" i="9"/>
  <c r="F181" i="9"/>
  <c r="F197" i="9"/>
  <c r="F198" i="9"/>
  <c r="F206" i="9"/>
  <c r="F213" i="9"/>
  <c r="F229" i="9"/>
  <c r="F230" i="9"/>
  <c r="F238" i="9"/>
  <c r="F245" i="9"/>
  <c r="F261" i="9"/>
  <c r="F262" i="9"/>
  <c r="F270" i="9"/>
  <c r="F277" i="9"/>
  <c r="F293" i="9"/>
  <c r="F294" i="9"/>
  <c r="E2" i="9"/>
  <c r="F2" i="9" s="1"/>
  <c r="E3" i="9"/>
  <c r="F3" i="9" s="1"/>
  <c r="E4" i="9"/>
  <c r="F4" i="9" s="1"/>
  <c r="E5" i="9"/>
  <c r="F5" i="9" s="1"/>
  <c r="E6" i="9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E103" i="9"/>
  <c r="F103" i="9" s="1"/>
  <c r="E104" i="9"/>
  <c r="F104" i="9" s="1"/>
  <c r="E105" i="9"/>
  <c r="F105" i="9" s="1"/>
  <c r="E106" i="9"/>
  <c r="F106" i="9" s="1"/>
  <c r="E107" i="9"/>
  <c r="F107" i="9" s="1"/>
  <c r="E108" i="9"/>
  <c r="F108" i="9" s="1"/>
  <c r="E109" i="9"/>
  <c r="F109" i="9" s="1"/>
  <c r="E110" i="9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E143" i="9"/>
  <c r="F143" i="9" s="1"/>
  <c r="E144" i="9"/>
  <c r="F144" i="9" s="1"/>
  <c r="E145" i="9"/>
  <c r="F145" i="9" s="1"/>
  <c r="E146" i="9"/>
  <c r="F146" i="9" s="1"/>
  <c r="E147" i="9"/>
  <c r="F147" i="9" s="1"/>
  <c r="E148" i="9"/>
  <c r="F148" i="9" s="1"/>
  <c r="E149" i="9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E174" i="9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E198" i="9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E230" i="9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E262" i="9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E294" i="9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D2" i="9"/>
  <c r="G2" i="9" s="1"/>
  <c r="D3" i="9"/>
  <c r="G3" i="9" s="1"/>
  <c r="D4" i="9"/>
  <c r="G4" i="9" s="1"/>
  <c r="D5" i="9"/>
  <c r="G5" i="9" s="1"/>
  <c r="D6" i="9"/>
  <c r="G6" i="9" s="1"/>
  <c r="D7" i="9"/>
  <c r="G7" i="9" s="1"/>
  <c r="D8" i="9"/>
  <c r="G8" i="9" s="1"/>
  <c r="D9" i="9"/>
  <c r="G9" i="9" s="1"/>
  <c r="D10" i="9"/>
  <c r="G10" i="9" s="1"/>
  <c r="D11" i="9"/>
  <c r="G11" i="9" s="1"/>
  <c r="D12" i="9"/>
  <c r="G12" i="9" s="1"/>
  <c r="D13" i="9"/>
  <c r="G13" i="9" s="1"/>
  <c r="D14" i="9"/>
  <c r="G14" i="9" s="1"/>
  <c r="D15" i="9"/>
  <c r="G15" i="9" s="1"/>
  <c r="D16" i="9"/>
  <c r="G16" i="9" s="1"/>
  <c r="D17" i="9"/>
  <c r="G17" i="9" s="1"/>
  <c r="D18" i="9"/>
  <c r="G18" i="9" s="1"/>
  <c r="D19" i="9"/>
  <c r="G19" i="9" s="1"/>
  <c r="D20" i="9"/>
  <c r="G20" i="9" s="1"/>
  <c r="D21" i="9"/>
  <c r="G21" i="9" s="1"/>
  <c r="D22" i="9"/>
  <c r="D23" i="9"/>
  <c r="G23" i="9" s="1"/>
  <c r="D24" i="9"/>
  <c r="G24" i="9" s="1"/>
  <c r="D25" i="9"/>
  <c r="G25" i="9" s="1"/>
  <c r="D26" i="9"/>
  <c r="G26" i="9" s="1"/>
  <c r="D27" i="9"/>
  <c r="G27" i="9" s="1"/>
  <c r="D28" i="9"/>
  <c r="G28" i="9" s="1"/>
  <c r="D29" i="9"/>
  <c r="G29" i="9" s="1"/>
  <c r="D30" i="9"/>
  <c r="D31" i="9"/>
  <c r="G31" i="9" s="1"/>
  <c r="D32" i="9"/>
  <c r="G32" i="9" s="1"/>
  <c r="D33" i="9"/>
  <c r="G33" i="9" s="1"/>
  <c r="D34" i="9"/>
  <c r="G34" i="9" s="1"/>
  <c r="D35" i="9"/>
  <c r="G35" i="9" s="1"/>
  <c r="D36" i="9"/>
  <c r="G36" i="9" s="1"/>
  <c r="D37" i="9"/>
  <c r="G37" i="9" s="1"/>
  <c r="D38" i="9"/>
  <c r="G38" i="9" s="1"/>
  <c r="D39" i="9"/>
  <c r="G39" i="9" s="1"/>
  <c r="D40" i="9"/>
  <c r="G40" i="9" s="1"/>
  <c r="D41" i="9"/>
  <c r="G41" i="9" s="1"/>
  <c r="D42" i="9"/>
  <c r="G42" i="9" s="1"/>
  <c r="D43" i="9"/>
  <c r="G43" i="9" s="1"/>
  <c r="D44" i="9"/>
  <c r="G44" i="9" s="1"/>
  <c r="D45" i="9"/>
  <c r="G45" i="9" s="1"/>
  <c r="D46" i="9"/>
  <c r="G46" i="9" s="1"/>
  <c r="D47" i="9"/>
  <c r="G47" i="9" s="1"/>
  <c r="D48" i="9"/>
  <c r="G48" i="9" s="1"/>
  <c r="D49" i="9"/>
  <c r="G49" i="9" s="1"/>
  <c r="D50" i="9"/>
  <c r="G50" i="9" s="1"/>
  <c r="D51" i="9"/>
  <c r="G51" i="9" s="1"/>
  <c r="D52" i="9"/>
  <c r="G52" i="9" s="1"/>
  <c r="D53" i="9"/>
  <c r="G53" i="9" s="1"/>
  <c r="D54" i="9"/>
  <c r="D55" i="9"/>
  <c r="G55" i="9" s="1"/>
  <c r="D56" i="9"/>
  <c r="G56" i="9" s="1"/>
  <c r="D57" i="9"/>
  <c r="G57" i="9" s="1"/>
  <c r="D58" i="9"/>
  <c r="G58" i="9" s="1"/>
  <c r="D59" i="9"/>
  <c r="G59" i="9" s="1"/>
  <c r="D60" i="9"/>
  <c r="G60" i="9" s="1"/>
  <c r="D61" i="9"/>
  <c r="G61" i="9" s="1"/>
  <c r="D62" i="9"/>
  <c r="D63" i="9"/>
  <c r="G63" i="9" s="1"/>
  <c r="D64" i="9"/>
  <c r="G64" i="9" s="1"/>
  <c r="D65" i="9"/>
  <c r="G65" i="9" s="1"/>
  <c r="D66" i="9"/>
  <c r="G66" i="9" s="1"/>
  <c r="D67" i="9"/>
  <c r="G67" i="9" s="1"/>
  <c r="D68" i="9"/>
  <c r="G68" i="9" s="1"/>
  <c r="D69" i="9"/>
  <c r="G69" i="9" s="1"/>
  <c r="D70" i="9"/>
  <c r="G70" i="9" s="1"/>
  <c r="D71" i="9"/>
  <c r="G71" i="9" s="1"/>
  <c r="D72" i="9"/>
  <c r="G72" i="9" s="1"/>
  <c r="D73" i="9"/>
  <c r="G73" i="9" s="1"/>
  <c r="D74" i="9"/>
  <c r="G74" i="9" s="1"/>
  <c r="D75" i="9"/>
  <c r="G75" i="9" s="1"/>
  <c r="D76" i="9"/>
  <c r="G76" i="9" s="1"/>
  <c r="D77" i="9"/>
  <c r="G77" i="9" s="1"/>
  <c r="D78" i="9"/>
  <c r="G78" i="9" s="1"/>
  <c r="D79" i="9"/>
  <c r="G79" i="9" s="1"/>
  <c r="D80" i="9"/>
  <c r="G80" i="9" s="1"/>
  <c r="D81" i="9"/>
  <c r="G81" i="9" s="1"/>
  <c r="D82" i="9"/>
  <c r="G82" i="9" s="1"/>
  <c r="D83" i="9"/>
  <c r="G83" i="9" s="1"/>
  <c r="D84" i="9"/>
  <c r="G84" i="9" s="1"/>
  <c r="D85" i="9"/>
  <c r="G85" i="9" s="1"/>
  <c r="D86" i="9"/>
  <c r="D87" i="9"/>
  <c r="G87" i="9" s="1"/>
  <c r="D88" i="9"/>
  <c r="G88" i="9" s="1"/>
  <c r="D89" i="9"/>
  <c r="G89" i="9" s="1"/>
  <c r="D90" i="9"/>
  <c r="G90" i="9" s="1"/>
  <c r="D91" i="9"/>
  <c r="G91" i="9" s="1"/>
  <c r="D92" i="9"/>
  <c r="G92" i="9" s="1"/>
  <c r="D93" i="9"/>
  <c r="G93" i="9" s="1"/>
  <c r="D94" i="9"/>
  <c r="D95" i="9"/>
  <c r="G95" i="9" s="1"/>
  <c r="D96" i="9"/>
  <c r="G96" i="9" s="1"/>
  <c r="D97" i="9"/>
  <c r="G97" i="9" s="1"/>
  <c r="D98" i="9"/>
  <c r="G98" i="9" s="1"/>
  <c r="D99" i="9"/>
  <c r="G99" i="9" s="1"/>
  <c r="D100" i="9"/>
  <c r="G100" i="9" s="1"/>
  <c r="D101" i="9"/>
  <c r="G101" i="9" s="1"/>
  <c r="D102" i="9"/>
  <c r="G102" i="9" s="1"/>
  <c r="D103" i="9"/>
  <c r="G103" i="9" s="1"/>
  <c r="D104" i="9"/>
  <c r="G104" i="9" s="1"/>
  <c r="D105" i="9"/>
  <c r="G105" i="9" s="1"/>
  <c r="D106" i="9"/>
  <c r="G106" i="9" s="1"/>
  <c r="D107" i="9"/>
  <c r="G107" i="9" s="1"/>
  <c r="D108" i="9"/>
  <c r="G108" i="9" s="1"/>
  <c r="D109" i="9"/>
  <c r="G109" i="9" s="1"/>
  <c r="D110" i="9"/>
  <c r="G110" i="9" s="1"/>
  <c r="D111" i="9"/>
  <c r="G111" i="9" s="1"/>
  <c r="D112" i="9"/>
  <c r="G112" i="9" s="1"/>
  <c r="D113" i="9"/>
  <c r="G113" i="9" s="1"/>
  <c r="D114" i="9"/>
  <c r="G114" i="9" s="1"/>
  <c r="D115" i="9"/>
  <c r="G115" i="9" s="1"/>
  <c r="D116" i="9"/>
  <c r="G116" i="9" s="1"/>
  <c r="D117" i="9"/>
  <c r="G117" i="9" s="1"/>
  <c r="D118" i="9"/>
  <c r="D119" i="9"/>
  <c r="G119" i="9" s="1"/>
  <c r="D120" i="9"/>
  <c r="G120" i="9" s="1"/>
  <c r="D121" i="9"/>
  <c r="G121" i="9" s="1"/>
  <c r="D122" i="9"/>
  <c r="G122" i="9" s="1"/>
  <c r="D123" i="9"/>
  <c r="G123" i="9" s="1"/>
  <c r="D124" i="9"/>
  <c r="G124" i="9" s="1"/>
  <c r="D125" i="9"/>
  <c r="G125" i="9" s="1"/>
  <c r="D126" i="9"/>
  <c r="D127" i="9"/>
  <c r="G127" i="9" s="1"/>
  <c r="D128" i="9"/>
  <c r="G128" i="9" s="1"/>
  <c r="D129" i="9"/>
  <c r="G129" i="9" s="1"/>
  <c r="D130" i="9"/>
  <c r="G130" i="9" s="1"/>
  <c r="D131" i="9"/>
  <c r="G131" i="9" s="1"/>
  <c r="D132" i="9"/>
  <c r="G132" i="9" s="1"/>
  <c r="D133" i="9"/>
  <c r="G133" i="9" s="1"/>
  <c r="D134" i="9"/>
  <c r="G134" i="9" s="1"/>
  <c r="D135" i="9"/>
  <c r="G135" i="9" s="1"/>
  <c r="D136" i="9"/>
  <c r="G136" i="9" s="1"/>
  <c r="D137" i="9"/>
  <c r="G137" i="9" s="1"/>
  <c r="D138" i="9"/>
  <c r="G138" i="9" s="1"/>
  <c r="D139" i="9"/>
  <c r="G139" i="9" s="1"/>
  <c r="D140" i="9"/>
  <c r="G140" i="9" s="1"/>
  <c r="D141" i="9"/>
  <c r="G141" i="9" s="1"/>
  <c r="D142" i="9"/>
  <c r="G142" i="9" s="1"/>
  <c r="D143" i="9"/>
  <c r="G143" i="9" s="1"/>
  <c r="D144" i="9"/>
  <c r="G144" i="9" s="1"/>
  <c r="D145" i="9"/>
  <c r="G145" i="9" s="1"/>
  <c r="D146" i="9"/>
  <c r="G146" i="9" s="1"/>
  <c r="D147" i="9"/>
  <c r="G147" i="9" s="1"/>
  <c r="D148" i="9"/>
  <c r="G148" i="9" s="1"/>
  <c r="D149" i="9"/>
  <c r="G149" i="9" s="1"/>
  <c r="D150" i="9"/>
  <c r="D151" i="9"/>
  <c r="G151" i="9" s="1"/>
  <c r="D152" i="9"/>
  <c r="G152" i="9" s="1"/>
  <c r="D153" i="9"/>
  <c r="G153" i="9" s="1"/>
  <c r="D154" i="9"/>
  <c r="G154" i="9" s="1"/>
  <c r="D155" i="9"/>
  <c r="G155" i="9" s="1"/>
  <c r="D156" i="9"/>
  <c r="G156" i="9" s="1"/>
  <c r="D157" i="9"/>
  <c r="G157" i="9" s="1"/>
  <c r="D158" i="9"/>
  <c r="D159" i="9"/>
  <c r="G159" i="9" s="1"/>
  <c r="D160" i="9"/>
  <c r="G160" i="9" s="1"/>
  <c r="D161" i="9"/>
  <c r="G161" i="9" s="1"/>
  <c r="D162" i="9"/>
  <c r="G162" i="9" s="1"/>
  <c r="D163" i="9"/>
  <c r="G163" i="9" s="1"/>
  <c r="D164" i="9"/>
  <c r="G164" i="9" s="1"/>
  <c r="D165" i="9"/>
  <c r="G165" i="9" s="1"/>
  <c r="D166" i="9"/>
  <c r="G166" i="9" s="1"/>
  <c r="D167" i="9"/>
  <c r="G167" i="9" s="1"/>
  <c r="D168" i="9"/>
  <c r="G168" i="9" s="1"/>
  <c r="D169" i="9"/>
  <c r="G169" i="9" s="1"/>
  <c r="D170" i="9"/>
  <c r="G170" i="9" s="1"/>
  <c r="D171" i="9"/>
  <c r="G171" i="9" s="1"/>
  <c r="D172" i="9"/>
  <c r="G172" i="9" s="1"/>
  <c r="D173" i="9"/>
  <c r="G173" i="9" s="1"/>
  <c r="D174" i="9"/>
  <c r="G174" i="9" s="1"/>
  <c r="D175" i="9"/>
  <c r="G175" i="9" s="1"/>
  <c r="D176" i="9"/>
  <c r="G176" i="9" s="1"/>
  <c r="D177" i="9"/>
  <c r="G177" i="9" s="1"/>
  <c r="D178" i="9"/>
  <c r="G178" i="9" s="1"/>
  <c r="D179" i="9"/>
  <c r="G179" i="9" s="1"/>
  <c r="D180" i="9"/>
  <c r="G180" i="9" s="1"/>
  <c r="D181" i="9"/>
  <c r="G181" i="9" s="1"/>
  <c r="D182" i="9"/>
  <c r="D183" i="9"/>
  <c r="G183" i="9" s="1"/>
  <c r="D184" i="9"/>
  <c r="G184" i="9" s="1"/>
  <c r="D185" i="9"/>
  <c r="G185" i="9" s="1"/>
  <c r="D186" i="9"/>
  <c r="G186" i="9" s="1"/>
  <c r="D187" i="9"/>
  <c r="G187" i="9" s="1"/>
  <c r="D188" i="9"/>
  <c r="G188" i="9" s="1"/>
  <c r="D189" i="9"/>
  <c r="G189" i="9" s="1"/>
  <c r="D190" i="9"/>
  <c r="D191" i="9"/>
  <c r="G191" i="9" s="1"/>
  <c r="D192" i="9"/>
  <c r="G192" i="9" s="1"/>
  <c r="D193" i="9"/>
  <c r="G193" i="9" s="1"/>
  <c r="D194" i="9"/>
  <c r="G194" i="9" s="1"/>
  <c r="D195" i="9"/>
  <c r="G195" i="9" s="1"/>
  <c r="D196" i="9"/>
  <c r="G196" i="9" s="1"/>
  <c r="D197" i="9"/>
  <c r="G197" i="9" s="1"/>
  <c r="D198" i="9"/>
  <c r="G198" i="9" s="1"/>
  <c r="D199" i="9"/>
  <c r="G199" i="9" s="1"/>
  <c r="D200" i="9"/>
  <c r="G200" i="9" s="1"/>
  <c r="D201" i="9"/>
  <c r="G201" i="9" s="1"/>
  <c r="D202" i="9"/>
  <c r="G202" i="9" s="1"/>
  <c r="D203" i="9"/>
  <c r="G203" i="9" s="1"/>
  <c r="D204" i="9"/>
  <c r="G204" i="9" s="1"/>
  <c r="D205" i="9"/>
  <c r="G205" i="9" s="1"/>
  <c r="D206" i="9"/>
  <c r="G206" i="9" s="1"/>
  <c r="D207" i="9"/>
  <c r="G207" i="9" s="1"/>
  <c r="D208" i="9"/>
  <c r="G208" i="9" s="1"/>
  <c r="D209" i="9"/>
  <c r="G209" i="9" s="1"/>
  <c r="D210" i="9"/>
  <c r="G210" i="9" s="1"/>
  <c r="D211" i="9"/>
  <c r="G211" i="9" s="1"/>
  <c r="D212" i="9"/>
  <c r="G212" i="9" s="1"/>
  <c r="D213" i="9"/>
  <c r="G213" i="9" s="1"/>
  <c r="D214" i="9"/>
  <c r="D215" i="9"/>
  <c r="G215" i="9" s="1"/>
  <c r="D216" i="9"/>
  <c r="G216" i="9" s="1"/>
  <c r="D217" i="9"/>
  <c r="G217" i="9" s="1"/>
  <c r="D218" i="9"/>
  <c r="G218" i="9" s="1"/>
  <c r="D219" i="9"/>
  <c r="G219" i="9" s="1"/>
  <c r="D220" i="9"/>
  <c r="G220" i="9" s="1"/>
  <c r="D221" i="9"/>
  <c r="G221" i="9" s="1"/>
  <c r="D222" i="9"/>
  <c r="D223" i="9"/>
  <c r="G223" i="9" s="1"/>
  <c r="D224" i="9"/>
  <c r="G224" i="9" s="1"/>
  <c r="D225" i="9"/>
  <c r="G225" i="9" s="1"/>
  <c r="D226" i="9"/>
  <c r="G226" i="9" s="1"/>
  <c r="D227" i="9"/>
  <c r="G227" i="9" s="1"/>
  <c r="D228" i="9"/>
  <c r="G228" i="9" s="1"/>
  <c r="D229" i="9"/>
  <c r="G229" i="9" s="1"/>
  <c r="D230" i="9"/>
  <c r="G230" i="9" s="1"/>
  <c r="D231" i="9"/>
  <c r="G231" i="9" s="1"/>
  <c r="D232" i="9"/>
  <c r="G232" i="9" s="1"/>
  <c r="D233" i="9"/>
  <c r="G233" i="9" s="1"/>
  <c r="D234" i="9"/>
  <c r="G234" i="9" s="1"/>
  <c r="D235" i="9"/>
  <c r="G235" i="9" s="1"/>
  <c r="D236" i="9"/>
  <c r="G236" i="9" s="1"/>
  <c r="D237" i="9"/>
  <c r="G237" i="9" s="1"/>
  <c r="D238" i="9"/>
  <c r="G238" i="9" s="1"/>
  <c r="D239" i="9"/>
  <c r="G239" i="9" s="1"/>
  <c r="D240" i="9"/>
  <c r="G240" i="9" s="1"/>
  <c r="D241" i="9"/>
  <c r="G241" i="9" s="1"/>
  <c r="D242" i="9"/>
  <c r="G242" i="9" s="1"/>
  <c r="D243" i="9"/>
  <c r="G243" i="9" s="1"/>
  <c r="D244" i="9"/>
  <c r="G244" i="9" s="1"/>
  <c r="D245" i="9"/>
  <c r="G245" i="9" s="1"/>
  <c r="D246" i="9"/>
  <c r="D247" i="9"/>
  <c r="G247" i="9" s="1"/>
  <c r="D248" i="9"/>
  <c r="G248" i="9" s="1"/>
  <c r="D249" i="9"/>
  <c r="G249" i="9" s="1"/>
  <c r="D250" i="9"/>
  <c r="G250" i="9" s="1"/>
  <c r="D251" i="9"/>
  <c r="G251" i="9" s="1"/>
  <c r="D252" i="9"/>
  <c r="G252" i="9" s="1"/>
  <c r="D253" i="9"/>
  <c r="G253" i="9" s="1"/>
  <c r="D254" i="9"/>
  <c r="D255" i="9"/>
  <c r="G255" i="9" s="1"/>
  <c r="D256" i="9"/>
  <c r="G256" i="9" s="1"/>
  <c r="D257" i="9"/>
  <c r="G257" i="9" s="1"/>
  <c r="D258" i="9"/>
  <c r="G258" i="9" s="1"/>
  <c r="D259" i="9"/>
  <c r="G259" i="9" s="1"/>
  <c r="D260" i="9"/>
  <c r="G260" i="9" s="1"/>
  <c r="D261" i="9"/>
  <c r="G261" i="9" s="1"/>
  <c r="D262" i="9"/>
  <c r="G262" i="9" s="1"/>
  <c r="D263" i="9"/>
  <c r="G263" i="9" s="1"/>
  <c r="D264" i="9"/>
  <c r="G264" i="9" s="1"/>
  <c r="D265" i="9"/>
  <c r="G265" i="9" s="1"/>
  <c r="D266" i="9"/>
  <c r="G266" i="9" s="1"/>
  <c r="D267" i="9"/>
  <c r="G267" i="9" s="1"/>
  <c r="D268" i="9"/>
  <c r="G268" i="9" s="1"/>
  <c r="D269" i="9"/>
  <c r="G269" i="9" s="1"/>
  <c r="D270" i="9"/>
  <c r="G270" i="9" s="1"/>
  <c r="D271" i="9"/>
  <c r="G271" i="9" s="1"/>
  <c r="D272" i="9"/>
  <c r="G272" i="9" s="1"/>
  <c r="D273" i="9"/>
  <c r="G273" i="9" s="1"/>
  <c r="D274" i="9"/>
  <c r="G274" i="9" s="1"/>
  <c r="D275" i="9"/>
  <c r="G275" i="9" s="1"/>
  <c r="D276" i="9"/>
  <c r="G276" i="9" s="1"/>
  <c r="D277" i="9"/>
  <c r="G277" i="9" s="1"/>
  <c r="D278" i="9"/>
  <c r="D279" i="9"/>
  <c r="G279" i="9" s="1"/>
  <c r="D280" i="9"/>
  <c r="G280" i="9" s="1"/>
  <c r="D281" i="9"/>
  <c r="G281" i="9" s="1"/>
  <c r="D282" i="9"/>
  <c r="G282" i="9" s="1"/>
  <c r="D283" i="9"/>
  <c r="G283" i="9" s="1"/>
  <c r="D284" i="9"/>
  <c r="G284" i="9" s="1"/>
  <c r="D285" i="9"/>
  <c r="G285" i="9" s="1"/>
  <c r="D286" i="9"/>
  <c r="D287" i="9"/>
  <c r="G287" i="9" s="1"/>
  <c r="D288" i="9"/>
  <c r="G288" i="9" s="1"/>
  <c r="D289" i="9"/>
  <c r="G289" i="9" s="1"/>
  <c r="D290" i="9"/>
  <c r="G290" i="9" s="1"/>
  <c r="D291" i="9"/>
  <c r="G291" i="9" s="1"/>
  <c r="D292" i="9"/>
  <c r="G292" i="9" s="1"/>
  <c r="D293" i="9"/>
  <c r="G293" i="9" s="1"/>
  <c r="D294" i="9"/>
  <c r="G294" i="9" s="1"/>
  <c r="D295" i="9"/>
  <c r="G295" i="9" s="1"/>
  <c r="D296" i="9"/>
  <c r="G296" i="9" s="1"/>
  <c r="D297" i="9"/>
  <c r="G297" i="9" s="1"/>
  <c r="D298" i="9"/>
  <c r="G298" i="9" s="1"/>
  <c r="D299" i="9"/>
  <c r="G299" i="9" s="1"/>
  <c r="D300" i="9"/>
  <c r="G300" i="9" s="1"/>
  <c r="O275" i="8"/>
  <c r="O274" i="8"/>
  <c r="N275" i="8"/>
  <c r="N274" i="8"/>
  <c r="M275" i="8"/>
  <c r="M274" i="8"/>
  <c r="L275" i="8"/>
  <c r="L274" i="8"/>
  <c r="K275" i="8"/>
  <c r="K27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F8" i="8"/>
  <c r="F16" i="8"/>
  <c r="F57" i="8"/>
  <c r="F121" i="8"/>
  <c r="F185" i="8"/>
  <c r="E2" i="8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D2" i="8"/>
  <c r="G2" i="8" s="1"/>
  <c r="D3" i="8"/>
  <c r="G3" i="8" s="1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G37" i="8" s="1"/>
  <c r="D38" i="8"/>
  <c r="G38" i="8" s="1"/>
  <c r="D39" i="8"/>
  <c r="G39" i="8" s="1"/>
  <c r="D40" i="8"/>
  <c r="G40" i="8" s="1"/>
  <c r="D41" i="8"/>
  <c r="G41" i="8" s="1"/>
  <c r="D42" i="8"/>
  <c r="G42" i="8" s="1"/>
  <c r="D43" i="8"/>
  <c r="G43" i="8" s="1"/>
  <c r="D44" i="8"/>
  <c r="G44" i="8" s="1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56" i="8"/>
  <c r="G56" i="8" s="1"/>
  <c r="D57" i="8"/>
  <c r="G57" i="8" s="1"/>
  <c r="D58" i="8"/>
  <c r="G58" i="8" s="1"/>
  <c r="D59" i="8"/>
  <c r="G59" i="8" s="1"/>
  <c r="D60" i="8"/>
  <c r="G60" i="8" s="1"/>
  <c r="D61" i="8"/>
  <c r="G61" i="8" s="1"/>
  <c r="D62" i="8"/>
  <c r="G62" i="8" s="1"/>
  <c r="D63" i="8"/>
  <c r="G63" i="8" s="1"/>
  <c r="D64" i="8"/>
  <c r="G64" i="8" s="1"/>
  <c r="D65" i="8"/>
  <c r="G65" i="8" s="1"/>
  <c r="D66" i="8"/>
  <c r="G66" i="8" s="1"/>
  <c r="D67" i="8"/>
  <c r="G67" i="8" s="1"/>
  <c r="D68" i="8"/>
  <c r="G68" i="8" s="1"/>
  <c r="D69" i="8"/>
  <c r="G69" i="8" s="1"/>
  <c r="D70" i="8"/>
  <c r="G70" i="8" s="1"/>
  <c r="D71" i="8"/>
  <c r="G71" i="8" s="1"/>
  <c r="D72" i="8"/>
  <c r="G72" i="8" s="1"/>
  <c r="D73" i="8"/>
  <c r="G73" i="8" s="1"/>
  <c r="D74" i="8"/>
  <c r="G74" i="8" s="1"/>
  <c r="D75" i="8"/>
  <c r="G75" i="8" s="1"/>
  <c r="D76" i="8"/>
  <c r="G76" i="8" s="1"/>
  <c r="D77" i="8"/>
  <c r="G77" i="8" s="1"/>
  <c r="D78" i="8"/>
  <c r="G78" i="8" s="1"/>
  <c r="D79" i="8"/>
  <c r="G79" i="8" s="1"/>
  <c r="D80" i="8"/>
  <c r="G80" i="8" s="1"/>
  <c r="D81" i="8"/>
  <c r="G81" i="8" s="1"/>
  <c r="D82" i="8"/>
  <c r="G82" i="8" s="1"/>
  <c r="D83" i="8"/>
  <c r="G83" i="8" s="1"/>
  <c r="D84" i="8"/>
  <c r="G84" i="8" s="1"/>
  <c r="D85" i="8"/>
  <c r="G85" i="8" s="1"/>
  <c r="D86" i="8"/>
  <c r="G86" i="8" s="1"/>
  <c r="D87" i="8"/>
  <c r="G87" i="8" s="1"/>
  <c r="D88" i="8"/>
  <c r="G88" i="8" s="1"/>
  <c r="D89" i="8"/>
  <c r="G89" i="8" s="1"/>
  <c r="D90" i="8"/>
  <c r="G90" i="8" s="1"/>
  <c r="D91" i="8"/>
  <c r="G91" i="8" s="1"/>
  <c r="D92" i="8"/>
  <c r="G92" i="8" s="1"/>
  <c r="D93" i="8"/>
  <c r="G93" i="8" s="1"/>
  <c r="D94" i="8"/>
  <c r="G94" i="8" s="1"/>
  <c r="D95" i="8"/>
  <c r="G95" i="8" s="1"/>
  <c r="D96" i="8"/>
  <c r="G96" i="8" s="1"/>
  <c r="D97" i="8"/>
  <c r="G97" i="8" s="1"/>
  <c r="D98" i="8"/>
  <c r="G98" i="8" s="1"/>
  <c r="D99" i="8"/>
  <c r="G99" i="8" s="1"/>
  <c r="D100" i="8"/>
  <c r="G100" i="8" s="1"/>
  <c r="D101" i="8"/>
  <c r="G101" i="8" s="1"/>
  <c r="D102" i="8"/>
  <c r="G102" i="8" s="1"/>
  <c r="D103" i="8"/>
  <c r="G103" i="8" s="1"/>
  <c r="D104" i="8"/>
  <c r="G104" i="8" s="1"/>
  <c r="D105" i="8"/>
  <c r="G105" i="8" s="1"/>
  <c r="D106" i="8"/>
  <c r="G106" i="8" s="1"/>
  <c r="D107" i="8"/>
  <c r="G107" i="8" s="1"/>
  <c r="D108" i="8"/>
  <c r="G108" i="8" s="1"/>
  <c r="D109" i="8"/>
  <c r="G109" i="8" s="1"/>
  <c r="D110" i="8"/>
  <c r="G110" i="8" s="1"/>
  <c r="D111" i="8"/>
  <c r="G111" i="8" s="1"/>
  <c r="D112" i="8"/>
  <c r="G112" i="8" s="1"/>
  <c r="D113" i="8"/>
  <c r="G113" i="8" s="1"/>
  <c r="D114" i="8"/>
  <c r="G114" i="8" s="1"/>
  <c r="D115" i="8"/>
  <c r="G115" i="8" s="1"/>
  <c r="D116" i="8"/>
  <c r="G116" i="8" s="1"/>
  <c r="D117" i="8"/>
  <c r="G117" i="8" s="1"/>
  <c r="D118" i="8"/>
  <c r="G118" i="8" s="1"/>
  <c r="D119" i="8"/>
  <c r="G119" i="8" s="1"/>
  <c r="D120" i="8"/>
  <c r="G120" i="8" s="1"/>
  <c r="D121" i="8"/>
  <c r="G121" i="8" s="1"/>
  <c r="D122" i="8"/>
  <c r="G122" i="8" s="1"/>
  <c r="D123" i="8"/>
  <c r="G123" i="8" s="1"/>
  <c r="D124" i="8"/>
  <c r="G124" i="8" s="1"/>
  <c r="D125" i="8"/>
  <c r="G125" i="8" s="1"/>
  <c r="D126" i="8"/>
  <c r="G126" i="8" s="1"/>
  <c r="D127" i="8"/>
  <c r="G127" i="8" s="1"/>
  <c r="D128" i="8"/>
  <c r="G128" i="8" s="1"/>
  <c r="D129" i="8"/>
  <c r="G129" i="8" s="1"/>
  <c r="D130" i="8"/>
  <c r="G130" i="8" s="1"/>
  <c r="D131" i="8"/>
  <c r="G131" i="8" s="1"/>
  <c r="D132" i="8"/>
  <c r="G132" i="8" s="1"/>
  <c r="D133" i="8"/>
  <c r="G133" i="8" s="1"/>
  <c r="D134" i="8"/>
  <c r="G134" i="8" s="1"/>
  <c r="D135" i="8"/>
  <c r="G135" i="8" s="1"/>
  <c r="D136" i="8"/>
  <c r="G136" i="8" s="1"/>
  <c r="D137" i="8"/>
  <c r="G137" i="8" s="1"/>
  <c r="D138" i="8"/>
  <c r="G138" i="8" s="1"/>
  <c r="D139" i="8"/>
  <c r="G139" i="8" s="1"/>
  <c r="D140" i="8"/>
  <c r="G140" i="8" s="1"/>
  <c r="D141" i="8"/>
  <c r="G141" i="8" s="1"/>
  <c r="D142" i="8"/>
  <c r="G142" i="8" s="1"/>
  <c r="D143" i="8"/>
  <c r="G143" i="8" s="1"/>
  <c r="D144" i="8"/>
  <c r="G144" i="8" s="1"/>
  <c r="D145" i="8"/>
  <c r="G145" i="8" s="1"/>
  <c r="D146" i="8"/>
  <c r="G146" i="8" s="1"/>
  <c r="D147" i="8"/>
  <c r="G147" i="8" s="1"/>
  <c r="D148" i="8"/>
  <c r="G148" i="8" s="1"/>
  <c r="D149" i="8"/>
  <c r="G149" i="8" s="1"/>
  <c r="D150" i="8"/>
  <c r="G150" i="8" s="1"/>
  <c r="D151" i="8"/>
  <c r="G151" i="8" s="1"/>
  <c r="D152" i="8"/>
  <c r="G152" i="8" s="1"/>
  <c r="D153" i="8"/>
  <c r="G153" i="8" s="1"/>
  <c r="D154" i="8"/>
  <c r="G154" i="8" s="1"/>
  <c r="D155" i="8"/>
  <c r="G155" i="8" s="1"/>
  <c r="D156" i="8"/>
  <c r="G156" i="8" s="1"/>
  <c r="D157" i="8"/>
  <c r="G157" i="8" s="1"/>
  <c r="D158" i="8"/>
  <c r="G158" i="8" s="1"/>
  <c r="D159" i="8"/>
  <c r="G159" i="8" s="1"/>
  <c r="D160" i="8"/>
  <c r="G160" i="8" s="1"/>
  <c r="D161" i="8"/>
  <c r="G161" i="8" s="1"/>
  <c r="D162" i="8"/>
  <c r="G162" i="8" s="1"/>
  <c r="D163" i="8"/>
  <c r="G163" i="8" s="1"/>
  <c r="D164" i="8"/>
  <c r="G164" i="8" s="1"/>
  <c r="D165" i="8"/>
  <c r="G165" i="8" s="1"/>
  <c r="D166" i="8"/>
  <c r="G166" i="8" s="1"/>
  <c r="D167" i="8"/>
  <c r="G167" i="8" s="1"/>
  <c r="D168" i="8"/>
  <c r="G168" i="8" s="1"/>
  <c r="D169" i="8"/>
  <c r="G169" i="8" s="1"/>
  <c r="D170" i="8"/>
  <c r="G170" i="8" s="1"/>
  <c r="D171" i="8"/>
  <c r="G171" i="8" s="1"/>
  <c r="D172" i="8"/>
  <c r="G172" i="8" s="1"/>
  <c r="D173" i="8"/>
  <c r="G173" i="8" s="1"/>
  <c r="D174" i="8"/>
  <c r="G174" i="8" s="1"/>
  <c r="D175" i="8"/>
  <c r="G175" i="8" s="1"/>
  <c r="D176" i="8"/>
  <c r="G176" i="8" s="1"/>
  <c r="D177" i="8"/>
  <c r="G177" i="8" s="1"/>
  <c r="D178" i="8"/>
  <c r="G178" i="8" s="1"/>
  <c r="D179" i="8"/>
  <c r="G179" i="8" s="1"/>
  <c r="D180" i="8"/>
  <c r="G180" i="8" s="1"/>
  <c r="D181" i="8"/>
  <c r="G181" i="8" s="1"/>
  <c r="D182" i="8"/>
  <c r="G182" i="8" s="1"/>
  <c r="D183" i="8"/>
  <c r="G183" i="8" s="1"/>
  <c r="D184" i="8"/>
  <c r="G184" i="8" s="1"/>
  <c r="D185" i="8"/>
  <c r="G185" i="8" s="1"/>
  <c r="D186" i="8"/>
  <c r="G186" i="8" s="1"/>
  <c r="D187" i="8"/>
  <c r="G187" i="8" s="1"/>
  <c r="D188" i="8"/>
  <c r="G188" i="8" s="1"/>
  <c r="D189" i="8"/>
  <c r="G189" i="8" s="1"/>
  <c r="D190" i="8"/>
  <c r="G190" i="8" s="1"/>
  <c r="D191" i="8"/>
  <c r="G191" i="8" s="1"/>
  <c r="D192" i="8"/>
  <c r="G192" i="8" s="1"/>
  <c r="D193" i="8"/>
  <c r="G193" i="8" s="1"/>
  <c r="D194" i="8"/>
  <c r="G194" i="8" s="1"/>
  <c r="D195" i="8"/>
  <c r="G195" i="8" s="1"/>
  <c r="D196" i="8"/>
  <c r="G196" i="8" s="1"/>
  <c r="D197" i="8"/>
  <c r="G197" i="8" s="1"/>
  <c r="D198" i="8"/>
  <c r="G198" i="8" s="1"/>
  <c r="D199" i="8"/>
  <c r="G199" i="8" s="1"/>
  <c r="D200" i="8"/>
  <c r="G200" i="8" s="1"/>
  <c r="D201" i="8"/>
  <c r="G201" i="8" s="1"/>
  <c r="D202" i="8"/>
  <c r="G202" i="8" s="1"/>
  <c r="D203" i="8"/>
  <c r="G203" i="8" s="1"/>
  <c r="D204" i="8"/>
  <c r="G204" i="8" s="1"/>
  <c r="D205" i="8"/>
  <c r="G205" i="8" s="1"/>
  <c r="D206" i="8"/>
  <c r="G206" i="8" s="1"/>
  <c r="D207" i="8"/>
  <c r="G207" i="8" s="1"/>
  <c r="D208" i="8"/>
  <c r="G208" i="8" s="1"/>
  <c r="D209" i="8"/>
  <c r="G209" i="8" s="1"/>
  <c r="D210" i="8"/>
  <c r="G210" i="8" s="1"/>
  <c r="D211" i="8"/>
  <c r="G211" i="8" s="1"/>
  <c r="D212" i="8"/>
  <c r="G212" i="8" s="1"/>
  <c r="D213" i="8"/>
  <c r="G213" i="8" s="1"/>
  <c r="D214" i="8"/>
  <c r="G214" i="8" s="1"/>
  <c r="D215" i="8"/>
  <c r="G215" i="8" s="1"/>
  <c r="D216" i="8"/>
  <c r="G216" i="8" s="1"/>
  <c r="D217" i="8"/>
  <c r="G217" i="8" s="1"/>
  <c r="D218" i="8"/>
  <c r="G218" i="8" s="1"/>
  <c r="D219" i="8"/>
  <c r="G219" i="8" s="1"/>
  <c r="D220" i="8"/>
  <c r="G220" i="8" s="1"/>
  <c r="D221" i="8"/>
  <c r="G221" i="8" s="1"/>
  <c r="D222" i="8"/>
  <c r="G222" i="8" s="1"/>
  <c r="D223" i="8"/>
  <c r="G223" i="8" s="1"/>
  <c r="D224" i="8"/>
  <c r="G224" i="8" s="1"/>
  <c r="D225" i="8"/>
  <c r="G225" i="8" s="1"/>
  <c r="D226" i="8"/>
  <c r="G226" i="8" s="1"/>
  <c r="D227" i="8"/>
  <c r="G227" i="8" s="1"/>
  <c r="D228" i="8"/>
  <c r="G228" i="8" s="1"/>
  <c r="D229" i="8"/>
  <c r="G229" i="8" s="1"/>
  <c r="D230" i="8"/>
  <c r="G230" i="8" s="1"/>
  <c r="D231" i="8"/>
  <c r="G231" i="8" s="1"/>
  <c r="D232" i="8"/>
  <c r="G232" i="8" s="1"/>
  <c r="D233" i="8"/>
  <c r="G233" i="8" s="1"/>
  <c r="D234" i="8"/>
  <c r="G234" i="8" s="1"/>
  <c r="D235" i="8"/>
  <c r="G235" i="8" s="1"/>
  <c r="D236" i="8"/>
  <c r="G236" i="8" s="1"/>
  <c r="D237" i="8"/>
  <c r="G237" i="8" s="1"/>
  <c r="D238" i="8"/>
  <c r="G238" i="8" s="1"/>
  <c r="D239" i="8"/>
  <c r="G239" i="8" s="1"/>
  <c r="D240" i="8"/>
  <c r="G240" i="8" s="1"/>
  <c r="D241" i="8"/>
  <c r="G241" i="8" s="1"/>
  <c r="D242" i="8"/>
  <c r="G242" i="8" s="1"/>
  <c r="D243" i="8"/>
  <c r="G243" i="8" s="1"/>
  <c r="D244" i="8"/>
  <c r="G244" i="8" s="1"/>
  <c r="D245" i="8"/>
  <c r="G245" i="8" s="1"/>
  <c r="D246" i="8"/>
  <c r="G246" i="8" s="1"/>
  <c r="D247" i="8"/>
  <c r="G247" i="8" s="1"/>
  <c r="D248" i="8"/>
  <c r="G248" i="8" s="1"/>
  <c r="D249" i="8"/>
  <c r="G249" i="8" s="1"/>
  <c r="D250" i="8"/>
  <c r="G250" i="8" s="1"/>
  <c r="D251" i="8"/>
  <c r="G251" i="8" s="1"/>
  <c r="D252" i="8"/>
  <c r="G252" i="8" s="1"/>
  <c r="D253" i="8"/>
  <c r="G253" i="8" s="1"/>
  <c r="D254" i="8"/>
  <c r="G254" i="8" s="1"/>
  <c r="D255" i="8"/>
  <c r="G255" i="8" s="1"/>
  <c r="D256" i="8"/>
  <c r="G256" i="8" s="1"/>
  <c r="D257" i="8"/>
  <c r="G257" i="8" s="1"/>
  <c r="D258" i="8"/>
  <c r="G258" i="8" s="1"/>
  <c r="D259" i="8"/>
  <c r="G259" i="8" s="1"/>
  <c r="D260" i="8"/>
  <c r="G260" i="8" s="1"/>
  <c r="D261" i="8"/>
  <c r="G261" i="8" s="1"/>
  <c r="D262" i="8"/>
  <c r="G262" i="8" s="1"/>
  <c r="D263" i="8"/>
  <c r="G263" i="8" s="1"/>
  <c r="D264" i="8"/>
  <c r="G264" i="8" s="1"/>
  <c r="D265" i="8"/>
  <c r="G265" i="8" s="1"/>
  <c r="D266" i="8"/>
  <c r="G266" i="8" s="1"/>
  <c r="D267" i="8"/>
  <c r="G267" i="8" s="1"/>
  <c r="D268" i="8"/>
  <c r="G268" i="8" s="1"/>
  <c r="D269" i="8"/>
  <c r="G269" i="8" s="1"/>
  <c r="D270" i="8"/>
  <c r="G270" i="8" s="1"/>
  <c r="D271" i="8"/>
  <c r="G271" i="8" s="1"/>
  <c r="D272" i="8"/>
  <c r="G272" i="8" s="1"/>
  <c r="D273" i="8"/>
  <c r="G273" i="8" s="1"/>
  <c r="D274" i="8"/>
  <c r="G274" i="8" s="1"/>
  <c r="D275" i="8"/>
  <c r="G275" i="8" s="1"/>
  <c r="D276" i="8"/>
  <c r="G276" i="8" s="1"/>
  <c r="D277" i="8"/>
  <c r="G277" i="8" s="1"/>
  <c r="D278" i="8"/>
  <c r="G278" i="8" s="1"/>
  <c r="D279" i="8"/>
  <c r="G279" i="8" s="1"/>
  <c r="D280" i="8"/>
  <c r="G280" i="8" s="1"/>
  <c r="D281" i="8"/>
  <c r="G281" i="8" s="1"/>
  <c r="D282" i="8"/>
  <c r="G282" i="8" s="1"/>
  <c r="D283" i="8"/>
  <c r="G283" i="8" s="1"/>
  <c r="D284" i="8"/>
  <c r="G284" i="8" s="1"/>
  <c r="D285" i="8"/>
  <c r="G285" i="8" s="1"/>
  <c r="D286" i="8"/>
  <c r="G286" i="8" s="1"/>
  <c r="D287" i="8"/>
  <c r="G287" i="8" s="1"/>
  <c r="D288" i="8"/>
  <c r="G288" i="8" s="1"/>
  <c r="D289" i="8"/>
  <c r="G289" i="8" s="1"/>
  <c r="D290" i="8"/>
  <c r="G290" i="8" s="1"/>
  <c r="D291" i="8"/>
  <c r="G291" i="8" s="1"/>
  <c r="D292" i="8"/>
  <c r="G292" i="8" s="1"/>
  <c r="D293" i="8"/>
  <c r="G293" i="8" s="1"/>
  <c r="D294" i="8"/>
  <c r="G294" i="8" s="1"/>
  <c r="D295" i="8"/>
  <c r="G295" i="8" s="1"/>
  <c r="D296" i="8"/>
  <c r="G296" i="8" s="1"/>
  <c r="D297" i="8"/>
  <c r="G297" i="8" s="1"/>
  <c r="D298" i="8"/>
  <c r="G298" i="8" s="1"/>
  <c r="D299" i="8"/>
  <c r="G299" i="8" s="1"/>
  <c r="D300" i="8"/>
  <c r="G300" i="8" s="1"/>
  <c r="O272" i="7"/>
  <c r="O271" i="7"/>
  <c r="N272" i="7"/>
  <c r="N271" i="7"/>
  <c r="M272" i="7"/>
  <c r="M271" i="7"/>
  <c r="L272" i="7"/>
  <c r="L271" i="7"/>
  <c r="K272" i="7"/>
  <c r="K27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F9" i="7"/>
  <c r="F25" i="7"/>
  <c r="F57" i="7"/>
  <c r="F89" i="7"/>
  <c r="F121" i="7"/>
  <c r="F153" i="7"/>
  <c r="F185" i="7"/>
  <c r="F217" i="7"/>
  <c r="F249" i="7"/>
  <c r="F281" i="7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D2" i="7"/>
  <c r="G2" i="7" s="1"/>
  <c r="D3" i="7"/>
  <c r="G3" i="7" s="1"/>
  <c r="D4" i="7"/>
  <c r="G4" i="7" s="1"/>
  <c r="D5" i="7"/>
  <c r="G5" i="7" s="1"/>
  <c r="D6" i="7"/>
  <c r="G6" i="7" s="1"/>
  <c r="D7" i="7"/>
  <c r="G7" i="7" s="1"/>
  <c r="D8" i="7"/>
  <c r="G8" i="7" s="1"/>
  <c r="D9" i="7"/>
  <c r="G9" i="7" s="1"/>
  <c r="D10" i="7"/>
  <c r="G10" i="7" s="1"/>
  <c r="D11" i="7"/>
  <c r="G11" i="7" s="1"/>
  <c r="D12" i="7"/>
  <c r="G12" i="7" s="1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G20" i="7" s="1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G28" i="7" s="1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G36" i="7" s="1"/>
  <c r="D37" i="7"/>
  <c r="G37" i="7" s="1"/>
  <c r="D38" i="7"/>
  <c r="G38" i="7" s="1"/>
  <c r="D39" i="7"/>
  <c r="G39" i="7" s="1"/>
  <c r="D40" i="7"/>
  <c r="G40" i="7" s="1"/>
  <c r="D41" i="7"/>
  <c r="G41" i="7" s="1"/>
  <c r="D42" i="7"/>
  <c r="G42" i="7" s="1"/>
  <c r="D43" i="7"/>
  <c r="G43" i="7" s="1"/>
  <c r="D44" i="7"/>
  <c r="G44" i="7" s="1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G52" i="7" s="1"/>
  <c r="D53" i="7"/>
  <c r="G53" i="7" s="1"/>
  <c r="D54" i="7"/>
  <c r="G54" i="7" s="1"/>
  <c r="D55" i="7"/>
  <c r="G55" i="7" s="1"/>
  <c r="D56" i="7"/>
  <c r="G56" i="7" s="1"/>
  <c r="D57" i="7"/>
  <c r="G57" i="7" s="1"/>
  <c r="D58" i="7"/>
  <c r="G58" i="7" s="1"/>
  <c r="D59" i="7"/>
  <c r="G59" i="7" s="1"/>
  <c r="D60" i="7"/>
  <c r="G60" i="7" s="1"/>
  <c r="D61" i="7"/>
  <c r="G61" i="7" s="1"/>
  <c r="D62" i="7"/>
  <c r="G62" i="7" s="1"/>
  <c r="D63" i="7"/>
  <c r="G63" i="7" s="1"/>
  <c r="D64" i="7"/>
  <c r="G64" i="7" s="1"/>
  <c r="D65" i="7"/>
  <c r="G65" i="7" s="1"/>
  <c r="D66" i="7"/>
  <c r="G66" i="7" s="1"/>
  <c r="D67" i="7"/>
  <c r="G67" i="7" s="1"/>
  <c r="D68" i="7"/>
  <c r="G68" i="7" s="1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G76" i="7" s="1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G84" i="7" s="1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G92" i="7" s="1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G100" i="7" s="1"/>
  <c r="D101" i="7"/>
  <c r="G101" i="7" s="1"/>
  <c r="D102" i="7"/>
  <c r="G102" i="7" s="1"/>
  <c r="D103" i="7"/>
  <c r="G103" i="7" s="1"/>
  <c r="D104" i="7"/>
  <c r="G104" i="7" s="1"/>
  <c r="D105" i="7"/>
  <c r="G105" i="7" s="1"/>
  <c r="D106" i="7"/>
  <c r="G106" i="7" s="1"/>
  <c r="D107" i="7"/>
  <c r="G107" i="7" s="1"/>
  <c r="D108" i="7"/>
  <c r="G108" i="7" s="1"/>
  <c r="D109" i="7"/>
  <c r="G109" i="7" s="1"/>
  <c r="D110" i="7"/>
  <c r="G110" i="7" s="1"/>
  <c r="D111" i="7"/>
  <c r="G111" i="7" s="1"/>
  <c r="D112" i="7"/>
  <c r="G112" i="7" s="1"/>
  <c r="D113" i="7"/>
  <c r="G113" i="7" s="1"/>
  <c r="D114" i="7"/>
  <c r="G114" i="7" s="1"/>
  <c r="D115" i="7"/>
  <c r="G115" i="7" s="1"/>
  <c r="D116" i="7"/>
  <c r="G116" i="7" s="1"/>
  <c r="D117" i="7"/>
  <c r="G117" i="7" s="1"/>
  <c r="D118" i="7"/>
  <c r="G118" i="7" s="1"/>
  <c r="D119" i="7"/>
  <c r="G119" i="7" s="1"/>
  <c r="D120" i="7"/>
  <c r="G120" i="7" s="1"/>
  <c r="D121" i="7"/>
  <c r="G121" i="7" s="1"/>
  <c r="D122" i="7"/>
  <c r="G122" i="7" s="1"/>
  <c r="D123" i="7"/>
  <c r="G123" i="7" s="1"/>
  <c r="D124" i="7"/>
  <c r="G124" i="7" s="1"/>
  <c r="D125" i="7"/>
  <c r="G125" i="7" s="1"/>
  <c r="D126" i="7"/>
  <c r="G126" i="7" s="1"/>
  <c r="D127" i="7"/>
  <c r="G127" i="7" s="1"/>
  <c r="D128" i="7"/>
  <c r="G128" i="7" s="1"/>
  <c r="D129" i="7"/>
  <c r="G129" i="7" s="1"/>
  <c r="D130" i="7"/>
  <c r="G130" i="7" s="1"/>
  <c r="D131" i="7"/>
  <c r="G131" i="7" s="1"/>
  <c r="D132" i="7"/>
  <c r="G132" i="7" s="1"/>
  <c r="D133" i="7"/>
  <c r="G133" i="7" s="1"/>
  <c r="D134" i="7"/>
  <c r="G134" i="7" s="1"/>
  <c r="D135" i="7"/>
  <c r="G135" i="7" s="1"/>
  <c r="D136" i="7"/>
  <c r="G136" i="7" s="1"/>
  <c r="D137" i="7"/>
  <c r="G137" i="7" s="1"/>
  <c r="D138" i="7"/>
  <c r="G138" i="7" s="1"/>
  <c r="D139" i="7"/>
  <c r="G139" i="7" s="1"/>
  <c r="D140" i="7"/>
  <c r="G140" i="7" s="1"/>
  <c r="D141" i="7"/>
  <c r="G141" i="7" s="1"/>
  <c r="D142" i="7"/>
  <c r="G142" i="7" s="1"/>
  <c r="D143" i="7"/>
  <c r="G143" i="7" s="1"/>
  <c r="D144" i="7"/>
  <c r="G144" i="7" s="1"/>
  <c r="D145" i="7"/>
  <c r="G145" i="7" s="1"/>
  <c r="D146" i="7"/>
  <c r="G146" i="7" s="1"/>
  <c r="D147" i="7"/>
  <c r="G147" i="7" s="1"/>
  <c r="D148" i="7"/>
  <c r="G148" i="7" s="1"/>
  <c r="D149" i="7"/>
  <c r="G149" i="7" s="1"/>
  <c r="D150" i="7"/>
  <c r="G150" i="7" s="1"/>
  <c r="D151" i="7"/>
  <c r="G151" i="7" s="1"/>
  <c r="D152" i="7"/>
  <c r="G152" i="7" s="1"/>
  <c r="D153" i="7"/>
  <c r="G153" i="7" s="1"/>
  <c r="D154" i="7"/>
  <c r="G154" i="7" s="1"/>
  <c r="D155" i="7"/>
  <c r="G155" i="7" s="1"/>
  <c r="D156" i="7"/>
  <c r="G156" i="7" s="1"/>
  <c r="D157" i="7"/>
  <c r="G157" i="7" s="1"/>
  <c r="D158" i="7"/>
  <c r="G158" i="7" s="1"/>
  <c r="D159" i="7"/>
  <c r="G159" i="7" s="1"/>
  <c r="D160" i="7"/>
  <c r="G160" i="7" s="1"/>
  <c r="D161" i="7"/>
  <c r="G161" i="7" s="1"/>
  <c r="D162" i="7"/>
  <c r="G162" i="7" s="1"/>
  <c r="D163" i="7"/>
  <c r="G163" i="7" s="1"/>
  <c r="D164" i="7"/>
  <c r="G164" i="7" s="1"/>
  <c r="D165" i="7"/>
  <c r="G165" i="7" s="1"/>
  <c r="D166" i="7"/>
  <c r="G166" i="7" s="1"/>
  <c r="D167" i="7"/>
  <c r="G167" i="7" s="1"/>
  <c r="D168" i="7"/>
  <c r="G168" i="7" s="1"/>
  <c r="D169" i="7"/>
  <c r="G169" i="7" s="1"/>
  <c r="D170" i="7"/>
  <c r="G170" i="7" s="1"/>
  <c r="D171" i="7"/>
  <c r="G171" i="7" s="1"/>
  <c r="D172" i="7"/>
  <c r="G172" i="7" s="1"/>
  <c r="D173" i="7"/>
  <c r="G173" i="7" s="1"/>
  <c r="D174" i="7"/>
  <c r="G174" i="7" s="1"/>
  <c r="D175" i="7"/>
  <c r="G175" i="7" s="1"/>
  <c r="D176" i="7"/>
  <c r="G176" i="7" s="1"/>
  <c r="D177" i="7"/>
  <c r="G177" i="7" s="1"/>
  <c r="D178" i="7"/>
  <c r="G178" i="7" s="1"/>
  <c r="D179" i="7"/>
  <c r="G179" i="7" s="1"/>
  <c r="D180" i="7"/>
  <c r="G180" i="7" s="1"/>
  <c r="D181" i="7"/>
  <c r="G181" i="7" s="1"/>
  <c r="D182" i="7"/>
  <c r="G182" i="7" s="1"/>
  <c r="D183" i="7"/>
  <c r="G183" i="7" s="1"/>
  <c r="D184" i="7"/>
  <c r="G184" i="7" s="1"/>
  <c r="D185" i="7"/>
  <c r="G185" i="7" s="1"/>
  <c r="D186" i="7"/>
  <c r="G186" i="7" s="1"/>
  <c r="D187" i="7"/>
  <c r="G187" i="7" s="1"/>
  <c r="D188" i="7"/>
  <c r="G188" i="7" s="1"/>
  <c r="D189" i="7"/>
  <c r="G189" i="7" s="1"/>
  <c r="D190" i="7"/>
  <c r="G190" i="7" s="1"/>
  <c r="D191" i="7"/>
  <c r="G191" i="7" s="1"/>
  <c r="D192" i="7"/>
  <c r="G192" i="7" s="1"/>
  <c r="D193" i="7"/>
  <c r="G193" i="7" s="1"/>
  <c r="D194" i="7"/>
  <c r="G194" i="7" s="1"/>
  <c r="D195" i="7"/>
  <c r="G195" i="7" s="1"/>
  <c r="D196" i="7"/>
  <c r="G196" i="7" s="1"/>
  <c r="D197" i="7"/>
  <c r="G197" i="7" s="1"/>
  <c r="D198" i="7"/>
  <c r="G198" i="7" s="1"/>
  <c r="D199" i="7"/>
  <c r="G199" i="7" s="1"/>
  <c r="D200" i="7"/>
  <c r="G200" i="7" s="1"/>
  <c r="D201" i="7"/>
  <c r="G201" i="7" s="1"/>
  <c r="D202" i="7"/>
  <c r="G202" i="7" s="1"/>
  <c r="D203" i="7"/>
  <c r="G203" i="7" s="1"/>
  <c r="D204" i="7"/>
  <c r="G204" i="7" s="1"/>
  <c r="D205" i="7"/>
  <c r="G205" i="7" s="1"/>
  <c r="D206" i="7"/>
  <c r="G206" i="7" s="1"/>
  <c r="D207" i="7"/>
  <c r="G207" i="7" s="1"/>
  <c r="D208" i="7"/>
  <c r="G208" i="7" s="1"/>
  <c r="D209" i="7"/>
  <c r="G209" i="7" s="1"/>
  <c r="D210" i="7"/>
  <c r="G210" i="7" s="1"/>
  <c r="D211" i="7"/>
  <c r="G211" i="7" s="1"/>
  <c r="D212" i="7"/>
  <c r="G212" i="7" s="1"/>
  <c r="D213" i="7"/>
  <c r="G213" i="7" s="1"/>
  <c r="D214" i="7"/>
  <c r="G214" i="7" s="1"/>
  <c r="D215" i="7"/>
  <c r="G215" i="7" s="1"/>
  <c r="D216" i="7"/>
  <c r="G216" i="7" s="1"/>
  <c r="D217" i="7"/>
  <c r="G217" i="7" s="1"/>
  <c r="D218" i="7"/>
  <c r="G218" i="7" s="1"/>
  <c r="D219" i="7"/>
  <c r="G219" i="7" s="1"/>
  <c r="D220" i="7"/>
  <c r="G220" i="7" s="1"/>
  <c r="D221" i="7"/>
  <c r="G221" i="7" s="1"/>
  <c r="D222" i="7"/>
  <c r="G222" i="7" s="1"/>
  <c r="D223" i="7"/>
  <c r="G223" i="7" s="1"/>
  <c r="D224" i="7"/>
  <c r="G224" i="7" s="1"/>
  <c r="D225" i="7"/>
  <c r="G225" i="7" s="1"/>
  <c r="D226" i="7"/>
  <c r="G226" i="7" s="1"/>
  <c r="D227" i="7"/>
  <c r="G227" i="7" s="1"/>
  <c r="D228" i="7"/>
  <c r="G228" i="7" s="1"/>
  <c r="D229" i="7"/>
  <c r="G229" i="7" s="1"/>
  <c r="D230" i="7"/>
  <c r="G230" i="7" s="1"/>
  <c r="D231" i="7"/>
  <c r="G231" i="7" s="1"/>
  <c r="D232" i="7"/>
  <c r="G232" i="7" s="1"/>
  <c r="D233" i="7"/>
  <c r="G233" i="7" s="1"/>
  <c r="D234" i="7"/>
  <c r="G234" i="7" s="1"/>
  <c r="D235" i="7"/>
  <c r="G235" i="7" s="1"/>
  <c r="D236" i="7"/>
  <c r="G236" i="7" s="1"/>
  <c r="D237" i="7"/>
  <c r="G237" i="7" s="1"/>
  <c r="D238" i="7"/>
  <c r="G238" i="7" s="1"/>
  <c r="D239" i="7"/>
  <c r="G239" i="7" s="1"/>
  <c r="D240" i="7"/>
  <c r="G240" i="7" s="1"/>
  <c r="D241" i="7"/>
  <c r="G241" i="7" s="1"/>
  <c r="D242" i="7"/>
  <c r="G242" i="7" s="1"/>
  <c r="D243" i="7"/>
  <c r="G243" i="7" s="1"/>
  <c r="D244" i="7"/>
  <c r="G244" i="7" s="1"/>
  <c r="D245" i="7"/>
  <c r="G245" i="7" s="1"/>
  <c r="D246" i="7"/>
  <c r="G246" i="7" s="1"/>
  <c r="D247" i="7"/>
  <c r="G247" i="7" s="1"/>
  <c r="D248" i="7"/>
  <c r="G248" i="7" s="1"/>
  <c r="D249" i="7"/>
  <c r="G249" i="7" s="1"/>
  <c r="D250" i="7"/>
  <c r="G250" i="7" s="1"/>
  <c r="D251" i="7"/>
  <c r="G251" i="7" s="1"/>
  <c r="D252" i="7"/>
  <c r="G252" i="7" s="1"/>
  <c r="D253" i="7"/>
  <c r="G253" i="7" s="1"/>
  <c r="D254" i="7"/>
  <c r="G254" i="7" s="1"/>
  <c r="D255" i="7"/>
  <c r="G255" i="7" s="1"/>
  <c r="D256" i="7"/>
  <c r="G256" i="7" s="1"/>
  <c r="D257" i="7"/>
  <c r="G257" i="7" s="1"/>
  <c r="D258" i="7"/>
  <c r="G258" i="7" s="1"/>
  <c r="D259" i="7"/>
  <c r="G259" i="7" s="1"/>
  <c r="D260" i="7"/>
  <c r="G260" i="7" s="1"/>
  <c r="D261" i="7"/>
  <c r="G261" i="7" s="1"/>
  <c r="D262" i="7"/>
  <c r="G262" i="7" s="1"/>
  <c r="D263" i="7"/>
  <c r="G263" i="7" s="1"/>
  <c r="D264" i="7"/>
  <c r="G264" i="7" s="1"/>
  <c r="D265" i="7"/>
  <c r="G265" i="7" s="1"/>
  <c r="D266" i="7"/>
  <c r="G266" i="7" s="1"/>
  <c r="D267" i="7"/>
  <c r="G267" i="7" s="1"/>
  <c r="D268" i="7"/>
  <c r="G268" i="7" s="1"/>
  <c r="D269" i="7"/>
  <c r="G269" i="7" s="1"/>
  <c r="D270" i="7"/>
  <c r="G270" i="7" s="1"/>
  <c r="D271" i="7"/>
  <c r="G271" i="7" s="1"/>
  <c r="D272" i="7"/>
  <c r="G272" i="7" s="1"/>
  <c r="D273" i="7"/>
  <c r="G273" i="7" s="1"/>
  <c r="D274" i="7"/>
  <c r="G274" i="7" s="1"/>
  <c r="D275" i="7"/>
  <c r="G275" i="7" s="1"/>
  <c r="D276" i="7"/>
  <c r="G276" i="7" s="1"/>
  <c r="D277" i="7"/>
  <c r="G277" i="7" s="1"/>
  <c r="D278" i="7"/>
  <c r="G278" i="7" s="1"/>
  <c r="D279" i="7"/>
  <c r="G279" i="7" s="1"/>
  <c r="D280" i="7"/>
  <c r="G280" i="7" s="1"/>
  <c r="D281" i="7"/>
  <c r="G281" i="7" s="1"/>
  <c r="D282" i="7"/>
  <c r="G282" i="7" s="1"/>
  <c r="D283" i="7"/>
  <c r="G283" i="7" s="1"/>
  <c r="D284" i="7"/>
  <c r="G284" i="7" s="1"/>
  <c r="D285" i="7"/>
  <c r="G285" i="7" s="1"/>
  <c r="D286" i="7"/>
  <c r="G286" i="7" s="1"/>
  <c r="D287" i="7"/>
  <c r="G287" i="7" s="1"/>
  <c r="D288" i="7"/>
  <c r="G288" i="7" s="1"/>
  <c r="D289" i="7"/>
  <c r="G289" i="7" s="1"/>
  <c r="D290" i="7"/>
  <c r="G290" i="7" s="1"/>
  <c r="D291" i="7"/>
  <c r="G291" i="7" s="1"/>
  <c r="D292" i="7"/>
  <c r="G292" i="7" s="1"/>
  <c r="D293" i="7"/>
  <c r="G293" i="7" s="1"/>
  <c r="D294" i="7"/>
  <c r="G294" i="7" s="1"/>
  <c r="D295" i="7"/>
  <c r="G295" i="7" s="1"/>
  <c r="D296" i="7"/>
  <c r="G296" i="7" s="1"/>
  <c r="D297" i="7"/>
  <c r="G297" i="7" s="1"/>
  <c r="D298" i="7"/>
  <c r="G298" i="7" s="1"/>
  <c r="D299" i="7"/>
  <c r="G299" i="7" s="1"/>
  <c r="D300" i="7"/>
  <c r="G300" i="7" s="1"/>
  <c r="O274" i="6"/>
  <c r="O273" i="6"/>
  <c r="N274" i="6"/>
  <c r="N273" i="6"/>
  <c r="M274" i="6"/>
  <c r="M273" i="6"/>
  <c r="L274" i="6"/>
  <c r="L273" i="6"/>
  <c r="K274" i="6"/>
  <c r="K27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D2" i="6"/>
  <c r="G2" i="6" s="1"/>
  <c r="D3" i="6"/>
  <c r="G3" i="6" s="1"/>
  <c r="D4" i="6"/>
  <c r="G4" i="6" s="1"/>
  <c r="D5" i="6"/>
  <c r="G5" i="6" s="1"/>
  <c r="D6" i="6"/>
  <c r="G6" i="6" s="1"/>
  <c r="D7" i="6"/>
  <c r="G7" i="6" s="1"/>
  <c r="D8" i="6"/>
  <c r="G8" i="6" s="1"/>
  <c r="D9" i="6"/>
  <c r="D10" i="6"/>
  <c r="G10" i="6" s="1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D34" i="6"/>
  <c r="G34" i="6" s="1"/>
  <c r="D35" i="6"/>
  <c r="G35" i="6" s="1"/>
  <c r="D36" i="6"/>
  <c r="G36" i="6" s="1"/>
  <c r="D37" i="6"/>
  <c r="G37" i="6" s="1"/>
  <c r="D38" i="6"/>
  <c r="G38" i="6" s="1"/>
  <c r="D39" i="6"/>
  <c r="G39" i="6" s="1"/>
  <c r="D40" i="6"/>
  <c r="G40" i="6" s="1"/>
  <c r="D41" i="6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G48" i="6" s="1"/>
  <c r="D49" i="6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D66" i="6"/>
  <c r="G66" i="6" s="1"/>
  <c r="D67" i="6"/>
  <c r="G67" i="6" s="1"/>
  <c r="D68" i="6"/>
  <c r="G68" i="6" s="1"/>
  <c r="D69" i="6"/>
  <c r="G69" i="6" s="1"/>
  <c r="D70" i="6"/>
  <c r="G70" i="6" s="1"/>
  <c r="D71" i="6"/>
  <c r="G71" i="6" s="1"/>
  <c r="D72" i="6"/>
  <c r="G72" i="6" s="1"/>
  <c r="D73" i="6"/>
  <c r="D74" i="6"/>
  <c r="G74" i="6" s="1"/>
  <c r="D75" i="6"/>
  <c r="G75" i="6" s="1"/>
  <c r="D76" i="6"/>
  <c r="G76" i="6" s="1"/>
  <c r="D77" i="6"/>
  <c r="G77" i="6" s="1"/>
  <c r="D78" i="6"/>
  <c r="G78" i="6" s="1"/>
  <c r="D79" i="6"/>
  <c r="G79" i="6" s="1"/>
  <c r="D80" i="6"/>
  <c r="G80" i="6" s="1"/>
  <c r="D81" i="6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D98" i="6"/>
  <c r="G98" i="6" s="1"/>
  <c r="D99" i="6"/>
  <c r="G99" i="6" s="1"/>
  <c r="D100" i="6"/>
  <c r="G100" i="6" s="1"/>
  <c r="D101" i="6"/>
  <c r="G101" i="6" s="1"/>
  <c r="D102" i="6"/>
  <c r="G102" i="6" s="1"/>
  <c r="D103" i="6"/>
  <c r="G103" i="6" s="1"/>
  <c r="D104" i="6"/>
  <c r="G104" i="6" s="1"/>
  <c r="D105" i="6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G111" i="6" s="1"/>
  <c r="D112" i="6"/>
  <c r="G112" i="6" s="1"/>
  <c r="D113" i="6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D130" i="6"/>
  <c r="G130" i="6" s="1"/>
  <c r="D131" i="6"/>
  <c r="G131" i="6" s="1"/>
  <c r="D132" i="6"/>
  <c r="G132" i="6" s="1"/>
  <c r="D133" i="6"/>
  <c r="G133" i="6" s="1"/>
  <c r="D134" i="6"/>
  <c r="G134" i="6" s="1"/>
  <c r="D135" i="6"/>
  <c r="G135" i="6" s="1"/>
  <c r="D136" i="6"/>
  <c r="G136" i="6" s="1"/>
  <c r="D137" i="6"/>
  <c r="D138" i="6"/>
  <c r="G138" i="6" s="1"/>
  <c r="D139" i="6"/>
  <c r="G139" i="6" s="1"/>
  <c r="D140" i="6"/>
  <c r="G140" i="6" s="1"/>
  <c r="D141" i="6"/>
  <c r="G141" i="6" s="1"/>
  <c r="D142" i="6"/>
  <c r="G142" i="6" s="1"/>
  <c r="D143" i="6"/>
  <c r="G143" i="6" s="1"/>
  <c r="D144" i="6"/>
  <c r="G144" i="6" s="1"/>
  <c r="D145" i="6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D162" i="6"/>
  <c r="G162" i="6" s="1"/>
  <c r="D163" i="6"/>
  <c r="G163" i="6" s="1"/>
  <c r="D164" i="6"/>
  <c r="G164" i="6" s="1"/>
  <c r="D165" i="6"/>
  <c r="G165" i="6" s="1"/>
  <c r="D166" i="6"/>
  <c r="G166" i="6" s="1"/>
  <c r="D167" i="6"/>
  <c r="G167" i="6" s="1"/>
  <c r="D168" i="6"/>
  <c r="G168" i="6" s="1"/>
  <c r="D169" i="6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G176" i="6" s="1"/>
  <c r="D177" i="6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G199" i="6" s="1"/>
  <c r="D200" i="6"/>
  <c r="G200" i="6" s="1"/>
  <c r="D201" i="6"/>
  <c r="D202" i="6"/>
  <c r="G202" i="6" s="1"/>
  <c r="D203" i="6"/>
  <c r="G203" i="6" s="1"/>
  <c r="D204" i="6"/>
  <c r="G204" i="6" s="1"/>
  <c r="D205" i="6"/>
  <c r="G205" i="6" s="1"/>
  <c r="D206" i="6"/>
  <c r="G206" i="6" s="1"/>
  <c r="D207" i="6"/>
  <c r="G207" i="6" s="1"/>
  <c r="D208" i="6"/>
  <c r="G208" i="6" s="1"/>
  <c r="D209" i="6"/>
  <c r="D210" i="6"/>
  <c r="G210" i="6" s="1"/>
  <c r="D211" i="6"/>
  <c r="G211" i="6" s="1"/>
  <c r="D212" i="6"/>
  <c r="G212" i="6" s="1"/>
  <c r="D213" i="6"/>
  <c r="G213" i="6" s="1"/>
  <c r="D214" i="6"/>
  <c r="G214" i="6" s="1"/>
  <c r="D215" i="6"/>
  <c r="G215" i="6" s="1"/>
  <c r="D216" i="6"/>
  <c r="G216" i="6" s="1"/>
  <c r="D217" i="6"/>
  <c r="D218" i="6"/>
  <c r="G218" i="6" s="1"/>
  <c r="D219" i="6"/>
  <c r="G219" i="6" s="1"/>
  <c r="D220" i="6"/>
  <c r="G220" i="6" s="1"/>
  <c r="D221" i="6"/>
  <c r="G221" i="6" s="1"/>
  <c r="D222" i="6"/>
  <c r="G222" i="6" s="1"/>
  <c r="D223" i="6"/>
  <c r="G223" i="6" s="1"/>
  <c r="D224" i="6"/>
  <c r="G224" i="6" s="1"/>
  <c r="D225" i="6"/>
  <c r="D226" i="6"/>
  <c r="G226" i="6" s="1"/>
  <c r="D227" i="6"/>
  <c r="G227" i="6" s="1"/>
  <c r="D228" i="6"/>
  <c r="G228" i="6" s="1"/>
  <c r="D229" i="6"/>
  <c r="G229" i="6" s="1"/>
  <c r="D230" i="6"/>
  <c r="G230" i="6" s="1"/>
  <c r="D231" i="6"/>
  <c r="G231" i="6" s="1"/>
  <c r="D232" i="6"/>
  <c r="G232" i="6" s="1"/>
  <c r="D233" i="6"/>
  <c r="D234" i="6"/>
  <c r="G234" i="6" s="1"/>
  <c r="D235" i="6"/>
  <c r="G235" i="6" s="1"/>
  <c r="D236" i="6"/>
  <c r="G236" i="6" s="1"/>
  <c r="D237" i="6"/>
  <c r="G237" i="6" s="1"/>
  <c r="D238" i="6"/>
  <c r="G238" i="6" s="1"/>
  <c r="D239" i="6"/>
  <c r="G239" i="6" s="1"/>
  <c r="D240" i="6"/>
  <c r="G240" i="6" s="1"/>
  <c r="D241" i="6"/>
  <c r="D242" i="6"/>
  <c r="G242" i="6" s="1"/>
  <c r="D243" i="6"/>
  <c r="G243" i="6" s="1"/>
  <c r="D244" i="6"/>
  <c r="G244" i="6" s="1"/>
  <c r="D245" i="6"/>
  <c r="G245" i="6" s="1"/>
  <c r="D246" i="6"/>
  <c r="G246" i="6" s="1"/>
  <c r="D247" i="6"/>
  <c r="G247" i="6" s="1"/>
  <c r="D248" i="6"/>
  <c r="D249" i="6"/>
  <c r="D250" i="6"/>
  <c r="G250" i="6" s="1"/>
  <c r="D251" i="6"/>
  <c r="G251" i="6" s="1"/>
  <c r="D252" i="6"/>
  <c r="G252" i="6" s="1"/>
  <c r="D253" i="6"/>
  <c r="G253" i="6" s="1"/>
  <c r="D254" i="6"/>
  <c r="G254" i="6" s="1"/>
  <c r="D255" i="6"/>
  <c r="G255" i="6" s="1"/>
  <c r="D256" i="6"/>
  <c r="D257" i="6"/>
  <c r="D258" i="6"/>
  <c r="G258" i="6" s="1"/>
  <c r="D259" i="6"/>
  <c r="G259" i="6" s="1"/>
  <c r="D260" i="6"/>
  <c r="G260" i="6" s="1"/>
  <c r="D261" i="6"/>
  <c r="G261" i="6" s="1"/>
  <c r="D262" i="6"/>
  <c r="G262" i="6" s="1"/>
  <c r="D263" i="6"/>
  <c r="G263" i="6" s="1"/>
  <c r="D264" i="6"/>
  <c r="D265" i="6"/>
  <c r="D266" i="6"/>
  <c r="G266" i="6" s="1"/>
  <c r="D267" i="6"/>
  <c r="G267" i="6" s="1"/>
  <c r="D268" i="6"/>
  <c r="G268" i="6" s="1"/>
  <c r="D269" i="6"/>
  <c r="G269" i="6" s="1"/>
  <c r="D270" i="6"/>
  <c r="G270" i="6" s="1"/>
  <c r="D271" i="6"/>
  <c r="G271" i="6" s="1"/>
  <c r="D272" i="6"/>
  <c r="D273" i="6"/>
  <c r="D274" i="6"/>
  <c r="G274" i="6" s="1"/>
  <c r="D275" i="6"/>
  <c r="G275" i="6" s="1"/>
  <c r="D276" i="6"/>
  <c r="G276" i="6" s="1"/>
  <c r="D277" i="6"/>
  <c r="G277" i="6" s="1"/>
  <c r="D278" i="6"/>
  <c r="G278" i="6" s="1"/>
  <c r="D279" i="6"/>
  <c r="G279" i="6" s="1"/>
  <c r="D280" i="6"/>
  <c r="D281" i="6"/>
  <c r="D282" i="6"/>
  <c r="G282" i="6" s="1"/>
  <c r="D283" i="6"/>
  <c r="G283" i="6" s="1"/>
  <c r="D284" i="6"/>
  <c r="G284" i="6" s="1"/>
  <c r="D285" i="6"/>
  <c r="G285" i="6" s="1"/>
  <c r="D286" i="6"/>
  <c r="G286" i="6" s="1"/>
  <c r="D287" i="6"/>
  <c r="G287" i="6" s="1"/>
  <c r="D288" i="6"/>
  <c r="D289" i="6"/>
  <c r="D290" i="6"/>
  <c r="G290" i="6" s="1"/>
  <c r="D291" i="6"/>
  <c r="G291" i="6" s="1"/>
  <c r="D292" i="6"/>
  <c r="G292" i="6" s="1"/>
  <c r="D293" i="6"/>
  <c r="G293" i="6" s="1"/>
  <c r="D294" i="6"/>
  <c r="G294" i="6" s="1"/>
  <c r="D295" i="6"/>
  <c r="G295" i="6" s="1"/>
  <c r="D296" i="6"/>
  <c r="D297" i="6"/>
  <c r="D298" i="6"/>
  <c r="G298" i="6" s="1"/>
  <c r="D299" i="6"/>
  <c r="G299" i="6" s="1"/>
  <c r="D300" i="6"/>
  <c r="G300" i="6" s="1"/>
  <c r="O275" i="5"/>
  <c r="O274" i="5"/>
  <c r="N275" i="5"/>
  <c r="N274" i="5"/>
  <c r="M274" i="5"/>
  <c r="M275" i="5"/>
  <c r="L275" i="5"/>
  <c r="L274" i="5"/>
  <c r="K275" i="5"/>
  <c r="K274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F16" i="5"/>
  <c r="F17" i="5"/>
  <c r="F24" i="5"/>
  <c r="F48" i="5"/>
  <c r="F49" i="5"/>
  <c r="F56" i="5"/>
  <c r="F80" i="5"/>
  <c r="F81" i="5"/>
  <c r="F88" i="5"/>
  <c r="F112" i="5"/>
  <c r="F113" i="5"/>
  <c r="F120" i="5"/>
  <c r="F144" i="5"/>
  <c r="F145" i="5"/>
  <c r="F152" i="5"/>
  <c r="F176" i="5"/>
  <c r="F177" i="5"/>
  <c r="F184" i="5"/>
  <c r="F208" i="5"/>
  <c r="F209" i="5"/>
  <c r="F216" i="5"/>
  <c r="F240" i="5"/>
  <c r="F241" i="5"/>
  <c r="F248" i="5"/>
  <c r="F272" i="5"/>
  <c r="F273" i="5"/>
  <c r="F280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E17" i="5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E49" i="5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E81" i="5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E113" i="5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E145" i="5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E177" i="5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E209" i="5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E241" i="5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E273" i="5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D2" i="5"/>
  <c r="G2" i="5" s="1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G22" i="5" s="1"/>
  <c r="D23" i="5"/>
  <c r="G23" i="5" s="1"/>
  <c r="D24" i="5"/>
  <c r="G24" i="5" s="1"/>
  <c r="D25" i="5"/>
  <c r="D26" i="5"/>
  <c r="G26" i="5" s="1"/>
  <c r="D27" i="5"/>
  <c r="G27" i="5" s="1"/>
  <c r="D28" i="5"/>
  <c r="G28" i="5" s="1"/>
  <c r="D29" i="5"/>
  <c r="G29" i="5" s="1"/>
  <c r="D30" i="5"/>
  <c r="G30" i="5" s="1"/>
  <c r="D31" i="5"/>
  <c r="G31" i="5" s="1"/>
  <c r="D32" i="5"/>
  <c r="G32" i="5" s="1"/>
  <c r="D33" i="5"/>
  <c r="D34" i="5"/>
  <c r="G34" i="5" s="1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41" i="5"/>
  <c r="D42" i="5"/>
  <c r="G42" i="5" s="1"/>
  <c r="D43" i="5"/>
  <c r="G43" i="5" s="1"/>
  <c r="D44" i="5"/>
  <c r="G44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D58" i="5"/>
  <c r="G58" i="5" s="1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D66" i="5"/>
  <c r="G66" i="5" s="1"/>
  <c r="D67" i="5"/>
  <c r="G67" i="5" s="1"/>
  <c r="D68" i="5"/>
  <c r="G68" i="5" s="1"/>
  <c r="D69" i="5"/>
  <c r="G69" i="5" s="1"/>
  <c r="D70" i="5"/>
  <c r="G70" i="5" s="1"/>
  <c r="D71" i="5"/>
  <c r="G71" i="5" s="1"/>
  <c r="D72" i="5"/>
  <c r="G72" i="5" s="1"/>
  <c r="D73" i="5"/>
  <c r="D74" i="5"/>
  <c r="G74" i="5" s="1"/>
  <c r="D75" i="5"/>
  <c r="G75" i="5" s="1"/>
  <c r="D76" i="5"/>
  <c r="G76" i="5" s="1"/>
  <c r="D77" i="5"/>
  <c r="G77" i="5" s="1"/>
  <c r="D78" i="5"/>
  <c r="G78" i="5" s="1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G86" i="5" s="1"/>
  <c r="D87" i="5"/>
  <c r="G87" i="5" s="1"/>
  <c r="D88" i="5"/>
  <c r="G88" i="5" s="1"/>
  <c r="D89" i="5"/>
  <c r="D90" i="5"/>
  <c r="G90" i="5" s="1"/>
  <c r="D91" i="5"/>
  <c r="G91" i="5" s="1"/>
  <c r="D92" i="5"/>
  <c r="G92" i="5" s="1"/>
  <c r="D93" i="5"/>
  <c r="G93" i="5" s="1"/>
  <c r="D94" i="5"/>
  <c r="G94" i="5" s="1"/>
  <c r="D95" i="5"/>
  <c r="G95" i="5" s="1"/>
  <c r="D96" i="5"/>
  <c r="G96" i="5" s="1"/>
  <c r="D97" i="5"/>
  <c r="D98" i="5"/>
  <c r="G98" i="5" s="1"/>
  <c r="D99" i="5"/>
  <c r="G99" i="5" s="1"/>
  <c r="D100" i="5"/>
  <c r="G100" i="5" s="1"/>
  <c r="D101" i="5"/>
  <c r="G101" i="5" s="1"/>
  <c r="D102" i="5"/>
  <c r="G102" i="5" s="1"/>
  <c r="D103" i="5"/>
  <c r="G103" i="5" s="1"/>
  <c r="D104" i="5"/>
  <c r="G104" i="5" s="1"/>
  <c r="D105" i="5"/>
  <c r="D106" i="5"/>
  <c r="G106" i="5" s="1"/>
  <c r="D107" i="5"/>
  <c r="G107" i="5" s="1"/>
  <c r="D108" i="5"/>
  <c r="G108" i="5" s="1"/>
  <c r="D109" i="5"/>
  <c r="G109" i="5" s="1"/>
  <c r="D110" i="5"/>
  <c r="G110" i="5" s="1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G118" i="5" s="1"/>
  <c r="D119" i="5"/>
  <c r="G119" i="5" s="1"/>
  <c r="D120" i="5"/>
  <c r="G120" i="5" s="1"/>
  <c r="D121" i="5"/>
  <c r="D122" i="5"/>
  <c r="G122" i="5" s="1"/>
  <c r="D123" i="5"/>
  <c r="G123" i="5" s="1"/>
  <c r="D124" i="5"/>
  <c r="G124" i="5" s="1"/>
  <c r="D125" i="5"/>
  <c r="G125" i="5" s="1"/>
  <c r="D126" i="5"/>
  <c r="G126" i="5" s="1"/>
  <c r="D127" i="5"/>
  <c r="G127" i="5" s="1"/>
  <c r="D128" i="5"/>
  <c r="G128" i="5" s="1"/>
  <c r="D129" i="5"/>
  <c r="D130" i="5"/>
  <c r="G130" i="5" s="1"/>
  <c r="D131" i="5"/>
  <c r="G131" i="5" s="1"/>
  <c r="D132" i="5"/>
  <c r="G132" i="5" s="1"/>
  <c r="D133" i="5"/>
  <c r="G133" i="5" s="1"/>
  <c r="D134" i="5"/>
  <c r="G134" i="5" s="1"/>
  <c r="D135" i="5"/>
  <c r="G135" i="5" s="1"/>
  <c r="D136" i="5"/>
  <c r="G136" i="5" s="1"/>
  <c r="D137" i="5"/>
  <c r="D138" i="5"/>
  <c r="G138" i="5" s="1"/>
  <c r="D139" i="5"/>
  <c r="G139" i="5" s="1"/>
  <c r="D140" i="5"/>
  <c r="G140" i="5" s="1"/>
  <c r="D141" i="5"/>
  <c r="G141" i="5" s="1"/>
  <c r="D142" i="5"/>
  <c r="G142" i="5" s="1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G150" i="5" s="1"/>
  <c r="D151" i="5"/>
  <c r="G151" i="5" s="1"/>
  <c r="D152" i="5"/>
  <c r="G152" i="5" s="1"/>
  <c r="D153" i="5"/>
  <c r="D154" i="5"/>
  <c r="G154" i="5" s="1"/>
  <c r="D155" i="5"/>
  <c r="G155" i="5" s="1"/>
  <c r="D156" i="5"/>
  <c r="G156" i="5" s="1"/>
  <c r="D157" i="5"/>
  <c r="G157" i="5" s="1"/>
  <c r="D158" i="5"/>
  <c r="G158" i="5" s="1"/>
  <c r="D159" i="5"/>
  <c r="G159" i="5" s="1"/>
  <c r="D160" i="5"/>
  <c r="G160" i="5" s="1"/>
  <c r="D161" i="5"/>
  <c r="D162" i="5"/>
  <c r="G162" i="5" s="1"/>
  <c r="D163" i="5"/>
  <c r="G163" i="5" s="1"/>
  <c r="D164" i="5"/>
  <c r="G164" i="5" s="1"/>
  <c r="D165" i="5"/>
  <c r="G165" i="5" s="1"/>
  <c r="D166" i="5"/>
  <c r="G166" i="5" s="1"/>
  <c r="D167" i="5"/>
  <c r="G167" i="5" s="1"/>
  <c r="D168" i="5"/>
  <c r="G168" i="5" s="1"/>
  <c r="D169" i="5"/>
  <c r="D170" i="5"/>
  <c r="G170" i="5" s="1"/>
  <c r="D171" i="5"/>
  <c r="G171" i="5" s="1"/>
  <c r="D172" i="5"/>
  <c r="G172" i="5" s="1"/>
  <c r="D173" i="5"/>
  <c r="G173" i="5" s="1"/>
  <c r="D174" i="5"/>
  <c r="G174" i="5" s="1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G182" i="5" s="1"/>
  <c r="D183" i="5"/>
  <c r="G183" i="5" s="1"/>
  <c r="D184" i="5"/>
  <c r="G184" i="5" s="1"/>
  <c r="D185" i="5"/>
  <c r="D186" i="5"/>
  <c r="G186" i="5" s="1"/>
  <c r="D187" i="5"/>
  <c r="G187" i="5" s="1"/>
  <c r="D188" i="5"/>
  <c r="G188" i="5" s="1"/>
  <c r="D189" i="5"/>
  <c r="G189" i="5" s="1"/>
  <c r="D190" i="5"/>
  <c r="G190" i="5" s="1"/>
  <c r="D191" i="5"/>
  <c r="G191" i="5" s="1"/>
  <c r="D192" i="5"/>
  <c r="G192" i="5" s="1"/>
  <c r="D193" i="5"/>
  <c r="D194" i="5"/>
  <c r="G194" i="5" s="1"/>
  <c r="D195" i="5"/>
  <c r="G195" i="5" s="1"/>
  <c r="D196" i="5"/>
  <c r="G196" i="5" s="1"/>
  <c r="D197" i="5"/>
  <c r="G197" i="5" s="1"/>
  <c r="D198" i="5"/>
  <c r="G198" i="5" s="1"/>
  <c r="D199" i="5"/>
  <c r="G199" i="5" s="1"/>
  <c r="D200" i="5"/>
  <c r="G200" i="5" s="1"/>
  <c r="D201" i="5"/>
  <c r="D202" i="5"/>
  <c r="G202" i="5" s="1"/>
  <c r="D203" i="5"/>
  <c r="G203" i="5" s="1"/>
  <c r="D204" i="5"/>
  <c r="G204" i="5" s="1"/>
  <c r="D205" i="5"/>
  <c r="G205" i="5" s="1"/>
  <c r="D206" i="5"/>
  <c r="G206" i="5" s="1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G214" i="5" s="1"/>
  <c r="D215" i="5"/>
  <c r="G215" i="5" s="1"/>
  <c r="D216" i="5"/>
  <c r="G216" i="5" s="1"/>
  <c r="D217" i="5"/>
  <c r="D218" i="5"/>
  <c r="G218" i="5" s="1"/>
  <c r="D219" i="5"/>
  <c r="G219" i="5" s="1"/>
  <c r="D220" i="5"/>
  <c r="G220" i="5" s="1"/>
  <c r="D221" i="5"/>
  <c r="G221" i="5" s="1"/>
  <c r="D222" i="5"/>
  <c r="G222" i="5" s="1"/>
  <c r="D223" i="5"/>
  <c r="G223" i="5" s="1"/>
  <c r="D224" i="5"/>
  <c r="G224" i="5" s="1"/>
  <c r="D225" i="5"/>
  <c r="D226" i="5"/>
  <c r="G226" i="5" s="1"/>
  <c r="D227" i="5"/>
  <c r="G227" i="5" s="1"/>
  <c r="D228" i="5"/>
  <c r="G228" i="5" s="1"/>
  <c r="D229" i="5"/>
  <c r="G229" i="5" s="1"/>
  <c r="D230" i="5"/>
  <c r="G230" i="5" s="1"/>
  <c r="D231" i="5"/>
  <c r="G231" i="5" s="1"/>
  <c r="D232" i="5"/>
  <c r="G232" i="5" s="1"/>
  <c r="D233" i="5"/>
  <c r="D234" i="5"/>
  <c r="G234" i="5" s="1"/>
  <c r="D235" i="5"/>
  <c r="G235" i="5" s="1"/>
  <c r="D236" i="5"/>
  <c r="G236" i="5" s="1"/>
  <c r="D237" i="5"/>
  <c r="G237" i="5" s="1"/>
  <c r="D238" i="5"/>
  <c r="G238" i="5" s="1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G246" i="5" s="1"/>
  <c r="D247" i="5"/>
  <c r="G247" i="5" s="1"/>
  <c r="D248" i="5"/>
  <c r="G248" i="5" s="1"/>
  <c r="D249" i="5"/>
  <c r="D250" i="5"/>
  <c r="G250" i="5" s="1"/>
  <c r="D251" i="5"/>
  <c r="G251" i="5" s="1"/>
  <c r="D252" i="5"/>
  <c r="G252" i="5" s="1"/>
  <c r="D253" i="5"/>
  <c r="G253" i="5" s="1"/>
  <c r="D254" i="5"/>
  <c r="G254" i="5" s="1"/>
  <c r="D255" i="5"/>
  <c r="G255" i="5" s="1"/>
  <c r="D256" i="5"/>
  <c r="G256" i="5" s="1"/>
  <c r="D257" i="5"/>
  <c r="D258" i="5"/>
  <c r="G258" i="5" s="1"/>
  <c r="D259" i="5"/>
  <c r="G259" i="5" s="1"/>
  <c r="D260" i="5"/>
  <c r="G260" i="5" s="1"/>
  <c r="D261" i="5"/>
  <c r="G261" i="5" s="1"/>
  <c r="D262" i="5"/>
  <c r="G262" i="5" s="1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G270" i="5" s="1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G278" i="5" s="1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G286" i="5" s="1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G294" i="5" s="1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P275" i="4"/>
  <c r="P274" i="4"/>
  <c r="O275" i="4"/>
  <c r="O274" i="4"/>
  <c r="N275" i="4"/>
  <c r="N274" i="4"/>
  <c r="M275" i="4"/>
  <c r="M274" i="4"/>
  <c r="L275" i="4"/>
  <c r="L274" i="4"/>
  <c r="K275" i="4"/>
  <c r="K27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22" i="4"/>
  <c r="G38" i="4"/>
  <c r="G54" i="4"/>
  <c r="G94" i="4"/>
  <c r="G110" i="4"/>
  <c r="G141" i="4"/>
  <c r="G149" i="4"/>
  <c r="G157" i="4"/>
  <c r="G158" i="4"/>
  <c r="G174" i="4"/>
  <c r="G182" i="4"/>
  <c r="G205" i="4"/>
  <c r="G213" i="4"/>
  <c r="G221" i="4"/>
  <c r="G222" i="4"/>
  <c r="G238" i="4"/>
  <c r="G246" i="4"/>
  <c r="G269" i="4"/>
  <c r="G277" i="4"/>
  <c r="G285" i="4"/>
  <c r="G286" i="4"/>
  <c r="F6" i="4"/>
  <c r="F8" i="4"/>
  <c r="F20" i="4"/>
  <c r="F22" i="4"/>
  <c r="F24" i="4"/>
  <c r="F36" i="4"/>
  <c r="F38" i="4"/>
  <c r="F40" i="4"/>
  <c r="F52" i="4"/>
  <c r="F54" i="4"/>
  <c r="F56" i="4"/>
  <c r="F68" i="4"/>
  <c r="F69" i="4"/>
  <c r="F70" i="4"/>
  <c r="G70" i="4" s="1"/>
  <c r="F77" i="4"/>
  <c r="F84" i="4"/>
  <c r="F85" i="4"/>
  <c r="F93" i="4"/>
  <c r="F94" i="4"/>
  <c r="F96" i="4"/>
  <c r="F108" i="4"/>
  <c r="F109" i="4"/>
  <c r="G109" i="4" s="1"/>
  <c r="F110" i="4"/>
  <c r="F116" i="4"/>
  <c r="F120" i="4"/>
  <c r="F124" i="4"/>
  <c r="F132" i="4"/>
  <c r="F133" i="4"/>
  <c r="G133" i="4" s="1"/>
  <c r="F134" i="4"/>
  <c r="G134" i="4" s="1"/>
  <c r="F136" i="4"/>
  <c r="F141" i="4"/>
  <c r="F148" i="4"/>
  <c r="F149" i="4"/>
  <c r="F157" i="4"/>
  <c r="F158" i="4"/>
  <c r="F160" i="4"/>
  <c r="F172" i="4"/>
  <c r="F173" i="4"/>
  <c r="G173" i="4" s="1"/>
  <c r="F174" i="4"/>
  <c r="F180" i="4"/>
  <c r="F182" i="4"/>
  <c r="F184" i="4"/>
  <c r="F188" i="4"/>
  <c r="F196" i="4"/>
  <c r="F197" i="4"/>
  <c r="G197" i="4" s="1"/>
  <c r="F198" i="4"/>
  <c r="G198" i="4" s="1"/>
  <c r="F200" i="4"/>
  <c r="F205" i="4"/>
  <c r="F212" i="4"/>
  <c r="F213" i="4"/>
  <c r="F221" i="4"/>
  <c r="F222" i="4"/>
  <c r="F224" i="4"/>
  <c r="F236" i="4"/>
  <c r="F237" i="4"/>
  <c r="G237" i="4" s="1"/>
  <c r="F238" i="4"/>
  <c r="F244" i="4"/>
  <c r="F246" i="4"/>
  <c r="F248" i="4"/>
  <c r="F252" i="4"/>
  <c r="F260" i="4"/>
  <c r="F261" i="4"/>
  <c r="G261" i="4" s="1"/>
  <c r="F262" i="4"/>
  <c r="G262" i="4" s="1"/>
  <c r="F264" i="4"/>
  <c r="F269" i="4"/>
  <c r="F276" i="4"/>
  <c r="F277" i="4"/>
  <c r="F285" i="4"/>
  <c r="F286" i="4"/>
  <c r="F288" i="4"/>
  <c r="F300" i="4"/>
  <c r="E2" i="4"/>
  <c r="F2" i="4" s="1"/>
  <c r="E3" i="4"/>
  <c r="F3" i="4" s="1"/>
  <c r="E4" i="4"/>
  <c r="F4" i="4" s="1"/>
  <c r="E5" i="4"/>
  <c r="F5" i="4" s="1"/>
  <c r="E6" i="4"/>
  <c r="E7" i="4"/>
  <c r="F7" i="4" s="1"/>
  <c r="E8" i="4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G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E23" i="4"/>
  <c r="F23" i="4" s="1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G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E37" i="4"/>
  <c r="F37" i="4" s="1"/>
  <c r="E38" i="4"/>
  <c r="E39" i="4"/>
  <c r="F39" i="4" s="1"/>
  <c r="E40" i="4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G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E53" i="4"/>
  <c r="F53" i="4" s="1"/>
  <c r="E54" i="4"/>
  <c r="E55" i="4"/>
  <c r="F55" i="4" s="1"/>
  <c r="E56" i="4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G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E69" i="4"/>
  <c r="E70" i="4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E78" i="4"/>
  <c r="F78" i="4" s="1"/>
  <c r="G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E85" i="4"/>
  <c r="E86" i="4"/>
  <c r="F86" i="4" s="1"/>
  <c r="G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E94" i="4"/>
  <c r="E95" i="4"/>
  <c r="F95" i="4" s="1"/>
  <c r="E96" i="4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G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E109" i="4"/>
  <c r="E110" i="4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E117" i="4"/>
  <c r="F117" i="4" s="1"/>
  <c r="G117" i="4" s="1"/>
  <c r="E118" i="4"/>
  <c r="F118" i="4" s="1"/>
  <c r="G118" i="4" s="1"/>
  <c r="E119" i="4"/>
  <c r="F119" i="4" s="1"/>
  <c r="E120" i="4"/>
  <c r="E121" i="4"/>
  <c r="F121" i="4" s="1"/>
  <c r="E122" i="4"/>
  <c r="F122" i="4" s="1"/>
  <c r="E123" i="4"/>
  <c r="F123" i="4" s="1"/>
  <c r="E124" i="4"/>
  <c r="E125" i="4"/>
  <c r="F125" i="4" s="1"/>
  <c r="G125" i="4" s="1"/>
  <c r="E126" i="4"/>
  <c r="F126" i="4" s="1"/>
  <c r="G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E133" i="4"/>
  <c r="E134" i="4"/>
  <c r="E135" i="4"/>
  <c r="F135" i="4" s="1"/>
  <c r="E136" i="4"/>
  <c r="E137" i="4"/>
  <c r="F137" i="4" s="1"/>
  <c r="E138" i="4"/>
  <c r="F138" i="4" s="1"/>
  <c r="E139" i="4"/>
  <c r="F139" i="4" s="1"/>
  <c r="E140" i="4"/>
  <c r="F140" i="4" s="1"/>
  <c r="E141" i="4"/>
  <c r="E142" i="4"/>
  <c r="F142" i="4" s="1"/>
  <c r="G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E149" i="4"/>
  <c r="E150" i="4"/>
  <c r="F150" i="4" s="1"/>
  <c r="G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E158" i="4"/>
  <c r="E159" i="4"/>
  <c r="F159" i="4" s="1"/>
  <c r="E160" i="4"/>
  <c r="E161" i="4"/>
  <c r="F161" i="4" s="1"/>
  <c r="E162" i="4"/>
  <c r="F162" i="4" s="1"/>
  <c r="E163" i="4"/>
  <c r="F163" i="4" s="1"/>
  <c r="E164" i="4"/>
  <c r="F164" i="4" s="1"/>
  <c r="E165" i="4"/>
  <c r="F165" i="4" s="1"/>
  <c r="G165" i="4" s="1"/>
  <c r="E166" i="4"/>
  <c r="F166" i="4" s="1"/>
  <c r="G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E173" i="4"/>
  <c r="E174" i="4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E181" i="4"/>
  <c r="F181" i="4" s="1"/>
  <c r="G181" i="4" s="1"/>
  <c r="E182" i="4"/>
  <c r="E183" i="4"/>
  <c r="F183" i="4" s="1"/>
  <c r="E184" i="4"/>
  <c r="E185" i="4"/>
  <c r="F185" i="4" s="1"/>
  <c r="E186" i="4"/>
  <c r="F186" i="4" s="1"/>
  <c r="E187" i="4"/>
  <c r="F187" i="4" s="1"/>
  <c r="E188" i="4"/>
  <c r="E189" i="4"/>
  <c r="F189" i="4" s="1"/>
  <c r="G189" i="4" s="1"/>
  <c r="E190" i="4"/>
  <c r="F190" i="4" s="1"/>
  <c r="G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E197" i="4"/>
  <c r="E198" i="4"/>
  <c r="E199" i="4"/>
  <c r="F199" i="4" s="1"/>
  <c r="E200" i="4"/>
  <c r="E201" i="4"/>
  <c r="F201" i="4" s="1"/>
  <c r="E202" i="4"/>
  <c r="F202" i="4" s="1"/>
  <c r="E203" i="4"/>
  <c r="F203" i="4" s="1"/>
  <c r="E204" i="4"/>
  <c r="F204" i="4" s="1"/>
  <c r="E205" i="4"/>
  <c r="E206" i="4"/>
  <c r="F206" i="4" s="1"/>
  <c r="G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E213" i="4"/>
  <c r="E214" i="4"/>
  <c r="F214" i="4" s="1"/>
  <c r="G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E222" i="4"/>
  <c r="E223" i="4"/>
  <c r="F223" i="4" s="1"/>
  <c r="E224" i="4"/>
  <c r="E225" i="4"/>
  <c r="F225" i="4" s="1"/>
  <c r="E226" i="4"/>
  <c r="F226" i="4" s="1"/>
  <c r="E227" i="4"/>
  <c r="F227" i="4" s="1"/>
  <c r="E228" i="4"/>
  <c r="F228" i="4" s="1"/>
  <c r="E229" i="4"/>
  <c r="F229" i="4" s="1"/>
  <c r="G229" i="4" s="1"/>
  <c r="E230" i="4"/>
  <c r="F230" i="4" s="1"/>
  <c r="G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E237" i="4"/>
  <c r="E238" i="4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E245" i="4"/>
  <c r="F245" i="4" s="1"/>
  <c r="G245" i="4" s="1"/>
  <c r="E246" i="4"/>
  <c r="E247" i="4"/>
  <c r="F247" i="4" s="1"/>
  <c r="E248" i="4"/>
  <c r="E249" i="4"/>
  <c r="F249" i="4" s="1"/>
  <c r="E250" i="4"/>
  <c r="F250" i="4" s="1"/>
  <c r="E251" i="4"/>
  <c r="F251" i="4" s="1"/>
  <c r="E252" i="4"/>
  <c r="E253" i="4"/>
  <c r="F253" i="4" s="1"/>
  <c r="G253" i="4" s="1"/>
  <c r="E254" i="4"/>
  <c r="F254" i="4" s="1"/>
  <c r="G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E261" i="4"/>
  <c r="E262" i="4"/>
  <c r="E263" i="4"/>
  <c r="F263" i="4" s="1"/>
  <c r="E264" i="4"/>
  <c r="E265" i="4"/>
  <c r="F265" i="4" s="1"/>
  <c r="E266" i="4"/>
  <c r="F266" i="4" s="1"/>
  <c r="E267" i="4"/>
  <c r="F267" i="4" s="1"/>
  <c r="E268" i="4"/>
  <c r="F268" i="4" s="1"/>
  <c r="E269" i="4"/>
  <c r="E270" i="4"/>
  <c r="F270" i="4" s="1"/>
  <c r="G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E277" i="4"/>
  <c r="E278" i="4"/>
  <c r="F278" i="4" s="1"/>
  <c r="G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E286" i="4"/>
  <c r="E287" i="4"/>
  <c r="F287" i="4" s="1"/>
  <c r="E288" i="4"/>
  <c r="E289" i="4"/>
  <c r="F289" i="4" s="1"/>
  <c r="E290" i="4"/>
  <c r="F290" i="4" s="1"/>
  <c r="E291" i="4"/>
  <c r="F291" i="4" s="1"/>
  <c r="E292" i="4"/>
  <c r="F292" i="4" s="1"/>
  <c r="E293" i="4"/>
  <c r="F293" i="4" s="1"/>
  <c r="G293" i="4" s="1"/>
  <c r="E294" i="4"/>
  <c r="F294" i="4" s="1"/>
  <c r="G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D2" i="4"/>
  <c r="G2" i="4" s="1"/>
  <c r="D3" i="4"/>
  <c r="G3" i="4" s="1"/>
  <c r="D4" i="4"/>
  <c r="G4" i="4" s="1"/>
  <c r="D5" i="4"/>
  <c r="G5" i="4" s="1"/>
  <c r="D6" i="4"/>
  <c r="G6" i="4" s="1"/>
  <c r="D7" i="4"/>
  <c r="G7" i="4" s="1"/>
  <c r="D8" i="4"/>
  <c r="G8" i="4" s="1"/>
  <c r="D9" i="4"/>
  <c r="G9" i="4" s="1"/>
  <c r="D10" i="4"/>
  <c r="D11" i="4"/>
  <c r="G11" i="4" s="1"/>
  <c r="D12" i="4"/>
  <c r="D13" i="4"/>
  <c r="G13" i="4" s="1"/>
  <c r="D14" i="4"/>
  <c r="D15" i="4"/>
  <c r="G15" i="4" s="1"/>
  <c r="D16" i="4"/>
  <c r="G16" i="4" s="1"/>
  <c r="D17" i="4"/>
  <c r="G17" i="4" s="1"/>
  <c r="D18" i="4"/>
  <c r="D19" i="4"/>
  <c r="G19" i="4" s="1"/>
  <c r="D20" i="4"/>
  <c r="G20" i="4" s="1"/>
  <c r="D21" i="4"/>
  <c r="G21" i="4" s="1"/>
  <c r="D22" i="4"/>
  <c r="D23" i="4"/>
  <c r="G23" i="4" s="1"/>
  <c r="D24" i="4"/>
  <c r="G24" i="4" s="1"/>
  <c r="D25" i="4"/>
  <c r="G25" i="4" s="1"/>
  <c r="D26" i="4"/>
  <c r="D27" i="4"/>
  <c r="G27" i="4" s="1"/>
  <c r="D28" i="4"/>
  <c r="D29" i="4"/>
  <c r="G29" i="4" s="1"/>
  <c r="D30" i="4"/>
  <c r="D31" i="4"/>
  <c r="G31" i="4" s="1"/>
  <c r="D32" i="4"/>
  <c r="G32" i="4" s="1"/>
  <c r="D33" i="4"/>
  <c r="G33" i="4" s="1"/>
  <c r="D34" i="4"/>
  <c r="D35" i="4"/>
  <c r="G35" i="4" s="1"/>
  <c r="D36" i="4"/>
  <c r="G36" i="4" s="1"/>
  <c r="D37" i="4"/>
  <c r="G37" i="4" s="1"/>
  <c r="D38" i="4"/>
  <c r="D39" i="4"/>
  <c r="G39" i="4" s="1"/>
  <c r="D40" i="4"/>
  <c r="G40" i="4" s="1"/>
  <c r="D41" i="4"/>
  <c r="G41" i="4" s="1"/>
  <c r="D42" i="4"/>
  <c r="D43" i="4"/>
  <c r="G43" i="4" s="1"/>
  <c r="D44" i="4"/>
  <c r="D45" i="4"/>
  <c r="G45" i="4" s="1"/>
  <c r="D46" i="4"/>
  <c r="D47" i="4"/>
  <c r="G47" i="4" s="1"/>
  <c r="D48" i="4"/>
  <c r="G48" i="4" s="1"/>
  <c r="D49" i="4"/>
  <c r="G49" i="4" s="1"/>
  <c r="D50" i="4"/>
  <c r="D51" i="4"/>
  <c r="G51" i="4" s="1"/>
  <c r="D52" i="4"/>
  <c r="G52" i="4" s="1"/>
  <c r="D53" i="4"/>
  <c r="G53" i="4" s="1"/>
  <c r="D54" i="4"/>
  <c r="D55" i="4"/>
  <c r="G55" i="4" s="1"/>
  <c r="D56" i="4"/>
  <c r="G56" i="4" s="1"/>
  <c r="D57" i="4"/>
  <c r="G57" i="4" s="1"/>
  <c r="D58" i="4"/>
  <c r="D59" i="4"/>
  <c r="G59" i="4" s="1"/>
  <c r="D60" i="4"/>
  <c r="D61" i="4"/>
  <c r="G61" i="4" s="1"/>
  <c r="D62" i="4"/>
  <c r="D63" i="4"/>
  <c r="G63" i="4" s="1"/>
  <c r="D64" i="4"/>
  <c r="G64" i="4" s="1"/>
  <c r="D65" i="4"/>
  <c r="G65" i="4" s="1"/>
  <c r="D66" i="4"/>
  <c r="D67" i="4"/>
  <c r="G67" i="4" s="1"/>
  <c r="D68" i="4"/>
  <c r="G68" i="4" s="1"/>
  <c r="D69" i="4"/>
  <c r="G69" i="4" s="1"/>
  <c r="D70" i="4"/>
  <c r="D71" i="4"/>
  <c r="G71" i="4" s="1"/>
  <c r="D72" i="4"/>
  <c r="G72" i="4" s="1"/>
  <c r="D73" i="4"/>
  <c r="G73" i="4" s="1"/>
  <c r="D74" i="4"/>
  <c r="D75" i="4"/>
  <c r="G75" i="4" s="1"/>
  <c r="D76" i="4"/>
  <c r="D77" i="4"/>
  <c r="G77" i="4" s="1"/>
  <c r="D78" i="4"/>
  <c r="D79" i="4"/>
  <c r="G79" i="4" s="1"/>
  <c r="D80" i="4"/>
  <c r="G80" i="4" s="1"/>
  <c r="D81" i="4"/>
  <c r="G81" i="4" s="1"/>
  <c r="D82" i="4"/>
  <c r="D83" i="4"/>
  <c r="G83" i="4" s="1"/>
  <c r="D84" i="4"/>
  <c r="G84" i="4" s="1"/>
  <c r="D85" i="4"/>
  <c r="G85" i="4" s="1"/>
  <c r="D86" i="4"/>
  <c r="D87" i="4"/>
  <c r="G87" i="4" s="1"/>
  <c r="D88" i="4"/>
  <c r="G88" i="4" s="1"/>
  <c r="D89" i="4"/>
  <c r="G89" i="4" s="1"/>
  <c r="D90" i="4"/>
  <c r="D91" i="4"/>
  <c r="G91" i="4" s="1"/>
  <c r="D92" i="4"/>
  <c r="D93" i="4"/>
  <c r="G93" i="4" s="1"/>
  <c r="D94" i="4"/>
  <c r="D95" i="4"/>
  <c r="G95" i="4" s="1"/>
  <c r="D96" i="4"/>
  <c r="G96" i="4" s="1"/>
  <c r="D97" i="4"/>
  <c r="G97" i="4" s="1"/>
  <c r="D98" i="4"/>
  <c r="D99" i="4"/>
  <c r="G99" i="4" s="1"/>
  <c r="D100" i="4"/>
  <c r="D101" i="4"/>
  <c r="G101" i="4" s="1"/>
  <c r="D102" i="4"/>
  <c r="D103" i="4"/>
  <c r="G103" i="4" s="1"/>
  <c r="D104" i="4"/>
  <c r="G104" i="4" s="1"/>
  <c r="D105" i="4"/>
  <c r="G105" i="4" s="1"/>
  <c r="D106" i="4"/>
  <c r="D107" i="4"/>
  <c r="G107" i="4" s="1"/>
  <c r="D108" i="4"/>
  <c r="G108" i="4" s="1"/>
  <c r="D109" i="4"/>
  <c r="D110" i="4"/>
  <c r="D111" i="4"/>
  <c r="G111" i="4" s="1"/>
  <c r="D112" i="4"/>
  <c r="G112" i="4" s="1"/>
  <c r="D113" i="4"/>
  <c r="G113" i="4" s="1"/>
  <c r="D114" i="4"/>
  <c r="D115" i="4"/>
  <c r="G115" i="4" s="1"/>
  <c r="D116" i="4"/>
  <c r="G116" i="4" s="1"/>
  <c r="D117" i="4"/>
  <c r="D118" i="4"/>
  <c r="D119" i="4"/>
  <c r="G119" i="4" s="1"/>
  <c r="D120" i="4"/>
  <c r="G120" i="4" s="1"/>
  <c r="D121" i="4"/>
  <c r="G121" i="4" s="1"/>
  <c r="D122" i="4"/>
  <c r="D123" i="4"/>
  <c r="G123" i="4" s="1"/>
  <c r="D124" i="4"/>
  <c r="G124" i="4" s="1"/>
  <c r="D125" i="4"/>
  <c r="D126" i="4"/>
  <c r="D127" i="4"/>
  <c r="G127" i="4" s="1"/>
  <c r="D128" i="4"/>
  <c r="G128" i="4" s="1"/>
  <c r="D129" i="4"/>
  <c r="G129" i="4" s="1"/>
  <c r="D130" i="4"/>
  <c r="D131" i="4"/>
  <c r="G131" i="4" s="1"/>
  <c r="D132" i="4"/>
  <c r="G132" i="4" s="1"/>
  <c r="D133" i="4"/>
  <c r="D134" i="4"/>
  <c r="D135" i="4"/>
  <c r="G135" i="4" s="1"/>
  <c r="D136" i="4"/>
  <c r="G136" i="4" s="1"/>
  <c r="D137" i="4"/>
  <c r="G137" i="4" s="1"/>
  <c r="D138" i="4"/>
  <c r="D139" i="4"/>
  <c r="G139" i="4" s="1"/>
  <c r="D140" i="4"/>
  <c r="D141" i="4"/>
  <c r="D142" i="4"/>
  <c r="D143" i="4"/>
  <c r="G143" i="4" s="1"/>
  <c r="D144" i="4"/>
  <c r="G144" i="4" s="1"/>
  <c r="D145" i="4"/>
  <c r="G145" i="4" s="1"/>
  <c r="D146" i="4"/>
  <c r="D147" i="4"/>
  <c r="G147" i="4" s="1"/>
  <c r="D148" i="4"/>
  <c r="G148" i="4" s="1"/>
  <c r="D149" i="4"/>
  <c r="D150" i="4"/>
  <c r="D151" i="4"/>
  <c r="G151" i="4" s="1"/>
  <c r="D152" i="4"/>
  <c r="G152" i="4" s="1"/>
  <c r="D153" i="4"/>
  <c r="G153" i="4" s="1"/>
  <c r="D154" i="4"/>
  <c r="D155" i="4"/>
  <c r="G155" i="4" s="1"/>
  <c r="D156" i="4"/>
  <c r="D157" i="4"/>
  <c r="D158" i="4"/>
  <c r="D159" i="4"/>
  <c r="G159" i="4" s="1"/>
  <c r="D160" i="4"/>
  <c r="G160" i="4" s="1"/>
  <c r="D161" i="4"/>
  <c r="G161" i="4" s="1"/>
  <c r="D162" i="4"/>
  <c r="D163" i="4"/>
  <c r="G163" i="4" s="1"/>
  <c r="D164" i="4"/>
  <c r="D165" i="4"/>
  <c r="D166" i="4"/>
  <c r="D167" i="4"/>
  <c r="G167" i="4" s="1"/>
  <c r="D168" i="4"/>
  <c r="G168" i="4" s="1"/>
  <c r="D169" i="4"/>
  <c r="G169" i="4" s="1"/>
  <c r="D170" i="4"/>
  <c r="D171" i="4"/>
  <c r="G171" i="4" s="1"/>
  <c r="D172" i="4"/>
  <c r="G172" i="4" s="1"/>
  <c r="D173" i="4"/>
  <c r="D174" i="4"/>
  <c r="D175" i="4"/>
  <c r="G175" i="4" s="1"/>
  <c r="D176" i="4"/>
  <c r="G176" i="4" s="1"/>
  <c r="D177" i="4"/>
  <c r="G177" i="4" s="1"/>
  <c r="D178" i="4"/>
  <c r="D179" i="4"/>
  <c r="G179" i="4" s="1"/>
  <c r="D180" i="4"/>
  <c r="G180" i="4" s="1"/>
  <c r="D181" i="4"/>
  <c r="D182" i="4"/>
  <c r="D183" i="4"/>
  <c r="G183" i="4" s="1"/>
  <c r="D184" i="4"/>
  <c r="G184" i="4" s="1"/>
  <c r="D185" i="4"/>
  <c r="G185" i="4" s="1"/>
  <c r="D186" i="4"/>
  <c r="D187" i="4"/>
  <c r="G187" i="4" s="1"/>
  <c r="D188" i="4"/>
  <c r="G188" i="4" s="1"/>
  <c r="D189" i="4"/>
  <c r="D190" i="4"/>
  <c r="D191" i="4"/>
  <c r="G191" i="4" s="1"/>
  <c r="D192" i="4"/>
  <c r="G192" i="4" s="1"/>
  <c r="D193" i="4"/>
  <c r="G193" i="4" s="1"/>
  <c r="D194" i="4"/>
  <c r="D195" i="4"/>
  <c r="G195" i="4" s="1"/>
  <c r="D196" i="4"/>
  <c r="G196" i="4" s="1"/>
  <c r="D197" i="4"/>
  <c r="D198" i="4"/>
  <c r="D199" i="4"/>
  <c r="G199" i="4" s="1"/>
  <c r="D200" i="4"/>
  <c r="G200" i="4" s="1"/>
  <c r="D201" i="4"/>
  <c r="G201" i="4" s="1"/>
  <c r="D202" i="4"/>
  <c r="D203" i="4"/>
  <c r="G203" i="4" s="1"/>
  <c r="D204" i="4"/>
  <c r="D205" i="4"/>
  <c r="D206" i="4"/>
  <c r="D207" i="4"/>
  <c r="G207" i="4" s="1"/>
  <c r="D208" i="4"/>
  <c r="G208" i="4" s="1"/>
  <c r="D209" i="4"/>
  <c r="G209" i="4" s="1"/>
  <c r="D210" i="4"/>
  <c r="D211" i="4"/>
  <c r="G211" i="4" s="1"/>
  <c r="D212" i="4"/>
  <c r="G212" i="4" s="1"/>
  <c r="D213" i="4"/>
  <c r="D214" i="4"/>
  <c r="D215" i="4"/>
  <c r="G215" i="4" s="1"/>
  <c r="D216" i="4"/>
  <c r="G216" i="4" s="1"/>
  <c r="D217" i="4"/>
  <c r="G217" i="4" s="1"/>
  <c r="D218" i="4"/>
  <c r="D219" i="4"/>
  <c r="G219" i="4" s="1"/>
  <c r="D220" i="4"/>
  <c r="D221" i="4"/>
  <c r="D222" i="4"/>
  <c r="D223" i="4"/>
  <c r="G223" i="4" s="1"/>
  <c r="D224" i="4"/>
  <c r="G224" i="4" s="1"/>
  <c r="D225" i="4"/>
  <c r="G225" i="4" s="1"/>
  <c r="D226" i="4"/>
  <c r="D227" i="4"/>
  <c r="G227" i="4" s="1"/>
  <c r="D228" i="4"/>
  <c r="D229" i="4"/>
  <c r="D230" i="4"/>
  <c r="D231" i="4"/>
  <c r="G231" i="4" s="1"/>
  <c r="D232" i="4"/>
  <c r="G232" i="4" s="1"/>
  <c r="D233" i="4"/>
  <c r="G233" i="4" s="1"/>
  <c r="D234" i="4"/>
  <c r="D235" i="4"/>
  <c r="G235" i="4" s="1"/>
  <c r="D236" i="4"/>
  <c r="G236" i="4" s="1"/>
  <c r="D237" i="4"/>
  <c r="D238" i="4"/>
  <c r="D239" i="4"/>
  <c r="G239" i="4" s="1"/>
  <c r="D240" i="4"/>
  <c r="G240" i="4" s="1"/>
  <c r="D241" i="4"/>
  <c r="G241" i="4" s="1"/>
  <c r="D242" i="4"/>
  <c r="D243" i="4"/>
  <c r="G243" i="4" s="1"/>
  <c r="D244" i="4"/>
  <c r="G244" i="4" s="1"/>
  <c r="D245" i="4"/>
  <c r="D246" i="4"/>
  <c r="D247" i="4"/>
  <c r="G247" i="4" s="1"/>
  <c r="D248" i="4"/>
  <c r="G248" i="4" s="1"/>
  <c r="D249" i="4"/>
  <c r="G249" i="4" s="1"/>
  <c r="D250" i="4"/>
  <c r="D251" i="4"/>
  <c r="G251" i="4" s="1"/>
  <c r="D252" i="4"/>
  <c r="G252" i="4" s="1"/>
  <c r="D253" i="4"/>
  <c r="D254" i="4"/>
  <c r="D255" i="4"/>
  <c r="G255" i="4" s="1"/>
  <c r="D256" i="4"/>
  <c r="G256" i="4" s="1"/>
  <c r="D257" i="4"/>
  <c r="G257" i="4" s="1"/>
  <c r="D258" i="4"/>
  <c r="D259" i="4"/>
  <c r="G259" i="4" s="1"/>
  <c r="D260" i="4"/>
  <c r="G260" i="4" s="1"/>
  <c r="D261" i="4"/>
  <c r="D262" i="4"/>
  <c r="D263" i="4"/>
  <c r="G263" i="4" s="1"/>
  <c r="D264" i="4"/>
  <c r="G264" i="4" s="1"/>
  <c r="D265" i="4"/>
  <c r="G265" i="4" s="1"/>
  <c r="D266" i="4"/>
  <c r="D267" i="4"/>
  <c r="G267" i="4" s="1"/>
  <c r="D268" i="4"/>
  <c r="D269" i="4"/>
  <c r="D270" i="4"/>
  <c r="D271" i="4"/>
  <c r="G271" i="4" s="1"/>
  <c r="D272" i="4"/>
  <c r="G272" i="4" s="1"/>
  <c r="D273" i="4"/>
  <c r="G273" i="4" s="1"/>
  <c r="D274" i="4"/>
  <c r="D275" i="4"/>
  <c r="G275" i="4" s="1"/>
  <c r="D276" i="4"/>
  <c r="G276" i="4" s="1"/>
  <c r="D277" i="4"/>
  <c r="D278" i="4"/>
  <c r="D279" i="4"/>
  <c r="G279" i="4" s="1"/>
  <c r="D280" i="4"/>
  <c r="G280" i="4" s="1"/>
  <c r="D281" i="4"/>
  <c r="G281" i="4" s="1"/>
  <c r="D282" i="4"/>
  <c r="D283" i="4"/>
  <c r="G283" i="4" s="1"/>
  <c r="D284" i="4"/>
  <c r="D285" i="4"/>
  <c r="D286" i="4"/>
  <c r="D287" i="4"/>
  <c r="G287" i="4" s="1"/>
  <c r="D288" i="4"/>
  <c r="G288" i="4" s="1"/>
  <c r="D289" i="4"/>
  <c r="G289" i="4" s="1"/>
  <c r="D290" i="4"/>
  <c r="D291" i="4"/>
  <c r="G291" i="4" s="1"/>
  <c r="D292" i="4"/>
  <c r="D293" i="4"/>
  <c r="D294" i="4"/>
  <c r="D295" i="4"/>
  <c r="G295" i="4" s="1"/>
  <c r="D296" i="4"/>
  <c r="G296" i="4" s="1"/>
  <c r="D297" i="4"/>
  <c r="G297" i="4" s="1"/>
  <c r="D298" i="4"/>
  <c r="D299" i="4"/>
  <c r="G299" i="4" s="1"/>
  <c r="D300" i="4"/>
  <c r="G300" i="4" s="1"/>
  <c r="O275" i="3"/>
  <c r="O274" i="3"/>
  <c r="N275" i="3"/>
  <c r="N274" i="3"/>
  <c r="M275" i="3"/>
  <c r="M274" i="3"/>
  <c r="L275" i="3"/>
  <c r="L274" i="3"/>
  <c r="K275" i="3"/>
  <c r="K2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F2" i="3"/>
  <c r="F9" i="3"/>
  <c r="F10" i="3"/>
  <c r="F18" i="3"/>
  <c r="F25" i="3"/>
  <c r="F26" i="3"/>
  <c r="F34" i="3"/>
  <c r="F41" i="3"/>
  <c r="F42" i="3"/>
  <c r="F50" i="3"/>
  <c r="F57" i="3"/>
  <c r="F58" i="3"/>
  <c r="F66" i="3"/>
  <c r="F73" i="3"/>
  <c r="F74" i="3"/>
  <c r="F82" i="3"/>
  <c r="F89" i="3"/>
  <c r="F90" i="3"/>
  <c r="F98" i="3"/>
  <c r="F105" i="3"/>
  <c r="F106" i="3"/>
  <c r="F114" i="3"/>
  <c r="F121" i="3"/>
  <c r="F122" i="3"/>
  <c r="F130" i="3"/>
  <c r="F137" i="3"/>
  <c r="F138" i="3"/>
  <c r="F146" i="3"/>
  <c r="F153" i="3"/>
  <c r="F154" i="3"/>
  <c r="F162" i="3"/>
  <c r="F169" i="3"/>
  <c r="F170" i="3"/>
  <c r="F178" i="3"/>
  <c r="F185" i="3"/>
  <c r="F186" i="3"/>
  <c r="F194" i="3"/>
  <c r="F201" i="3"/>
  <c r="F202" i="3"/>
  <c r="F210" i="3"/>
  <c r="F217" i="3"/>
  <c r="F218" i="3"/>
  <c r="F226" i="3"/>
  <c r="F233" i="3"/>
  <c r="F234" i="3"/>
  <c r="F242" i="3"/>
  <c r="F249" i="3"/>
  <c r="F250" i="3"/>
  <c r="F258" i="3"/>
  <c r="F265" i="3"/>
  <c r="F266" i="3"/>
  <c r="F274" i="3"/>
  <c r="F281" i="3"/>
  <c r="F282" i="3"/>
  <c r="F290" i="3"/>
  <c r="F297" i="3"/>
  <c r="F298" i="3"/>
  <c r="E2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E11" i="3"/>
  <c r="F11" i="3" s="1"/>
  <c r="E12" i="3"/>
  <c r="F12" i="3" s="1"/>
  <c r="E13" i="3"/>
  <c r="F13" i="3" s="1"/>
  <c r="E14" i="3"/>
  <c r="F14" i="3" s="1"/>
  <c r="E15" i="3"/>
  <c r="F15" i="3" s="1"/>
  <c r="G15" i="3" s="1"/>
  <c r="E16" i="3"/>
  <c r="F16" i="3" s="1"/>
  <c r="E17" i="3"/>
  <c r="F17" i="3" s="1"/>
  <c r="E18" i="3"/>
  <c r="E19" i="3"/>
  <c r="F19" i="3" s="1"/>
  <c r="E20" i="3"/>
  <c r="F20" i="3" s="1"/>
  <c r="E21" i="3"/>
  <c r="F21" i="3" s="1"/>
  <c r="E22" i="3"/>
  <c r="F22" i="3" s="1"/>
  <c r="E23" i="3"/>
  <c r="F23" i="3" s="1"/>
  <c r="G23" i="3" s="1"/>
  <c r="E24" i="3"/>
  <c r="F24" i="3" s="1"/>
  <c r="E25" i="3"/>
  <c r="E26" i="3"/>
  <c r="E27" i="3"/>
  <c r="F27" i="3" s="1"/>
  <c r="E28" i="3"/>
  <c r="F28" i="3" s="1"/>
  <c r="E29" i="3"/>
  <c r="F29" i="3" s="1"/>
  <c r="E30" i="3"/>
  <c r="F30" i="3" s="1"/>
  <c r="E31" i="3"/>
  <c r="F31" i="3" s="1"/>
  <c r="G31" i="3" s="1"/>
  <c r="E32" i="3"/>
  <c r="F32" i="3" s="1"/>
  <c r="E33" i="3"/>
  <c r="F33" i="3" s="1"/>
  <c r="E34" i="3"/>
  <c r="E35" i="3"/>
  <c r="F35" i="3" s="1"/>
  <c r="E36" i="3"/>
  <c r="F36" i="3" s="1"/>
  <c r="E37" i="3"/>
  <c r="F37" i="3" s="1"/>
  <c r="E38" i="3"/>
  <c r="F38" i="3" s="1"/>
  <c r="E39" i="3"/>
  <c r="F39" i="3" s="1"/>
  <c r="G39" i="3" s="1"/>
  <c r="E40" i="3"/>
  <c r="F40" i="3" s="1"/>
  <c r="E41" i="3"/>
  <c r="E42" i="3"/>
  <c r="E43" i="3"/>
  <c r="F43" i="3" s="1"/>
  <c r="E44" i="3"/>
  <c r="F44" i="3" s="1"/>
  <c r="E45" i="3"/>
  <c r="F45" i="3" s="1"/>
  <c r="E46" i="3"/>
  <c r="F46" i="3" s="1"/>
  <c r="E47" i="3"/>
  <c r="F47" i="3" s="1"/>
  <c r="G47" i="3" s="1"/>
  <c r="E48" i="3"/>
  <c r="F48" i="3" s="1"/>
  <c r="E49" i="3"/>
  <c r="F49" i="3" s="1"/>
  <c r="E50" i="3"/>
  <c r="E51" i="3"/>
  <c r="F51" i="3" s="1"/>
  <c r="E52" i="3"/>
  <c r="F52" i="3" s="1"/>
  <c r="E53" i="3"/>
  <c r="F53" i="3" s="1"/>
  <c r="E54" i="3"/>
  <c r="F54" i="3" s="1"/>
  <c r="E55" i="3"/>
  <c r="F55" i="3" s="1"/>
  <c r="G55" i="3" s="1"/>
  <c r="E56" i="3"/>
  <c r="F56" i="3" s="1"/>
  <c r="E57" i="3"/>
  <c r="E58" i="3"/>
  <c r="E59" i="3"/>
  <c r="F59" i="3" s="1"/>
  <c r="E60" i="3"/>
  <c r="F60" i="3" s="1"/>
  <c r="E61" i="3"/>
  <c r="F61" i="3" s="1"/>
  <c r="E62" i="3"/>
  <c r="F62" i="3" s="1"/>
  <c r="E63" i="3"/>
  <c r="F63" i="3" s="1"/>
  <c r="G63" i="3" s="1"/>
  <c r="E64" i="3"/>
  <c r="F64" i="3" s="1"/>
  <c r="E65" i="3"/>
  <c r="F65" i="3" s="1"/>
  <c r="E66" i="3"/>
  <c r="E67" i="3"/>
  <c r="F67" i="3" s="1"/>
  <c r="E68" i="3"/>
  <c r="F68" i="3" s="1"/>
  <c r="E69" i="3"/>
  <c r="F69" i="3" s="1"/>
  <c r="E70" i="3"/>
  <c r="F70" i="3" s="1"/>
  <c r="E71" i="3"/>
  <c r="F71" i="3" s="1"/>
  <c r="G71" i="3" s="1"/>
  <c r="E72" i="3"/>
  <c r="F72" i="3" s="1"/>
  <c r="E73" i="3"/>
  <c r="E74" i="3"/>
  <c r="E75" i="3"/>
  <c r="F75" i="3" s="1"/>
  <c r="E76" i="3"/>
  <c r="F76" i="3" s="1"/>
  <c r="E77" i="3"/>
  <c r="F77" i="3" s="1"/>
  <c r="E78" i="3"/>
  <c r="F78" i="3" s="1"/>
  <c r="E79" i="3"/>
  <c r="F79" i="3" s="1"/>
  <c r="G79" i="3" s="1"/>
  <c r="E80" i="3"/>
  <c r="F80" i="3" s="1"/>
  <c r="E81" i="3"/>
  <c r="F81" i="3" s="1"/>
  <c r="E82" i="3"/>
  <c r="E83" i="3"/>
  <c r="F83" i="3" s="1"/>
  <c r="E84" i="3"/>
  <c r="F84" i="3" s="1"/>
  <c r="E85" i="3"/>
  <c r="F85" i="3" s="1"/>
  <c r="E86" i="3"/>
  <c r="F86" i="3" s="1"/>
  <c r="E87" i="3"/>
  <c r="F87" i="3" s="1"/>
  <c r="G87" i="3" s="1"/>
  <c r="E88" i="3"/>
  <c r="F88" i="3" s="1"/>
  <c r="E89" i="3"/>
  <c r="E90" i="3"/>
  <c r="E91" i="3"/>
  <c r="F91" i="3" s="1"/>
  <c r="E92" i="3"/>
  <c r="F92" i="3" s="1"/>
  <c r="E93" i="3"/>
  <c r="F93" i="3" s="1"/>
  <c r="E94" i="3"/>
  <c r="F94" i="3" s="1"/>
  <c r="E95" i="3"/>
  <c r="F95" i="3" s="1"/>
  <c r="G95" i="3" s="1"/>
  <c r="E96" i="3"/>
  <c r="F96" i="3" s="1"/>
  <c r="E97" i="3"/>
  <c r="F97" i="3" s="1"/>
  <c r="E98" i="3"/>
  <c r="E99" i="3"/>
  <c r="F99" i="3" s="1"/>
  <c r="E100" i="3"/>
  <c r="F100" i="3" s="1"/>
  <c r="E101" i="3"/>
  <c r="F101" i="3" s="1"/>
  <c r="E102" i="3"/>
  <c r="F102" i="3" s="1"/>
  <c r="E103" i="3"/>
  <c r="F103" i="3" s="1"/>
  <c r="G103" i="3" s="1"/>
  <c r="E104" i="3"/>
  <c r="F104" i="3" s="1"/>
  <c r="E105" i="3"/>
  <c r="E106" i="3"/>
  <c r="E107" i="3"/>
  <c r="F107" i="3" s="1"/>
  <c r="E108" i="3"/>
  <c r="F108" i="3" s="1"/>
  <c r="E109" i="3"/>
  <c r="F109" i="3" s="1"/>
  <c r="E110" i="3"/>
  <c r="F110" i="3" s="1"/>
  <c r="E111" i="3"/>
  <c r="F111" i="3" s="1"/>
  <c r="G111" i="3" s="1"/>
  <c r="E112" i="3"/>
  <c r="F112" i="3" s="1"/>
  <c r="E113" i="3"/>
  <c r="F113" i="3" s="1"/>
  <c r="E114" i="3"/>
  <c r="E115" i="3"/>
  <c r="F115" i="3" s="1"/>
  <c r="E116" i="3"/>
  <c r="F116" i="3" s="1"/>
  <c r="E117" i="3"/>
  <c r="F117" i="3" s="1"/>
  <c r="E118" i="3"/>
  <c r="F118" i="3" s="1"/>
  <c r="E119" i="3"/>
  <c r="F119" i="3" s="1"/>
  <c r="G119" i="3" s="1"/>
  <c r="E120" i="3"/>
  <c r="F120" i="3" s="1"/>
  <c r="E121" i="3"/>
  <c r="E122" i="3"/>
  <c r="E123" i="3"/>
  <c r="F123" i="3" s="1"/>
  <c r="E124" i="3"/>
  <c r="F124" i="3" s="1"/>
  <c r="E125" i="3"/>
  <c r="F125" i="3" s="1"/>
  <c r="E126" i="3"/>
  <c r="F126" i="3" s="1"/>
  <c r="E127" i="3"/>
  <c r="F127" i="3" s="1"/>
  <c r="G127" i="3" s="1"/>
  <c r="E128" i="3"/>
  <c r="F128" i="3" s="1"/>
  <c r="E129" i="3"/>
  <c r="F129" i="3" s="1"/>
  <c r="E130" i="3"/>
  <c r="E131" i="3"/>
  <c r="F131" i="3" s="1"/>
  <c r="E132" i="3"/>
  <c r="F132" i="3" s="1"/>
  <c r="E133" i="3"/>
  <c r="F133" i="3" s="1"/>
  <c r="E134" i="3"/>
  <c r="F134" i="3" s="1"/>
  <c r="E135" i="3"/>
  <c r="F135" i="3" s="1"/>
  <c r="G135" i="3" s="1"/>
  <c r="E136" i="3"/>
  <c r="F136" i="3" s="1"/>
  <c r="E137" i="3"/>
  <c r="E138" i="3"/>
  <c r="E139" i="3"/>
  <c r="F139" i="3" s="1"/>
  <c r="E140" i="3"/>
  <c r="F140" i="3" s="1"/>
  <c r="E141" i="3"/>
  <c r="F141" i="3" s="1"/>
  <c r="E142" i="3"/>
  <c r="F142" i="3" s="1"/>
  <c r="E143" i="3"/>
  <c r="F143" i="3" s="1"/>
  <c r="G143" i="3" s="1"/>
  <c r="E144" i="3"/>
  <c r="F144" i="3" s="1"/>
  <c r="E145" i="3"/>
  <c r="F145" i="3" s="1"/>
  <c r="E146" i="3"/>
  <c r="E147" i="3"/>
  <c r="F147" i="3" s="1"/>
  <c r="E148" i="3"/>
  <c r="F148" i="3" s="1"/>
  <c r="E149" i="3"/>
  <c r="F149" i="3" s="1"/>
  <c r="E150" i="3"/>
  <c r="F150" i="3" s="1"/>
  <c r="E151" i="3"/>
  <c r="F151" i="3" s="1"/>
  <c r="G151" i="3" s="1"/>
  <c r="E152" i="3"/>
  <c r="F152" i="3" s="1"/>
  <c r="E153" i="3"/>
  <c r="E154" i="3"/>
  <c r="E155" i="3"/>
  <c r="F155" i="3" s="1"/>
  <c r="E156" i="3"/>
  <c r="F156" i="3" s="1"/>
  <c r="E157" i="3"/>
  <c r="F157" i="3" s="1"/>
  <c r="E158" i="3"/>
  <c r="F158" i="3" s="1"/>
  <c r="E159" i="3"/>
  <c r="F159" i="3" s="1"/>
  <c r="G159" i="3" s="1"/>
  <c r="E160" i="3"/>
  <c r="F160" i="3" s="1"/>
  <c r="E161" i="3"/>
  <c r="F161" i="3" s="1"/>
  <c r="E162" i="3"/>
  <c r="E163" i="3"/>
  <c r="F163" i="3" s="1"/>
  <c r="E164" i="3"/>
  <c r="F164" i="3" s="1"/>
  <c r="E165" i="3"/>
  <c r="F165" i="3" s="1"/>
  <c r="E166" i="3"/>
  <c r="F166" i="3" s="1"/>
  <c r="E167" i="3"/>
  <c r="F167" i="3" s="1"/>
  <c r="G167" i="3" s="1"/>
  <c r="E168" i="3"/>
  <c r="F168" i="3" s="1"/>
  <c r="E169" i="3"/>
  <c r="E170" i="3"/>
  <c r="E171" i="3"/>
  <c r="F171" i="3" s="1"/>
  <c r="E172" i="3"/>
  <c r="F172" i="3" s="1"/>
  <c r="E173" i="3"/>
  <c r="F173" i="3" s="1"/>
  <c r="E174" i="3"/>
  <c r="F174" i="3" s="1"/>
  <c r="E175" i="3"/>
  <c r="F175" i="3" s="1"/>
  <c r="G175" i="3" s="1"/>
  <c r="E176" i="3"/>
  <c r="F176" i="3" s="1"/>
  <c r="E177" i="3"/>
  <c r="F177" i="3" s="1"/>
  <c r="E178" i="3"/>
  <c r="E179" i="3"/>
  <c r="F179" i="3" s="1"/>
  <c r="E180" i="3"/>
  <c r="F180" i="3" s="1"/>
  <c r="E181" i="3"/>
  <c r="F181" i="3" s="1"/>
  <c r="E182" i="3"/>
  <c r="F182" i="3" s="1"/>
  <c r="E183" i="3"/>
  <c r="F183" i="3" s="1"/>
  <c r="G183" i="3" s="1"/>
  <c r="E184" i="3"/>
  <c r="F184" i="3" s="1"/>
  <c r="E185" i="3"/>
  <c r="E186" i="3"/>
  <c r="E187" i="3"/>
  <c r="F187" i="3" s="1"/>
  <c r="E188" i="3"/>
  <c r="F188" i="3" s="1"/>
  <c r="E189" i="3"/>
  <c r="F189" i="3" s="1"/>
  <c r="E190" i="3"/>
  <c r="F190" i="3" s="1"/>
  <c r="E191" i="3"/>
  <c r="F191" i="3" s="1"/>
  <c r="G191" i="3" s="1"/>
  <c r="E192" i="3"/>
  <c r="F192" i="3" s="1"/>
  <c r="E193" i="3"/>
  <c r="F193" i="3" s="1"/>
  <c r="E194" i="3"/>
  <c r="E195" i="3"/>
  <c r="F195" i="3" s="1"/>
  <c r="E196" i="3"/>
  <c r="F196" i="3" s="1"/>
  <c r="E197" i="3"/>
  <c r="F197" i="3" s="1"/>
  <c r="E198" i="3"/>
  <c r="F198" i="3" s="1"/>
  <c r="E199" i="3"/>
  <c r="F199" i="3" s="1"/>
  <c r="G199" i="3" s="1"/>
  <c r="E200" i="3"/>
  <c r="F200" i="3" s="1"/>
  <c r="E201" i="3"/>
  <c r="E202" i="3"/>
  <c r="E203" i="3"/>
  <c r="F203" i="3" s="1"/>
  <c r="E204" i="3"/>
  <c r="F204" i="3" s="1"/>
  <c r="E205" i="3"/>
  <c r="F205" i="3" s="1"/>
  <c r="E206" i="3"/>
  <c r="F206" i="3" s="1"/>
  <c r="E207" i="3"/>
  <c r="F207" i="3" s="1"/>
  <c r="G207" i="3" s="1"/>
  <c r="E208" i="3"/>
  <c r="F208" i="3" s="1"/>
  <c r="E209" i="3"/>
  <c r="F209" i="3" s="1"/>
  <c r="E210" i="3"/>
  <c r="E211" i="3"/>
  <c r="F211" i="3" s="1"/>
  <c r="E212" i="3"/>
  <c r="F212" i="3" s="1"/>
  <c r="E213" i="3"/>
  <c r="F213" i="3" s="1"/>
  <c r="E214" i="3"/>
  <c r="F214" i="3" s="1"/>
  <c r="E215" i="3"/>
  <c r="F215" i="3" s="1"/>
  <c r="G215" i="3" s="1"/>
  <c r="E216" i="3"/>
  <c r="F216" i="3" s="1"/>
  <c r="E217" i="3"/>
  <c r="E218" i="3"/>
  <c r="E219" i="3"/>
  <c r="F219" i="3" s="1"/>
  <c r="E220" i="3"/>
  <c r="F220" i="3" s="1"/>
  <c r="E221" i="3"/>
  <c r="F221" i="3" s="1"/>
  <c r="E222" i="3"/>
  <c r="F222" i="3" s="1"/>
  <c r="E223" i="3"/>
  <c r="F223" i="3" s="1"/>
  <c r="G223" i="3" s="1"/>
  <c r="E224" i="3"/>
  <c r="F224" i="3" s="1"/>
  <c r="E225" i="3"/>
  <c r="F225" i="3" s="1"/>
  <c r="E226" i="3"/>
  <c r="E227" i="3"/>
  <c r="F227" i="3" s="1"/>
  <c r="E228" i="3"/>
  <c r="F228" i="3" s="1"/>
  <c r="E229" i="3"/>
  <c r="F229" i="3" s="1"/>
  <c r="E230" i="3"/>
  <c r="F230" i="3" s="1"/>
  <c r="E231" i="3"/>
  <c r="F231" i="3" s="1"/>
  <c r="G231" i="3" s="1"/>
  <c r="E232" i="3"/>
  <c r="F232" i="3" s="1"/>
  <c r="E233" i="3"/>
  <c r="E234" i="3"/>
  <c r="E235" i="3"/>
  <c r="F235" i="3" s="1"/>
  <c r="E236" i="3"/>
  <c r="F236" i="3" s="1"/>
  <c r="E237" i="3"/>
  <c r="F237" i="3" s="1"/>
  <c r="E238" i="3"/>
  <c r="F238" i="3" s="1"/>
  <c r="E239" i="3"/>
  <c r="F239" i="3" s="1"/>
  <c r="G239" i="3" s="1"/>
  <c r="E240" i="3"/>
  <c r="F240" i="3" s="1"/>
  <c r="E241" i="3"/>
  <c r="F241" i="3" s="1"/>
  <c r="E242" i="3"/>
  <c r="E243" i="3"/>
  <c r="F243" i="3" s="1"/>
  <c r="E244" i="3"/>
  <c r="F244" i="3" s="1"/>
  <c r="E245" i="3"/>
  <c r="F245" i="3" s="1"/>
  <c r="E246" i="3"/>
  <c r="F246" i="3" s="1"/>
  <c r="E247" i="3"/>
  <c r="F247" i="3" s="1"/>
  <c r="G247" i="3" s="1"/>
  <c r="E248" i="3"/>
  <c r="F248" i="3" s="1"/>
  <c r="E249" i="3"/>
  <c r="E250" i="3"/>
  <c r="E251" i="3"/>
  <c r="F251" i="3" s="1"/>
  <c r="E252" i="3"/>
  <c r="F252" i="3" s="1"/>
  <c r="E253" i="3"/>
  <c r="F253" i="3" s="1"/>
  <c r="E254" i="3"/>
  <c r="F254" i="3" s="1"/>
  <c r="E255" i="3"/>
  <c r="F255" i="3" s="1"/>
  <c r="G255" i="3" s="1"/>
  <c r="E256" i="3"/>
  <c r="F256" i="3" s="1"/>
  <c r="E257" i="3"/>
  <c r="F257" i="3" s="1"/>
  <c r="E258" i="3"/>
  <c r="E259" i="3"/>
  <c r="F259" i="3" s="1"/>
  <c r="E260" i="3"/>
  <c r="F260" i="3" s="1"/>
  <c r="E261" i="3"/>
  <c r="F261" i="3" s="1"/>
  <c r="E262" i="3"/>
  <c r="F262" i="3" s="1"/>
  <c r="E263" i="3"/>
  <c r="F263" i="3" s="1"/>
  <c r="G263" i="3" s="1"/>
  <c r="E264" i="3"/>
  <c r="F264" i="3" s="1"/>
  <c r="E265" i="3"/>
  <c r="E266" i="3"/>
  <c r="E267" i="3"/>
  <c r="F267" i="3" s="1"/>
  <c r="E268" i="3"/>
  <c r="F268" i="3" s="1"/>
  <c r="E269" i="3"/>
  <c r="F269" i="3" s="1"/>
  <c r="E270" i="3"/>
  <c r="F270" i="3" s="1"/>
  <c r="E271" i="3"/>
  <c r="F271" i="3" s="1"/>
  <c r="G271" i="3" s="1"/>
  <c r="E272" i="3"/>
  <c r="F272" i="3" s="1"/>
  <c r="E273" i="3"/>
  <c r="F273" i="3" s="1"/>
  <c r="E274" i="3"/>
  <c r="E275" i="3"/>
  <c r="F275" i="3" s="1"/>
  <c r="E276" i="3"/>
  <c r="F276" i="3" s="1"/>
  <c r="E277" i="3"/>
  <c r="F277" i="3" s="1"/>
  <c r="E278" i="3"/>
  <c r="F278" i="3" s="1"/>
  <c r="E279" i="3"/>
  <c r="F279" i="3" s="1"/>
  <c r="G279" i="3" s="1"/>
  <c r="E280" i="3"/>
  <c r="F280" i="3" s="1"/>
  <c r="E281" i="3"/>
  <c r="E282" i="3"/>
  <c r="E283" i="3"/>
  <c r="F283" i="3" s="1"/>
  <c r="E284" i="3"/>
  <c r="F284" i="3" s="1"/>
  <c r="E285" i="3"/>
  <c r="F285" i="3" s="1"/>
  <c r="E286" i="3"/>
  <c r="F286" i="3" s="1"/>
  <c r="E287" i="3"/>
  <c r="F287" i="3" s="1"/>
  <c r="G287" i="3" s="1"/>
  <c r="E288" i="3"/>
  <c r="F288" i="3" s="1"/>
  <c r="E289" i="3"/>
  <c r="F289" i="3" s="1"/>
  <c r="E290" i="3"/>
  <c r="E291" i="3"/>
  <c r="F291" i="3" s="1"/>
  <c r="E292" i="3"/>
  <c r="F292" i="3" s="1"/>
  <c r="E293" i="3"/>
  <c r="F293" i="3" s="1"/>
  <c r="E294" i="3"/>
  <c r="F294" i="3" s="1"/>
  <c r="E295" i="3"/>
  <c r="F295" i="3" s="1"/>
  <c r="G295" i="3" s="1"/>
  <c r="E296" i="3"/>
  <c r="F296" i="3" s="1"/>
  <c r="E297" i="3"/>
  <c r="E298" i="3"/>
  <c r="E299" i="3"/>
  <c r="F299" i="3" s="1"/>
  <c r="E300" i="3"/>
  <c r="F300" i="3" s="1"/>
  <c r="D2" i="3"/>
  <c r="G2" i="3" s="1"/>
  <c r="D3" i="3"/>
  <c r="G3" i="3" s="1"/>
  <c r="D4" i="3"/>
  <c r="G4" i="3" s="1"/>
  <c r="D5" i="3"/>
  <c r="G5" i="3" s="1"/>
  <c r="D6" i="3"/>
  <c r="G6" i="3" s="1"/>
  <c r="D7" i="3"/>
  <c r="G7" i="3" s="1"/>
  <c r="D8" i="3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D16" i="3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D24" i="3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D32" i="3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D48" i="3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D56" i="3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D64" i="3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D72" i="3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D80" i="3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D88" i="3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D96" i="3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D104" i="3"/>
  <c r="D105" i="3"/>
  <c r="G105" i="3" s="1"/>
  <c r="D106" i="3"/>
  <c r="G106" i="3" s="1"/>
  <c r="D107" i="3"/>
  <c r="G107" i="3" s="1"/>
  <c r="D108" i="3"/>
  <c r="G108" i="3" s="1"/>
  <c r="D109" i="3"/>
  <c r="G109" i="3" s="1"/>
  <c r="D110" i="3"/>
  <c r="G110" i="3" s="1"/>
  <c r="D111" i="3"/>
  <c r="D112" i="3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D120" i="3"/>
  <c r="D121" i="3"/>
  <c r="G121" i="3" s="1"/>
  <c r="D122" i="3"/>
  <c r="G122" i="3" s="1"/>
  <c r="D123" i="3"/>
  <c r="G123" i="3" s="1"/>
  <c r="D124" i="3"/>
  <c r="G124" i="3" s="1"/>
  <c r="D125" i="3"/>
  <c r="G125" i="3" s="1"/>
  <c r="D126" i="3"/>
  <c r="G126" i="3" s="1"/>
  <c r="D127" i="3"/>
  <c r="D128" i="3"/>
  <c r="D129" i="3"/>
  <c r="G129" i="3" s="1"/>
  <c r="D130" i="3"/>
  <c r="G130" i="3" s="1"/>
  <c r="D131" i="3"/>
  <c r="G131" i="3" s="1"/>
  <c r="D132" i="3"/>
  <c r="G132" i="3" s="1"/>
  <c r="D133" i="3"/>
  <c r="G133" i="3" s="1"/>
  <c r="D134" i="3"/>
  <c r="G134" i="3" s="1"/>
  <c r="D135" i="3"/>
  <c r="D136" i="3"/>
  <c r="D137" i="3"/>
  <c r="G137" i="3" s="1"/>
  <c r="D138" i="3"/>
  <c r="G138" i="3" s="1"/>
  <c r="D139" i="3"/>
  <c r="G139" i="3" s="1"/>
  <c r="D140" i="3"/>
  <c r="G140" i="3" s="1"/>
  <c r="D141" i="3"/>
  <c r="G141" i="3" s="1"/>
  <c r="D142" i="3"/>
  <c r="G142" i="3" s="1"/>
  <c r="D143" i="3"/>
  <c r="D144" i="3"/>
  <c r="D145" i="3"/>
  <c r="G145" i="3" s="1"/>
  <c r="D146" i="3"/>
  <c r="G146" i="3" s="1"/>
  <c r="D147" i="3"/>
  <c r="G147" i="3" s="1"/>
  <c r="D148" i="3"/>
  <c r="G148" i="3" s="1"/>
  <c r="D149" i="3"/>
  <c r="G149" i="3" s="1"/>
  <c r="D150" i="3"/>
  <c r="G150" i="3" s="1"/>
  <c r="D151" i="3"/>
  <c r="D152" i="3"/>
  <c r="D153" i="3"/>
  <c r="G153" i="3" s="1"/>
  <c r="D154" i="3"/>
  <c r="G154" i="3" s="1"/>
  <c r="D155" i="3"/>
  <c r="G155" i="3" s="1"/>
  <c r="D156" i="3"/>
  <c r="G156" i="3" s="1"/>
  <c r="D157" i="3"/>
  <c r="G157" i="3" s="1"/>
  <c r="D158" i="3"/>
  <c r="G158" i="3" s="1"/>
  <c r="D159" i="3"/>
  <c r="D160" i="3"/>
  <c r="D161" i="3"/>
  <c r="G161" i="3" s="1"/>
  <c r="D162" i="3"/>
  <c r="G162" i="3" s="1"/>
  <c r="D163" i="3"/>
  <c r="G163" i="3" s="1"/>
  <c r="D164" i="3"/>
  <c r="G164" i="3" s="1"/>
  <c r="D165" i="3"/>
  <c r="G165" i="3" s="1"/>
  <c r="D166" i="3"/>
  <c r="G166" i="3" s="1"/>
  <c r="D167" i="3"/>
  <c r="D168" i="3"/>
  <c r="D169" i="3"/>
  <c r="G169" i="3" s="1"/>
  <c r="D170" i="3"/>
  <c r="G170" i="3" s="1"/>
  <c r="D171" i="3"/>
  <c r="G171" i="3" s="1"/>
  <c r="D172" i="3"/>
  <c r="G172" i="3" s="1"/>
  <c r="D173" i="3"/>
  <c r="G173" i="3" s="1"/>
  <c r="D174" i="3"/>
  <c r="G174" i="3" s="1"/>
  <c r="D175" i="3"/>
  <c r="D176" i="3"/>
  <c r="D177" i="3"/>
  <c r="G177" i="3" s="1"/>
  <c r="D178" i="3"/>
  <c r="G178" i="3" s="1"/>
  <c r="D179" i="3"/>
  <c r="G179" i="3" s="1"/>
  <c r="D180" i="3"/>
  <c r="G180" i="3" s="1"/>
  <c r="D181" i="3"/>
  <c r="G181" i="3" s="1"/>
  <c r="D182" i="3"/>
  <c r="G182" i="3" s="1"/>
  <c r="D183" i="3"/>
  <c r="D184" i="3"/>
  <c r="D185" i="3"/>
  <c r="G185" i="3" s="1"/>
  <c r="D186" i="3"/>
  <c r="G186" i="3" s="1"/>
  <c r="D187" i="3"/>
  <c r="G187" i="3" s="1"/>
  <c r="D188" i="3"/>
  <c r="G188" i="3" s="1"/>
  <c r="D189" i="3"/>
  <c r="G189" i="3" s="1"/>
  <c r="D190" i="3"/>
  <c r="G190" i="3" s="1"/>
  <c r="D191" i="3"/>
  <c r="D192" i="3"/>
  <c r="D193" i="3"/>
  <c r="G193" i="3" s="1"/>
  <c r="D194" i="3"/>
  <c r="G194" i="3" s="1"/>
  <c r="D195" i="3"/>
  <c r="G195" i="3" s="1"/>
  <c r="D196" i="3"/>
  <c r="G196" i="3" s="1"/>
  <c r="D197" i="3"/>
  <c r="G197" i="3" s="1"/>
  <c r="D198" i="3"/>
  <c r="G198" i="3" s="1"/>
  <c r="D199" i="3"/>
  <c r="D200" i="3"/>
  <c r="D201" i="3"/>
  <c r="G201" i="3" s="1"/>
  <c r="D202" i="3"/>
  <c r="G202" i="3" s="1"/>
  <c r="D203" i="3"/>
  <c r="G203" i="3" s="1"/>
  <c r="D204" i="3"/>
  <c r="G204" i="3" s="1"/>
  <c r="D205" i="3"/>
  <c r="G205" i="3" s="1"/>
  <c r="D206" i="3"/>
  <c r="G206" i="3" s="1"/>
  <c r="D207" i="3"/>
  <c r="D208" i="3"/>
  <c r="D209" i="3"/>
  <c r="G209" i="3" s="1"/>
  <c r="D210" i="3"/>
  <c r="G210" i="3" s="1"/>
  <c r="D211" i="3"/>
  <c r="G211" i="3" s="1"/>
  <c r="D212" i="3"/>
  <c r="G212" i="3" s="1"/>
  <c r="D213" i="3"/>
  <c r="G213" i="3" s="1"/>
  <c r="D214" i="3"/>
  <c r="G214" i="3" s="1"/>
  <c r="D215" i="3"/>
  <c r="D216" i="3"/>
  <c r="D217" i="3"/>
  <c r="G217" i="3" s="1"/>
  <c r="D218" i="3"/>
  <c r="G218" i="3" s="1"/>
  <c r="D219" i="3"/>
  <c r="G219" i="3" s="1"/>
  <c r="D220" i="3"/>
  <c r="G220" i="3" s="1"/>
  <c r="D221" i="3"/>
  <c r="G221" i="3" s="1"/>
  <c r="D222" i="3"/>
  <c r="G222" i="3" s="1"/>
  <c r="D223" i="3"/>
  <c r="D224" i="3"/>
  <c r="D225" i="3"/>
  <c r="G225" i="3" s="1"/>
  <c r="D226" i="3"/>
  <c r="G226" i="3" s="1"/>
  <c r="D227" i="3"/>
  <c r="G227" i="3" s="1"/>
  <c r="D228" i="3"/>
  <c r="G228" i="3" s="1"/>
  <c r="D229" i="3"/>
  <c r="G229" i="3" s="1"/>
  <c r="D230" i="3"/>
  <c r="G230" i="3" s="1"/>
  <c r="D231" i="3"/>
  <c r="D232" i="3"/>
  <c r="D233" i="3"/>
  <c r="G233" i="3" s="1"/>
  <c r="D234" i="3"/>
  <c r="G234" i="3" s="1"/>
  <c r="D235" i="3"/>
  <c r="G235" i="3" s="1"/>
  <c r="D236" i="3"/>
  <c r="G236" i="3" s="1"/>
  <c r="D237" i="3"/>
  <c r="G237" i="3" s="1"/>
  <c r="D238" i="3"/>
  <c r="G238" i="3" s="1"/>
  <c r="D239" i="3"/>
  <c r="D240" i="3"/>
  <c r="D241" i="3"/>
  <c r="G241" i="3" s="1"/>
  <c r="D242" i="3"/>
  <c r="G242" i="3" s="1"/>
  <c r="D243" i="3"/>
  <c r="G243" i="3" s="1"/>
  <c r="D244" i="3"/>
  <c r="G244" i="3" s="1"/>
  <c r="D245" i="3"/>
  <c r="G245" i="3" s="1"/>
  <c r="D246" i="3"/>
  <c r="G246" i="3" s="1"/>
  <c r="D247" i="3"/>
  <c r="D248" i="3"/>
  <c r="D249" i="3"/>
  <c r="G249" i="3" s="1"/>
  <c r="D250" i="3"/>
  <c r="G250" i="3" s="1"/>
  <c r="D251" i="3"/>
  <c r="G251" i="3" s="1"/>
  <c r="D252" i="3"/>
  <c r="G252" i="3" s="1"/>
  <c r="D253" i="3"/>
  <c r="G253" i="3" s="1"/>
  <c r="D254" i="3"/>
  <c r="G254" i="3" s="1"/>
  <c r="D255" i="3"/>
  <c r="D256" i="3"/>
  <c r="D257" i="3"/>
  <c r="G257" i="3" s="1"/>
  <c r="D258" i="3"/>
  <c r="G258" i="3" s="1"/>
  <c r="D259" i="3"/>
  <c r="G259" i="3" s="1"/>
  <c r="D260" i="3"/>
  <c r="G260" i="3" s="1"/>
  <c r="D261" i="3"/>
  <c r="G261" i="3" s="1"/>
  <c r="D262" i="3"/>
  <c r="G262" i="3" s="1"/>
  <c r="D263" i="3"/>
  <c r="D264" i="3"/>
  <c r="D265" i="3"/>
  <c r="G265" i="3" s="1"/>
  <c r="D266" i="3"/>
  <c r="G266" i="3" s="1"/>
  <c r="D267" i="3"/>
  <c r="G267" i="3" s="1"/>
  <c r="D268" i="3"/>
  <c r="G268" i="3" s="1"/>
  <c r="D269" i="3"/>
  <c r="G269" i="3" s="1"/>
  <c r="D270" i="3"/>
  <c r="G270" i="3" s="1"/>
  <c r="D271" i="3"/>
  <c r="D272" i="3"/>
  <c r="D273" i="3"/>
  <c r="G273" i="3" s="1"/>
  <c r="D274" i="3"/>
  <c r="G274" i="3" s="1"/>
  <c r="D275" i="3"/>
  <c r="G275" i="3" s="1"/>
  <c r="D276" i="3"/>
  <c r="G276" i="3" s="1"/>
  <c r="D277" i="3"/>
  <c r="G277" i="3" s="1"/>
  <c r="D278" i="3"/>
  <c r="G278" i="3" s="1"/>
  <c r="D279" i="3"/>
  <c r="D280" i="3"/>
  <c r="D281" i="3"/>
  <c r="G281" i="3" s="1"/>
  <c r="D282" i="3"/>
  <c r="G282" i="3" s="1"/>
  <c r="D283" i="3"/>
  <c r="G283" i="3" s="1"/>
  <c r="D284" i="3"/>
  <c r="G284" i="3" s="1"/>
  <c r="D285" i="3"/>
  <c r="G285" i="3" s="1"/>
  <c r="D286" i="3"/>
  <c r="G286" i="3" s="1"/>
  <c r="D287" i="3"/>
  <c r="D288" i="3"/>
  <c r="D289" i="3"/>
  <c r="G289" i="3" s="1"/>
  <c r="D290" i="3"/>
  <c r="G290" i="3" s="1"/>
  <c r="D291" i="3"/>
  <c r="G291" i="3" s="1"/>
  <c r="D292" i="3"/>
  <c r="G292" i="3" s="1"/>
  <c r="D293" i="3"/>
  <c r="G293" i="3" s="1"/>
  <c r="D294" i="3"/>
  <c r="G294" i="3" s="1"/>
  <c r="D295" i="3"/>
  <c r="D296" i="3"/>
  <c r="D297" i="3"/>
  <c r="G297" i="3" s="1"/>
  <c r="D298" i="3"/>
  <c r="G298" i="3" s="1"/>
  <c r="D299" i="3"/>
  <c r="G299" i="3" s="1"/>
  <c r="D300" i="3"/>
  <c r="G300" i="3" s="1"/>
  <c r="O275" i="2"/>
  <c r="O274" i="2"/>
  <c r="N275" i="2"/>
  <c r="N274" i="2"/>
  <c r="M275" i="2"/>
  <c r="M274" i="2"/>
  <c r="L275" i="2"/>
  <c r="L274" i="2"/>
  <c r="K275" i="2"/>
  <c r="K27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F8" i="2"/>
  <c r="F16" i="2"/>
  <c r="F24" i="2"/>
  <c r="F34" i="2"/>
  <c r="F48" i="2"/>
  <c r="F56" i="2"/>
  <c r="F58" i="2"/>
  <c r="F72" i="2"/>
  <c r="F80" i="2"/>
  <c r="F88" i="2"/>
  <c r="F98" i="2"/>
  <c r="F112" i="2"/>
  <c r="F120" i="2"/>
  <c r="F122" i="2"/>
  <c r="F136" i="2"/>
  <c r="F144" i="2"/>
  <c r="F170" i="2"/>
  <c r="F202" i="2"/>
  <c r="F205" i="2"/>
  <c r="G205" i="2" s="1"/>
  <c r="F226" i="2"/>
  <c r="F266" i="2"/>
  <c r="F269" i="2"/>
  <c r="G269" i="2" s="1"/>
  <c r="F290" i="2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F10" i="2" s="1"/>
  <c r="E11" i="2"/>
  <c r="F11" i="2" s="1"/>
  <c r="E12" i="2"/>
  <c r="F12" i="2" s="1"/>
  <c r="E13" i="2"/>
  <c r="F13" i="2" s="1"/>
  <c r="G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F20" i="2" s="1"/>
  <c r="E21" i="2"/>
  <c r="F21" i="2" s="1"/>
  <c r="G21" i="2" s="1"/>
  <c r="E22" i="2"/>
  <c r="F22" i="2" s="1"/>
  <c r="E23" i="2"/>
  <c r="F23" i="2" s="1"/>
  <c r="E24" i="2"/>
  <c r="E25" i="2"/>
  <c r="F25" i="2" s="1"/>
  <c r="E26" i="2"/>
  <c r="F26" i="2" s="1"/>
  <c r="E27" i="2"/>
  <c r="F27" i="2" s="1"/>
  <c r="E28" i="2"/>
  <c r="F28" i="2" s="1"/>
  <c r="E29" i="2"/>
  <c r="F29" i="2" s="1"/>
  <c r="G29" i="2" s="1"/>
  <c r="E30" i="2"/>
  <c r="F30" i="2" s="1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G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G45" i="2" s="1"/>
  <c r="E46" i="2"/>
  <c r="F46" i="2" s="1"/>
  <c r="E47" i="2"/>
  <c r="F47" i="2" s="1"/>
  <c r="E48" i="2"/>
  <c r="E49" i="2"/>
  <c r="F49" i="2" s="1"/>
  <c r="E50" i="2"/>
  <c r="F50" i="2" s="1"/>
  <c r="E51" i="2"/>
  <c r="F51" i="2" s="1"/>
  <c r="E52" i="2"/>
  <c r="F52" i="2" s="1"/>
  <c r="E53" i="2"/>
  <c r="F53" i="2" s="1"/>
  <c r="G53" i="2" s="1"/>
  <c r="E54" i="2"/>
  <c r="F54" i="2" s="1"/>
  <c r="E55" i="2"/>
  <c r="F55" i="2" s="1"/>
  <c r="E56" i="2"/>
  <c r="E57" i="2"/>
  <c r="F57" i="2" s="1"/>
  <c r="E58" i="2"/>
  <c r="E59" i="2"/>
  <c r="F59" i="2" s="1"/>
  <c r="E60" i="2"/>
  <c r="F60" i="2" s="1"/>
  <c r="E61" i="2"/>
  <c r="F61" i="2" s="1"/>
  <c r="G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G69" i="2" s="1"/>
  <c r="E70" i="2"/>
  <c r="F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E77" i="2"/>
  <c r="F77" i="2" s="1"/>
  <c r="G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G85" i="2" s="1"/>
  <c r="E86" i="2"/>
  <c r="F86" i="2" s="1"/>
  <c r="E87" i="2"/>
  <c r="F87" i="2" s="1"/>
  <c r="E88" i="2"/>
  <c r="E89" i="2"/>
  <c r="F89" i="2" s="1"/>
  <c r="E90" i="2"/>
  <c r="F90" i="2" s="1"/>
  <c r="E91" i="2"/>
  <c r="F91" i="2" s="1"/>
  <c r="E92" i="2"/>
  <c r="F92" i="2" s="1"/>
  <c r="E93" i="2"/>
  <c r="F93" i="2" s="1"/>
  <c r="G93" i="2" s="1"/>
  <c r="E94" i="2"/>
  <c r="F94" i="2" s="1"/>
  <c r="E95" i="2"/>
  <c r="F95" i="2" s="1"/>
  <c r="E96" i="2"/>
  <c r="F96" i="2" s="1"/>
  <c r="E97" i="2"/>
  <c r="F97" i="2" s="1"/>
  <c r="E98" i="2"/>
  <c r="E99" i="2"/>
  <c r="F99" i="2" s="1"/>
  <c r="E100" i="2"/>
  <c r="F100" i="2" s="1"/>
  <c r="E101" i="2"/>
  <c r="F101" i="2" s="1"/>
  <c r="G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G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G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G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G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G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G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G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G165" i="2" s="1"/>
  <c r="E166" i="2"/>
  <c r="F166" i="2" s="1"/>
  <c r="E167" i="2"/>
  <c r="F167" i="2" s="1"/>
  <c r="E168" i="2"/>
  <c r="F168" i="2" s="1"/>
  <c r="E169" i="2"/>
  <c r="F169" i="2" s="1"/>
  <c r="E170" i="2"/>
  <c r="E171" i="2"/>
  <c r="F171" i="2" s="1"/>
  <c r="E172" i="2"/>
  <c r="F172" i="2" s="1"/>
  <c r="E173" i="2"/>
  <c r="F173" i="2" s="1"/>
  <c r="G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G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G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G197" i="2" s="1"/>
  <c r="E198" i="2"/>
  <c r="F198" i="2" s="1"/>
  <c r="E199" i="2"/>
  <c r="F199" i="2" s="1"/>
  <c r="E200" i="2"/>
  <c r="F200" i="2" s="1"/>
  <c r="E201" i="2"/>
  <c r="F201" i="2" s="1"/>
  <c r="E202" i="2"/>
  <c r="E203" i="2"/>
  <c r="F203" i="2" s="1"/>
  <c r="E204" i="2"/>
  <c r="F204" i="2" s="1"/>
  <c r="E205" i="2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G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G221" i="2" s="1"/>
  <c r="E222" i="2"/>
  <c r="F222" i="2" s="1"/>
  <c r="E223" i="2"/>
  <c r="F223" i="2" s="1"/>
  <c r="E224" i="2"/>
  <c r="F224" i="2" s="1"/>
  <c r="E225" i="2"/>
  <c r="F225" i="2" s="1"/>
  <c r="E226" i="2"/>
  <c r="E227" i="2"/>
  <c r="F227" i="2" s="1"/>
  <c r="E228" i="2"/>
  <c r="F228" i="2" s="1"/>
  <c r="E229" i="2"/>
  <c r="F229" i="2" s="1"/>
  <c r="G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G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G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G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G261" i="2" s="1"/>
  <c r="E262" i="2"/>
  <c r="F262" i="2" s="1"/>
  <c r="E263" i="2"/>
  <c r="F263" i="2" s="1"/>
  <c r="E264" i="2"/>
  <c r="F264" i="2" s="1"/>
  <c r="E265" i="2"/>
  <c r="F265" i="2" s="1"/>
  <c r="E266" i="2"/>
  <c r="E267" i="2"/>
  <c r="F267" i="2" s="1"/>
  <c r="E268" i="2"/>
  <c r="F268" i="2" s="1"/>
  <c r="E269" i="2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G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G285" i="2" s="1"/>
  <c r="E286" i="2"/>
  <c r="F286" i="2" s="1"/>
  <c r="E287" i="2"/>
  <c r="F287" i="2" s="1"/>
  <c r="E288" i="2"/>
  <c r="F288" i="2" s="1"/>
  <c r="E289" i="2"/>
  <c r="F289" i="2" s="1"/>
  <c r="E290" i="2"/>
  <c r="E291" i="2"/>
  <c r="F291" i="2" s="1"/>
  <c r="E292" i="2"/>
  <c r="F292" i="2" s="1"/>
  <c r="E293" i="2"/>
  <c r="F293" i="2" s="1"/>
  <c r="G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D2" i="2"/>
  <c r="G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D14" i="2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D22" i="2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D30" i="2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D38" i="2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D46" i="2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D54" i="2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D62" i="2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D70" i="2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D78" i="2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D86" i="2"/>
  <c r="D87" i="2"/>
  <c r="G87" i="2" s="1"/>
  <c r="D88" i="2"/>
  <c r="G88" i="2" s="1"/>
  <c r="D89" i="2"/>
  <c r="G89" i="2" s="1"/>
  <c r="D90" i="2"/>
  <c r="G90" i="2" s="1"/>
  <c r="D91" i="2"/>
  <c r="G91" i="2" s="1"/>
  <c r="D92" i="2"/>
  <c r="D93" i="2"/>
  <c r="D94" i="2"/>
  <c r="D95" i="2"/>
  <c r="G95" i="2" s="1"/>
  <c r="D96" i="2"/>
  <c r="G96" i="2" s="1"/>
  <c r="D97" i="2"/>
  <c r="G97" i="2" s="1"/>
  <c r="D98" i="2"/>
  <c r="G98" i="2" s="1"/>
  <c r="D99" i="2"/>
  <c r="G99" i="2" s="1"/>
  <c r="D100" i="2"/>
  <c r="D101" i="2"/>
  <c r="D102" i="2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D109" i="2"/>
  <c r="D110" i="2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D117" i="2"/>
  <c r="D118" i="2"/>
  <c r="D119" i="2"/>
  <c r="G119" i="2" s="1"/>
  <c r="D120" i="2"/>
  <c r="G120" i="2" s="1"/>
  <c r="D121" i="2"/>
  <c r="G121" i="2" s="1"/>
  <c r="D122" i="2"/>
  <c r="G122" i="2" s="1"/>
  <c r="D123" i="2"/>
  <c r="G123" i="2" s="1"/>
  <c r="D124" i="2"/>
  <c r="D125" i="2"/>
  <c r="D126" i="2"/>
  <c r="D127" i="2"/>
  <c r="G127" i="2" s="1"/>
  <c r="D128" i="2"/>
  <c r="G128" i="2" s="1"/>
  <c r="D129" i="2"/>
  <c r="G129" i="2" s="1"/>
  <c r="D130" i="2"/>
  <c r="G130" i="2" s="1"/>
  <c r="D131" i="2"/>
  <c r="G131" i="2" s="1"/>
  <c r="D132" i="2"/>
  <c r="D133" i="2"/>
  <c r="D134" i="2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D141" i="2"/>
  <c r="D142" i="2"/>
  <c r="D143" i="2"/>
  <c r="G143" i="2" s="1"/>
  <c r="D144" i="2"/>
  <c r="G144" i="2" s="1"/>
  <c r="D145" i="2"/>
  <c r="G145" i="2" s="1"/>
  <c r="D146" i="2"/>
  <c r="G146" i="2" s="1"/>
  <c r="D147" i="2"/>
  <c r="G147" i="2" s="1"/>
  <c r="D148" i="2"/>
  <c r="D149" i="2"/>
  <c r="D150" i="2"/>
  <c r="D151" i="2"/>
  <c r="G151" i="2" s="1"/>
  <c r="D152" i="2"/>
  <c r="G152" i="2" s="1"/>
  <c r="D153" i="2"/>
  <c r="G153" i="2" s="1"/>
  <c r="D154" i="2"/>
  <c r="G154" i="2" s="1"/>
  <c r="D155" i="2"/>
  <c r="G155" i="2" s="1"/>
  <c r="D156" i="2"/>
  <c r="D157" i="2"/>
  <c r="D158" i="2"/>
  <c r="D159" i="2"/>
  <c r="G159" i="2" s="1"/>
  <c r="D160" i="2"/>
  <c r="G160" i="2" s="1"/>
  <c r="D161" i="2"/>
  <c r="G161" i="2" s="1"/>
  <c r="D162" i="2"/>
  <c r="G162" i="2" s="1"/>
  <c r="D163" i="2"/>
  <c r="G163" i="2" s="1"/>
  <c r="D164" i="2"/>
  <c r="D165" i="2"/>
  <c r="D166" i="2"/>
  <c r="D167" i="2"/>
  <c r="G167" i="2" s="1"/>
  <c r="D168" i="2"/>
  <c r="G168" i="2" s="1"/>
  <c r="D169" i="2"/>
  <c r="G169" i="2" s="1"/>
  <c r="D170" i="2"/>
  <c r="G170" i="2" s="1"/>
  <c r="D171" i="2"/>
  <c r="G171" i="2" s="1"/>
  <c r="D172" i="2"/>
  <c r="D173" i="2"/>
  <c r="D174" i="2"/>
  <c r="D175" i="2"/>
  <c r="G175" i="2" s="1"/>
  <c r="D176" i="2"/>
  <c r="G176" i="2" s="1"/>
  <c r="D177" i="2"/>
  <c r="G177" i="2" s="1"/>
  <c r="D178" i="2"/>
  <c r="G178" i="2" s="1"/>
  <c r="D179" i="2"/>
  <c r="G179" i="2" s="1"/>
  <c r="D180" i="2"/>
  <c r="D181" i="2"/>
  <c r="D182" i="2"/>
  <c r="D183" i="2"/>
  <c r="G183" i="2" s="1"/>
  <c r="D184" i="2"/>
  <c r="G184" i="2" s="1"/>
  <c r="D185" i="2"/>
  <c r="G185" i="2" s="1"/>
  <c r="D186" i="2"/>
  <c r="G186" i="2" s="1"/>
  <c r="D187" i="2"/>
  <c r="G187" i="2" s="1"/>
  <c r="D188" i="2"/>
  <c r="D189" i="2"/>
  <c r="D190" i="2"/>
  <c r="D191" i="2"/>
  <c r="G191" i="2" s="1"/>
  <c r="D192" i="2"/>
  <c r="G192" i="2" s="1"/>
  <c r="D193" i="2"/>
  <c r="G193" i="2" s="1"/>
  <c r="D194" i="2"/>
  <c r="G194" i="2" s="1"/>
  <c r="D195" i="2"/>
  <c r="G195" i="2" s="1"/>
  <c r="D196" i="2"/>
  <c r="D197" i="2"/>
  <c r="D198" i="2"/>
  <c r="D199" i="2"/>
  <c r="G199" i="2" s="1"/>
  <c r="D200" i="2"/>
  <c r="G200" i="2" s="1"/>
  <c r="D201" i="2"/>
  <c r="G201" i="2" s="1"/>
  <c r="D202" i="2"/>
  <c r="G202" i="2" s="1"/>
  <c r="D203" i="2"/>
  <c r="G203" i="2" s="1"/>
  <c r="D204" i="2"/>
  <c r="D205" i="2"/>
  <c r="D206" i="2"/>
  <c r="D207" i="2"/>
  <c r="G207" i="2" s="1"/>
  <c r="D208" i="2"/>
  <c r="G208" i="2" s="1"/>
  <c r="D209" i="2"/>
  <c r="G209" i="2" s="1"/>
  <c r="D210" i="2"/>
  <c r="G210" i="2" s="1"/>
  <c r="D211" i="2"/>
  <c r="G211" i="2" s="1"/>
  <c r="D212" i="2"/>
  <c r="D213" i="2"/>
  <c r="D214" i="2"/>
  <c r="D215" i="2"/>
  <c r="G215" i="2" s="1"/>
  <c r="D216" i="2"/>
  <c r="G216" i="2" s="1"/>
  <c r="D217" i="2"/>
  <c r="G217" i="2" s="1"/>
  <c r="D218" i="2"/>
  <c r="G218" i="2" s="1"/>
  <c r="D219" i="2"/>
  <c r="G219" i="2" s="1"/>
  <c r="D220" i="2"/>
  <c r="D221" i="2"/>
  <c r="D222" i="2"/>
  <c r="D223" i="2"/>
  <c r="G223" i="2" s="1"/>
  <c r="D224" i="2"/>
  <c r="G224" i="2" s="1"/>
  <c r="D225" i="2"/>
  <c r="G225" i="2" s="1"/>
  <c r="D226" i="2"/>
  <c r="G226" i="2" s="1"/>
  <c r="D227" i="2"/>
  <c r="G227" i="2" s="1"/>
  <c r="D228" i="2"/>
  <c r="D229" i="2"/>
  <c r="D230" i="2"/>
  <c r="D231" i="2"/>
  <c r="G231" i="2" s="1"/>
  <c r="D232" i="2"/>
  <c r="G232" i="2" s="1"/>
  <c r="D233" i="2"/>
  <c r="G233" i="2" s="1"/>
  <c r="D234" i="2"/>
  <c r="G234" i="2" s="1"/>
  <c r="D235" i="2"/>
  <c r="G235" i="2" s="1"/>
  <c r="D236" i="2"/>
  <c r="D237" i="2"/>
  <c r="D238" i="2"/>
  <c r="D239" i="2"/>
  <c r="G239" i="2" s="1"/>
  <c r="D240" i="2"/>
  <c r="G240" i="2" s="1"/>
  <c r="D241" i="2"/>
  <c r="G241" i="2" s="1"/>
  <c r="D242" i="2"/>
  <c r="D243" i="2"/>
  <c r="G243" i="2" s="1"/>
  <c r="D244" i="2"/>
  <c r="D245" i="2"/>
  <c r="D246" i="2"/>
  <c r="D247" i="2"/>
  <c r="G247" i="2" s="1"/>
  <c r="D248" i="2"/>
  <c r="G248" i="2" s="1"/>
  <c r="D249" i="2"/>
  <c r="G249" i="2" s="1"/>
  <c r="D250" i="2"/>
  <c r="G250" i="2" s="1"/>
  <c r="D251" i="2"/>
  <c r="G251" i="2" s="1"/>
  <c r="D252" i="2"/>
  <c r="D253" i="2"/>
  <c r="D254" i="2"/>
  <c r="D255" i="2"/>
  <c r="G255" i="2" s="1"/>
  <c r="D256" i="2"/>
  <c r="G256" i="2" s="1"/>
  <c r="D257" i="2"/>
  <c r="G257" i="2" s="1"/>
  <c r="D258" i="2"/>
  <c r="G258" i="2" s="1"/>
  <c r="D259" i="2"/>
  <c r="G259" i="2" s="1"/>
  <c r="D260" i="2"/>
  <c r="D261" i="2"/>
  <c r="D262" i="2"/>
  <c r="D263" i="2"/>
  <c r="G263" i="2" s="1"/>
  <c r="D264" i="2"/>
  <c r="G264" i="2" s="1"/>
  <c r="D265" i="2"/>
  <c r="G265" i="2" s="1"/>
  <c r="D266" i="2"/>
  <c r="G266" i="2" s="1"/>
  <c r="D267" i="2"/>
  <c r="G267" i="2" s="1"/>
  <c r="D268" i="2"/>
  <c r="D269" i="2"/>
  <c r="D270" i="2"/>
  <c r="D271" i="2"/>
  <c r="G271" i="2" s="1"/>
  <c r="D272" i="2"/>
  <c r="G272" i="2" s="1"/>
  <c r="D273" i="2"/>
  <c r="G273" i="2" s="1"/>
  <c r="D274" i="2"/>
  <c r="G274" i="2" s="1"/>
  <c r="D275" i="2"/>
  <c r="G275" i="2" s="1"/>
  <c r="D276" i="2"/>
  <c r="D277" i="2"/>
  <c r="D278" i="2"/>
  <c r="D279" i="2"/>
  <c r="G279" i="2" s="1"/>
  <c r="D280" i="2"/>
  <c r="G280" i="2" s="1"/>
  <c r="D281" i="2"/>
  <c r="G281" i="2" s="1"/>
  <c r="D282" i="2"/>
  <c r="G282" i="2" s="1"/>
  <c r="D283" i="2"/>
  <c r="G283" i="2" s="1"/>
  <c r="D284" i="2"/>
  <c r="D285" i="2"/>
  <c r="D286" i="2"/>
  <c r="D287" i="2"/>
  <c r="G287" i="2" s="1"/>
  <c r="D288" i="2"/>
  <c r="G288" i="2" s="1"/>
  <c r="D289" i="2"/>
  <c r="G289" i="2" s="1"/>
  <c r="D290" i="2"/>
  <c r="G290" i="2" s="1"/>
  <c r="D291" i="2"/>
  <c r="G291" i="2" s="1"/>
  <c r="D292" i="2"/>
  <c r="D293" i="2"/>
  <c r="D294" i="2"/>
  <c r="D295" i="2"/>
  <c r="G295" i="2" s="1"/>
  <c r="D296" i="2"/>
  <c r="G296" i="2" s="1"/>
  <c r="D297" i="2"/>
  <c r="G297" i="2" s="1"/>
  <c r="D298" i="2"/>
  <c r="G298" i="2" s="1"/>
  <c r="D299" i="2"/>
  <c r="G299" i="2" s="1"/>
  <c r="D300" i="2"/>
  <c r="D277" i="24" l="1"/>
  <c r="E277" i="24" s="1"/>
  <c r="G277" i="24" s="1"/>
  <c r="H277" i="24" s="1"/>
  <c r="R16" i="27"/>
  <c r="Q16" i="27"/>
  <c r="D263" i="24"/>
  <c r="E263" i="24" s="1"/>
  <c r="D199" i="24"/>
  <c r="E199" i="24" s="1"/>
  <c r="D135" i="24"/>
  <c r="E135" i="24" s="1"/>
  <c r="D71" i="24"/>
  <c r="E71" i="24" s="1"/>
  <c r="D289" i="24"/>
  <c r="E289" i="24" s="1"/>
  <c r="D255" i="24"/>
  <c r="E255" i="24" s="1"/>
  <c r="D191" i="24"/>
  <c r="E191" i="24" s="1"/>
  <c r="D127" i="24"/>
  <c r="E127" i="24" s="1"/>
  <c r="D63" i="24"/>
  <c r="E63" i="24" s="1"/>
  <c r="D247" i="24"/>
  <c r="E247" i="24" s="1"/>
  <c r="D183" i="24"/>
  <c r="E183" i="24" s="1"/>
  <c r="D119" i="24"/>
  <c r="E119" i="24" s="1"/>
  <c r="D55" i="24"/>
  <c r="E55" i="24" s="1"/>
  <c r="D239" i="24"/>
  <c r="E239" i="24" s="1"/>
  <c r="D175" i="24"/>
  <c r="E175" i="24" s="1"/>
  <c r="D111" i="24"/>
  <c r="E111" i="24" s="1"/>
  <c r="D47" i="24"/>
  <c r="E47" i="24" s="1"/>
  <c r="D231" i="24"/>
  <c r="E231" i="24" s="1"/>
  <c r="D167" i="24"/>
  <c r="E167" i="24" s="1"/>
  <c r="D103" i="24"/>
  <c r="E103" i="24" s="1"/>
  <c r="D39" i="24"/>
  <c r="E39" i="24" s="1"/>
  <c r="D223" i="24"/>
  <c r="E223" i="24" s="1"/>
  <c r="D159" i="24"/>
  <c r="E159" i="24" s="1"/>
  <c r="D95" i="24"/>
  <c r="E95" i="24" s="1"/>
  <c r="D31" i="24"/>
  <c r="E31" i="24" s="1"/>
  <c r="D215" i="24"/>
  <c r="E215" i="24" s="1"/>
  <c r="D151" i="24"/>
  <c r="E151" i="24" s="1"/>
  <c r="D87" i="24"/>
  <c r="E87" i="24" s="1"/>
  <c r="D23" i="24"/>
  <c r="E23" i="24" s="1"/>
  <c r="D207" i="24"/>
  <c r="E207" i="24" s="1"/>
  <c r="D143" i="24"/>
  <c r="E143" i="24" s="1"/>
  <c r="D79" i="24"/>
  <c r="E79" i="24" s="1"/>
  <c r="D15" i="24"/>
  <c r="E15" i="24" s="1"/>
  <c r="D262" i="25"/>
  <c r="E262" i="25" s="1"/>
  <c r="D254" i="25"/>
  <c r="E254" i="25" s="1"/>
  <c r="D246" i="25"/>
  <c r="E246" i="25" s="1"/>
  <c r="D238" i="25"/>
  <c r="E238" i="25" s="1"/>
  <c r="D230" i="25"/>
  <c r="E230" i="25" s="1"/>
  <c r="D222" i="25"/>
  <c r="E222" i="25" s="1"/>
  <c r="D214" i="25"/>
  <c r="E214" i="25" s="1"/>
  <c r="D206" i="25"/>
  <c r="E206" i="25" s="1"/>
  <c r="D198" i="25"/>
  <c r="E198" i="25" s="1"/>
  <c r="D190" i="25"/>
  <c r="E190" i="25" s="1"/>
  <c r="D182" i="25"/>
  <c r="E182" i="25" s="1"/>
  <c r="D174" i="25"/>
  <c r="E174" i="25" s="1"/>
  <c r="D166" i="25"/>
  <c r="E166" i="25" s="1"/>
  <c r="D158" i="25"/>
  <c r="E158" i="25" s="1"/>
  <c r="D150" i="25"/>
  <c r="E150" i="25" s="1"/>
  <c r="D142" i="25"/>
  <c r="E142" i="25" s="1"/>
  <c r="D134" i="25"/>
  <c r="E134" i="25" s="1"/>
  <c r="D126" i="25"/>
  <c r="E126" i="25" s="1"/>
  <c r="D118" i="25"/>
  <c r="E118" i="25" s="1"/>
  <c r="D110" i="25"/>
  <c r="E110" i="25" s="1"/>
  <c r="D102" i="25"/>
  <c r="E102" i="25" s="1"/>
  <c r="D94" i="25"/>
  <c r="E94" i="25" s="1"/>
  <c r="D86" i="25"/>
  <c r="E86" i="25" s="1"/>
  <c r="D78" i="25"/>
  <c r="E78" i="25" s="1"/>
  <c r="D70" i="25"/>
  <c r="E70" i="25" s="1"/>
  <c r="D62" i="25"/>
  <c r="E62" i="25" s="1"/>
  <c r="D54" i="25"/>
  <c r="E54" i="25" s="1"/>
  <c r="D46" i="25"/>
  <c r="E46" i="25" s="1"/>
  <c r="D38" i="25"/>
  <c r="E38" i="25" s="1"/>
  <c r="D30" i="25"/>
  <c r="E30" i="25" s="1"/>
  <c r="D22" i="25"/>
  <c r="E22" i="25" s="1"/>
  <c r="D14" i="25"/>
  <c r="E14" i="25" s="1"/>
  <c r="D288" i="25"/>
  <c r="E288" i="25" s="1"/>
  <c r="D261" i="25"/>
  <c r="E261" i="25" s="1"/>
  <c r="D253" i="25"/>
  <c r="E253" i="25" s="1"/>
  <c r="D245" i="25"/>
  <c r="E245" i="25" s="1"/>
  <c r="D237" i="25"/>
  <c r="E237" i="25" s="1"/>
  <c r="D229" i="25"/>
  <c r="E229" i="25" s="1"/>
  <c r="D221" i="25"/>
  <c r="E221" i="25" s="1"/>
  <c r="D213" i="25"/>
  <c r="E213" i="25" s="1"/>
  <c r="D205" i="25"/>
  <c r="E205" i="25" s="1"/>
  <c r="D197" i="25"/>
  <c r="E197" i="25" s="1"/>
  <c r="D189" i="25"/>
  <c r="E189" i="25" s="1"/>
  <c r="D181" i="25"/>
  <c r="E181" i="25" s="1"/>
  <c r="D173" i="25"/>
  <c r="E173" i="25" s="1"/>
  <c r="D165" i="25"/>
  <c r="E165" i="25" s="1"/>
  <c r="D157" i="25"/>
  <c r="E157" i="25" s="1"/>
  <c r="D149" i="25"/>
  <c r="E149" i="25" s="1"/>
  <c r="D141" i="25"/>
  <c r="E141" i="25" s="1"/>
  <c r="D133" i="25"/>
  <c r="E133" i="25" s="1"/>
  <c r="D125" i="25"/>
  <c r="E125" i="25" s="1"/>
  <c r="D117" i="25"/>
  <c r="E117" i="25" s="1"/>
  <c r="D109" i="25"/>
  <c r="E109" i="25" s="1"/>
  <c r="D101" i="25"/>
  <c r="E101" i="25" s="1"/>
  <c r="D93" i="25"/>
  <c r="E93" i="25" s="1"/>
  <c r="D85" i="25"/>
  <c r="E85" i="25" s="1"/>
  <c r="D77" i="25"/>
  <c r="E77" i="25" s="1"/>
  <c r="D69" i="25"/>
  <c r="E69" i="25" s="1"/>
  <c r="D61" i="25"/>
  <c r="E61" i="25" s="1"/>
  <c r="D53" i="25"/>
  <c r="E53" i="25" s="1"/>
  <c r="D45" i="25"/>
  <c r="E45" i="25" s="1"/>
  <c r="D37" i="25"/>
  <c r="E37" i="25" s="1"/>
  <c r="D29" i="25"/>
  <c r="E29" i="25" s="1"/>
  <c r="D21" i="25"/>
  <c r="E21" i="25" s="1"/>
  <c r="D13" i="25"/>
  <c r="E13" i="25" s="1"/>
  <c r="D287" i="25"/>
  <c r="E287" i="25" s="1"/>
  <c r="D260" i="25"/>
  <c r="E260" i="25" s="1"/>
  <c r="D252" i="25"/>
  <c r="E252" i="25" s="1"/>
  <c r="D244" i="25"/>
  <c r="E244" i="25" s="1"/>
  <c r="D236" i="25"/>
  <c r="E236" i="25" s="1"/>
  <c r="D228" i="25"/>
  <c r="E228" i="25" s="1"/>
  <c r="D220" i="25"/>
  <c r="E220" i="25" s="1"/>
  <c r="D212" i="25"/>
  <c r="E212" i="25" s="1"/>
  <c r="D204" i="25"/>
  <c r="E204" i="25" s="1"/>
  <c r="D196" i="25"/>
  <c r="E196" i="25" s="1"/>
  <c r="D188" i="25"/>
  <c r="E188" i="25" s="1"/>
  <c r="D180" i="25"/>
  <c r="E180" i="25" s="1"/>
  <c r="D172" i="25"/>
  <c r="E172" i="25" s="1"/>
  <c r="D164" i="25"/>
  <c r="E164" i="25" s="1"/>
  <c r="D156" i="25"/>
  <c r="E156" i="25" s="1"/>
  <c r="D148" i="25"/>
  <c r="E148" i="25" s="1"/>
  <c r="D140" i="25"/>
  <c r="E140" i="25" s="1"/>
  <c r="D132" i="25"/>
  <c r="E132" i="25" s="1"/>
  <c r="D124" i="25"/>
  <c r="E124" i="25" s="1"/>
  <c r="D116" i="25"/>
  <c r="E116" i="25" s="1"/>
  <c r="D108" i="25"/>
  <c r="E108" i="25" s="1"/>
  <c r="D100" i="25"/>
  <c r="E100" i="25" s="1"/>
  <c r="D92" i="25"/>
  <c r="E92" i="25" s="1"/>
  <c r="D84" i="25"/>
  <c r="E84" i="25" s="1"/>
  <c r="D76" i="25"/>
  <c r="E76" i="25" s="1"/>
  <c r="D68" i="25"/>
  <c r="E68" i="25" s="1"/>
  <c r="D60" i="25"/>
  <c r="E60" i="25" s="1"/>
  <c r="D52" i="25"/>
  <c r="E52" i="25" s="1"/>
  <c r="D44" i="25"/>
  <c r="E44" i="25" s="1"/>
  <c r="D36" i="25"/>
  <c r="E36" i="25" s="1"/>
  <c r="D28" i="25"/>
  <c r="E28" i="25" s="1"/>
  <c r="D20" i="25"/>
  <c r="E20" i="25" s="1"/>
  <c r="D12" i="25"/>
  <c r="E12" i="25" s="1"/>
  <c r="D286" i="25"/>
  <c r="E286" i="25" s="1"/>
  <c r="D259" i="25"/>
  <c r="E259" i="25" s="1"/>
  <c r="D251" i="25"/>
  <c r="E251" i="25" s="1"/>
  <c r="D243" i="25"/>
  <c r="E243" i="25" s="1"/>
  <c r="D235" i="25"/>
  <c r="E235" i="25" s="1"/>
  <c r="D227" i="25"/>
  <c r="E227" i="25" s="1"/>
  <c r="D219" i="25"/>
  <c r="E219" i="25" s="1"/>
  <c r="D211" i="25"/>
  <c r="E211" i="25" s="1"/>
  <c r="D203" i="25"/>
  <c r="E203" i="25" s="1"/>
  <c r="D195" i="25"/>
  <c r="E195" i="25" s="1"/>
  <c r="D187" i="25"/>
  <c r="E187" i="25" s="1"/>
  <c r="D179" i="25"/>
  <c r="E179" i="25" s="1"/>
  <c r="D171" i="25"/>
  <c r="E171" i="25" s="1"/>
  <c r="D163" i="25"/>
  <c r="E163" i="25" s="1"/>
  <c r="D155" i="25"/>
  <c r="E155" i="25" s="1"/>
  <c r="D147" i="25"/>
  <c r="E147" i="25" s="1"/>
  <c r="D139" i="25"/>
  <c r="E139" i="25" s="1"/>
  <c r="D131" i="25"/>
  <c r="E131" i="25" s="1"/>
  <c r="D123" i="25"/>
  <c r="E123" i="25" s="1"/>
  <c r="D115" i="25"/>
  <c r="E115" i="25" s="1"/>
  <c r="D107" i="25"/>
  <c r="E107" i="25" s="1"/>
  <c r="D99" i="25"/>
  <c r="E99" i="25" s="1"/>
  <c r="D91" i="25"/>
  <c r="E91" i="25" s="1"/>
  <c r="D83" i="25"/>
  <c r="E83" i="25" s="1"/>
  <c r="D75" i="25"/>
  <c r="E75" i="25" s="1"/>
  <c r="D67" i="25"/>
  <c r="E67" i="25" s="1"/>
  <c r="D59" i="25"/>
  <c r="E59" i="25" s="1"/>
  <c r="D51" i="25"/>
  <c r="E51" i="25" s="1"/>
  <c r="D43" i="25"/>
  <c r="E43" i="25" s="1"/>
  <c r="D35" i="25"/>
  <c r="E35" i="25" s="1"/>
  <c r="D27" i="25"/>
  <c r="E27" i="25" s="1"/>
  <c r="D19" i="25"/>
  <c r="E19" i="25" s="1"/>
  <c r="D293" i="25"/>
  <c r="E293" i="25" s="1"/>
  <c r="D285" i="25"/>
  <c r="E285" i="25" s="1"/>
  <c r="D258" i="25"/>
  <c r="E258" i="25" s="1"/>
  <c r="D250" i="25"/>
  <c r="E250" i="25" s="1"/>
  <c r="D242" i="25"/>
  <c r="E242" i="25" s="1"/>
  <c r="D234" i="25"/>
  <c r="E234" i="25" s="1"/>
  <c r="D226" i="25"/>
  <c r="E226" i="25" s="1"/>
  <c r="D218" i="25"/>
  <c r="E218" i="25" s="1"/>
  <c r="D210" i="25"/>
  <c r="E210" i="25" s="1"/>
  <c r="D202" i="25"/>
  <c r="E202" i="25" s="1"/>
  <c r="D194" i="25"/>
  <c r="E194" i="25" s="1"/>
  <c r="D186" i="25"/>
  <c r="E186" i="25" s="1"/>
  <c r="D178" i="25"/>
  <c r="E178" i="25" s="1"/>
  <c r="D170" i="25"/>
  <c r="E170" i="25" s="1"/>
  <c r="D162" i="25"/>
  <c r="E162" i="25" s="1"/>
  <c r="D154" i="25"/>
  <c r="E154" i="25" s="1"/>
  <c r="D146" i="25"/>
  <c r="E146" i="25" s="1"/>
  <c r="D138" i="25"/>
  <c r="E138" i="25" s="1"/>
  <c r="D130" i="25"/>
  <c r="E130" i="25" s="1"/>
  <c r="D122" i="25"/>
  <c r="E122" i="25" s="1"/>
  <c r="D114" i="25"/>
  <c r="E114" i="25" s="1"/>
  <c r="D106" i="25"/>
  <c r="E106" i="25" s="1"/>
  <c r="D98" i="25"/>
  <c r="E98" i="25" s="1"/>
  <c r="D90" i="25"/>
  <c r="E90" i="25" s="1"/>
  <c r="D82" i="25"/>
  <c r="E82" i="25" s="1"/>
  <c r="D74" i="25"/>
  <c r="E74" i="25" s="1"/>
  <c r="D66" i="25"/>
  <c r="E66" i="25" s="1"/>
  <c r="D58" i="25"/>
  <c r="E58" i="25" s="1"/>
  <c r="D50" i="25"/>
  <c r="E50" i="25" s="1"/>
  <c r="D42" i="25"/>
  <c r="E42" i="25" s="1"/>
  <c r="D34" i="25"/>
  <c r="E34" i="25" s="1"/>
  <c r="D26" i="25"/>
  <c r="E26" i="25" s="1"/>
  <c r="D18" i="25"/>
  <c r="E18" i="25" s="1"/>
  <c r="D292" i="25"/>
  <c r="E292" i="25" s="1"/>
  <c r="D284" i="25"/>
  <c r="E284" i="25" s="1"/>
  <c r="D257" i="25"/>
  <c r="E257" i="25" s="1"/>
  <c r="D249" i="25"/>
  <c r="E249" i="25" s="1"/>
  <c r="D241" i="25"/>
  <c r="E241" i="25" s="1"/>
  <c r="D233" i="25"/>
  <c r="E233" i="25" s="1"/>
  <c r="D225" i="25"/>
  <c r="E225" i="25" s="1"/>
  <c r="D217" i="25"/>
  <c r="E217" i="25" s="1"/>
  <c r="D209" i="25"/>
  <c r="E209" i="25" s="1"/>
  <c r="D201" i="25"/>
  <c r="E201" i="25" s="1"/>
  <c r="D193" i="25"/>
  <c r="E193" i="25" s="1"/>
  <c r="D185" i="25"/>
  <c r="E185" i="25" s="1"/>
  <c r="D177" i="25"/>
  <c r="E177" i="25" s="1"/>
  <c r="D169" i="25"/>
  <c r="E169" i="25" s="1"/>
  <c r="D161" i="25"/>
  <c r="E161" i="25" s="1"/>
  <c r="D153" i="25"/>
  <c r="E153" i="25" s="1"/>
  <c r="D145" i="25"/>
  <c r="E145" i="25" s="1"/>
  <c r="D137" i="25"/>
  <c r="E137" i="25" s="1"/>
  <c r="D129" i="25"/>
  <c r="E129" i="25" s="1"/>
  <c r="D121" i="25"/>
  <c r="E121" i="25" s="1"/>
  <c r="D113" i="25"/>
  <c r="E113" i="25" s="1"/>
  <c r="D105" i="25"/>
  <c r="E105" i="25" s="1"/>
  <c r="D97" i="25"/>
  <c r="E97" i="25" s="1"/>
  <c r="D89" i="25"/>
  <c r="E89" i="25" s="1"/>
  <c r="D81" i="25"/>
  <c r="E81" i="25" s="1"/>
  <c r="D73" i="25"/>
  <c r="E73" i="25" s="1"/>
  <c r="D65" i="25"/>
  <c r="E65" i="25" s="1"/>
  <c r="D57" i="25"/>
  <c r="E57" i="25" s="1"/>
  <c r="D49" i="25"/>
  <c r="E49" i="25" s="1"/>
  <c r="D41" i="25"/>
  <c r="E41" i="25" s="1"/>
  <c r="D33" i="25"/>
  <c r="E33" i="25" s="1"/>
  <c r="D25" i="25"/>
  <c r="E25" i="25" s="1"/>
  <c r="D17" i="25"/>
  <c r="E17" i="25" s="1"/>
  <c r="D291" i="25"/>
  <c r="E291" i="25" s="1"/>
  <c r="D283" i="25"/>
  <c r="E283" i="25" s="1"/>
  <c r="E11" i="25"/>
  <c r="D256" i="25"/>
  <c r="E256" i="25" s="1"/>
  <c r="D248" i="25"/>
  <c r="E248" i="25" s="1"/>
  <c r="D240" i="25"/>
  <c r="E240" i="25" s="1"/>
  <c r="D232" i="25"/>
  <c r="E232" i="25" s="1"/>
  <c r="D224" i="25"/>
  <c r="E224" i="25" s="1"/>
  <c r="D216" i="25"/>
  <c r="E216" i="25" s="1"/>
  <c r="D208" i="25"/>
  <c r="E208" i="25" s="1"/>
  <c r="D200" i="25"/>
  <c r="E200" i="25" s="1"/>
  <c r="D192" i="25"/>
  <c r="E192" i="25" s="1"/>
  <c r="D184" i="25"/>
  <c r="E184" i="25" s="1"/>
  <c r="D176" i="25"/>
  <c r="E176" i="25" s="1"/>
  <c r="D168" i="25"/>
  <c r="E168" i="25" s="1"/>
  <c r="D160" i="25"/>
  <c r="E160" i="25" s="1"/>
  <c r="D152" i="25"/>
  <c r="E152" i="25" s="1"/>
  <c r="D144" i="25"/>
  <c r="E144" i="25" s="1"/>
  <c r="D136" i="25"/>
  <c r="E136" i="25" s="1"/>
  <c r="D128" i="25"/>
  <c r="E128" i="25" s="1"/>
  <c r="D120" i="25"/>
  <c r="E120" i="25" s="1"/>
  <c r="D112" i="25"/>
  <c r="E112" i="25" s="1"/>
  <c r="D104" i="25"/>
  <c r="E104" i="25" s="1"/>
  <c r="D96" i="25"/>
  <c r="E96" i="25" s="1"/>
  <c r="D88" i="25"/>
  <c r="E88" i="25" s="1"/>
  <c r="D80" i="25"/>
  <c r="E80" i="25" s="1"/>
  <c r="D72" i="25"/>
  <c r="E72" i="25" s="1"/>
  <c r="D64" i="25"/>
  <c r="E64" i="25" s="1"/>
  <c r="D56" i="25"/>
  <c r="E56" i="25" s="1"/>
  <c r="D48" i="25"/>
  <c r="E48" i="25" s="1"/>
  <c r="D40" i="25"/>
  <c r="E40" i="25" s="1"/>
  <c r="D32" i="25"/>
  <c r="E32" i="25" s="1"/>
  <c r="D24" i="25"/>
  <c r="E24" i="25" s="1"/>
  <c r="D16" i="25"/>
  <c r="E16" i="25" s="1"/>
  <c r="D290" i="25"/>
  <c r="E290" i="25" s="1"/>
  <c r="D268" i="25"/>
  <c r="E268" i="25" s="1"/>
  <c r="G268" i="25" s="1"/>
  <c r="H268" i="25" s="1"/>
  <c r="D273" i="25"/>
  <c r="E273" i="25" s="1"/>
  <c r="G273" i="25" s="1"/>
  <c r="H273" i="25" s="1"/>
  <c r="D279" i="25"/>
  <c r="E279" i="25" s="1"/>
  <c r="G279" i="25" s="1"/>
  <c r="H279" i="25" s="1"/>
  <c r="D264" i="25"/>
  <c r="E264" i="25" s="1"/>
  <c r="G264" i="25" s="1"/>
  <c r="H264" i="25" s="1"/>
  <c r="D269" i="25"/>
  <c r="E269" i="25" s="1"/>
  <c r="G269" i="25" s="1"/>
  <c r="H269" i="25" s="1"/>
  <c r="D274" i="25"/>
  <c r="E274" i="25" s="1"/>
  <c r="G274" i="25" s="1"/>
  <c r="H274" i="25" s="1"/>
  <c r="D280" i="25"/>
  <c r="E280" i="25" s="1"/>
  <c r="G280" i="25" s="1"/>
  <c r="H280" i="25" s="1"/>
  <c r="D270" i="25"/>
  <c r="E270" i="25" s="1"/>
  <c r="G270" i="25" s="1"/>
  <c r="H270" i="25" s="1"/>
  <c r="D275" i="25"/>
  <c r="E275" i="25" s="1"/>
  <c r="G275" i="25" s="1"/>
  <c r="H275" i="25" s="1"/>
  <c r="D265" i="25"/>
  <c r="E265" i="25" s="1"/>
  <c r="G265" i="25" s="1"/>
  <c r="H265" i="25" s="1"/>
  <c r="D271" i="25"/>
  <c r="E271" i="25" s="1"/>
  <c r="G271" i="25" s="1"/>
  <c r="H271" i="25" s="1"/>
  <c r="D276" i="25"/>
  <c r="E276" i="25" s="1"/>
  <c r="G276" i="25" s="1"/>
  <c r="H276" i="25" s="1"/>
  <c r="D281" i="25"/>
  <c r="E281" i="25" s="1"/>
  <c r="G281" i="25" s="1"/>
  <c r="H281" i="25" s="1"/>
  <c r="D266" i="25"/>
  <c r="E266" i="25" s="1"/>
  <c r="G266" i="25" s="1"/>
  <c r="H266" i="25" s="1"/>
  <c r="D272" i="25"/>
  <c r="E272" i="25" s="1"/>
  <c r="G272" i="25" s="1"/>
  <c r="H272" i="25" s="1"/>
  <c r="D277" i="25"/>
  <c r="E277" i="25" s="1"/>
  <c r="G277" i="25" s="1"/>
  <c r="H277" i="25" s="1"/>
  <c r="D282" i="25"/>
  <c r="E282" i="25" s="1"/>
  <c r="G282" i="25" s="1"/>
  <c r="H282" i="25" s="1"/>
  <c r="D278" i="25"/>
  <c r="E278" i="25" s="1"/>
  <c r="G278" i="25" s="1"/>
  <c r="H278" i="25" s="1"/>
  <c r="D262" i="24"/>
  <c r="E262" i="24" s="1"/>
  <c r="D254" i="24"/>
  <c r="E254" i="24" s="1"/>
  <c r="D246" i="24"/>
  <c r="E246" i="24" s="1"/>
  <c r="D238" i="24"/>
  <c r="E238" i="24" s="1"/>
  <c r="D230" i="24"/>
  <c r="E230" i="24" s="1"/>
  <c r="D222" i="24"/>
  <c r="E222" i="24" s="1"/>
  <c r="D214" i="24"/>
  <c r="E214" i="24" s="1"/>
  <c r="D206" i="24"/>
  <c r="E206" i="24" s="1"/>
  <c r="D198" i="24"/>
  <c r="E198" i="24" s="1"/>
  <c r="D190" i="24"/>
  <c r="E190" i="24" s="1"/>
  <c r="D182" i="24"/>
  <c r="E182" i="24" s="1"/>
  <c r="D174" i="24"/>
  <c r="E174" i="24" s="1"/>
  <c r="D166" i="24"/>
  <c r="E166" i="24" s="1"/>
  <c r="D158" i="24"/>
  <c r="E158" i="24" s="1"/>
  <c r="D150" i="24"/>
  <c r="E150" i="24" s="1"/>
  <c r="D142" i="24"/>
  <c r="E142" i="24" s="1"/>
  <c r="D134" i="24"/>
  <c r="E134" i="24" s="1"/>
  <c r="D126" i="24"/>
  <c r="E126" i="24" s="1"/>
  <c r="D118" i="24"/>
  <c r="E118" i="24" s="1"/>
  <c r="D110" i="24"/>
  <c r="E110" i="24" s="1"/>
  <c r="D102" i="24"/>
  <c r="E102" i="24" s="1"/>
  <c r="D94" i="24"/>
  <c r="E94" i="24" s="1"/>
  <c r="D86" i="24"/>
  <c r="E86" i="24" s="1"/>
  <c r="D78" i="24"/>
  <c r="E78" i="24" s="1"/>
  <c r="D70" i="24"/>
  <c r="E70" i="24" s="1"/>
  <c r="D62" i="24"/>
  <c r="E62" i="24" s="1"/>
  <c r="D54" i="24"/>
  <c r="E54" i="24" s="1"/>
  <c r="D46" i="24"/>
  <c r="E46" i="24" s="1"/>
  <c r="D38" i="24"/>
  <c r="E38" i="24" s="1"/>
  <c r="D30" i="24"/>
  <c r="E30" i="24" s="1"/>
  <c r="D22" i="24"/>
  <c r="E22" i="24" s="1"/>
  <c r="D14" i="24"/>
  <c r="E14" i="24" s="1"/>
  <c r="D288" i="24"/>
  <c r="E288" i="24" s="1"/>
  <c r="D261" i="24"/>
  <c r="E261" i="24" s="1"/>
  <c r="D253" i="24"/>
  <c r="E253" i="24" s="1"/>
  <c r="D245" i="24"/>
  <c r="E245" i="24" s="1"/>
  <c r="D237" i="24"/>
  <c r="E237" i="24" s="1"/>
  <c r="D229" i="24"/>
  <c r="E229" i="24" s="1"/>
  <c r="D221" i="24"/>
  <c r="E221" i="24" s="1"/>
  <c r="D213" i="24"/>
  <c r="E213" i="24" s="1"/>
  <c r="D205" i="24"/>
  <c r="E205" i="24" s="1"/>
  <c r="D197" i="24"/>
  <c r="E197" i="24" s="1"/>
  <c r="D189" i="24"/>
  <c r="E189" i="24" s="1"/>
  <c r="D181" i="24"/>
  <c r="E181" i="24" s="1"/>
  <c r="D173" i="24"/>
  <c r="E173" i="24" s="1"/>
  <c r="D165" i="24"/>
  <c r="E165" i="24" s="1"/>
  <c r="D157" i="24"/>
  <c r="E157" i="24" s="1"/>
  <c r="D149" i="24"/>
  <c r="E149" i="24" s="1"/>
  <c r="D141" i="24"/>
  <c r="E141" i="24" s="1"/>
  <c r="D133" i="24"/>
  <c r="E133" i="24" s="1"/>
  <c r="D125" i="24"/>
  <c r="E125" i="24" s="1"/>
  <c r="D117" i="24"/>
  <c r="E117" i="24" s="1"/>
  <c r="D109" i="24"/>
  <c r="E109" i="24" s="1"/>
  <c r="D101" i="24"/>
  <c r="E101" i="24" s="1"/>
  <c r="D93" i="24"/>
  <c r="E93" i="24" s="1"/>
  <c r="D85" i="24"/>
  <c r="E85" i="24" s="1"/>
  <c r="D77" i="24"/>
  <c r="E77" i="24" s="1"/>
  <c r="D69" i="24"/>
  <c r="E69" i="24" s="1"/>
  <c r="D61" i="24"/>
  <c r="E61" i="24" s="1"/>
  <c r="D53" i="24"/>
  <c r="E53" i="24" s="1"/>
  <c r="D45" i="24"/>
  <c r="E45" i="24" s="1"/>
  <c r="D37" i="24"/>
  <c r="E37" i="24" s="1"/>
  <c r="D29" i="24"/>
  <c r="E29" i="24" s="1"/>
  <c r="D21" i="24"/>
  <c r="E21" i="24" s="1"/>
  <c r="D13" i="24"/>
  <c r="E13" i="24" s="1"/>
  <c r="D287" i="24"/>
  <c r="E287" i="24" s="1"/>
  <c r="D260" i="24"/>
  <c r="E260" i="24" s="1"/>
  <c r="D252" i="24"/>
  <c r="E252" i="24" s="1"/>
  <c r="D244" i="24"/>
  <c r="E244" i="24" s="1"/>
  <c r="D236" i="24"/>
  <c r="E236" i="24" s="1"/>
  <c r="D228" i="24"/>
  <c r="E228" i="24" s="1"/>
  <c r="D220" i="24"/>
  <c r="E220" i="24" s="1"/>
  <c r="D212" i="24"/>
  <c r="E212" i="24" s="1"/>
  <c r="D204" i="24"/>
  <c r="E204" i="24" s="1"/>
  <c r="D196" i="24"/>
  <c r="E196" i="24" s="1"/>
  <c r="D188" i="24"/>
  <c r="E188" i="24" s="1"/>
  <c r="D180" i="24"/>
  <c r="E180" i="24" s="1"/>
  <c r="D172" i="24"/>
  <c r="E172" i="24" s="1"/>
  <c r="D164" i="24"/>
  <c r="E164" i="24" s="1"/>
  <c r="D156" i="24"/>
  <c r="E156" i="24" s="1"/>
  <c r="D148" i="24"/>
  <c r="E148" i="24" s="1"/>
  <c r="D140" i="24"/>
  <c r="E140" i="24" s="1"/>
  <c r="D132" i="24"/>
  <c r="E132" i="24" s="1"/>
  <c r="D124" i="24"/>
  <c r="E124" i="24" s="1"/>
  <c r="D116" i="24"/>
  <c r="E116" i="24" s="1"/>
  <c r="D108" i="24"/>
  <c r="E108" i="24" s="1"/>
  <c r="D100" i="24"/>
  <c r="E100" i="24" s="1"/>
  <c r="D92" i="24"/>
  <c r="E92" i="24" s="1"/>
  <c r="D84" i="24"/>
  <c r="E84" i="24" s="1"/>
  <c r="D76" i="24"/>
  <c r="E76" i="24" s="1"/>
  <c r="D68" i="24"/>
  <c r="E68" i="24" s="1"/>
  <c r="D60" i="24"/>
  <c r="E60" i="24" s="1"/>
  <c r="D52" i="24"/>
  <c r="E52" i="24" s="1"/>
  <c r="D44" i="24"/>
  <c r="E44" i="24" s="1"/>
  <c r="D36" i="24"/>
  <c r="E36" i="24" s="1"/>
  <c r="D28" i="24"/>
  <c r="E28" i="24" s="1"/>
  <c r="D20" i="24"/>
  <c r="E20" i="24" s="1"/>
  <c r="D12" i="24"/>
  <c r="E12" i="24" s="1"/>
  <c r="D286" i="24"/>
  <c r="E286" i="24" s="1"/>
  <c r="D259" i="24"/>
  <c r="E259" i="24" s="1"/>
  <c r="D251" i="24"/>
  <c r="E251" i="24" s="1"/>
  <c r="D243" i="24"/>
  <c r="E243" i="24" s="1"/>
  <c r="D235" i="24"/>
  <c r="E235" i="24" s="1"/>
  <c r="D227" i="24"/>
  <c r="E227" i="24" s="1"/>
  <c r="D219" i="24"/>
  <c r="E219" i="24" s="1"/>
  <c r="D211" i="24"/>
  <c r="E211" i="24" s="1"/>
  <c r="D203" i="24"/>
  <c r="E203" i="24" s="1"/>
  <c r="D195" i="24"/>
  <c r="E195" i="24" s="1"/>
  <c r="D187" i="24"/>
  <c r="E187" i="24" s="1"/>
  <c r="D179" i="24"/>
  <c r="E179" i="24" s="1"/>
  <c r="D171" i="24"/>
  <c r="E171" i="24" s="1"/>
  <c r="D163" i="24"/>
  <c r="E163" i="24" s="1"/>
  <c r="D155" i="24"/>
  <c r="E155" i="24" s="1"/>
  <c r="D147" i="24"/>
  <c r="E147" i="24" s="1"/>
  <c r="D139" i="24"/>
  <c r="E139" i="24" s="1"/>
  <c r="D131" i="24"/>
  <c r="E131" i="24" s="1"/>
  <c r="D123" i="24"/>
  <c r="E123" i="24" s="1"/>
  <c r="D115" i="24"/>
  <c r="E115" i="24" s="1"/>
  <c r="D107" i="24"/>
  <c r="E107" i="24" s="1"/>
  <c r="D99" i="24"/>
  <c r="E99" i="24" s="1"/>
  <c r="D91" i="24"/>
  <c r="E91" i="24" s="1"/>
  <c r="D83" i="24"/>
  <c r="E83" i="24" s="1"/>
  <c r="D75" i="24"/>
  <c r="E75" i="24" s="1"/>
  <c r="D67" i="24"/>
  <c r="E67" i="24" s="1"/>
  <c r="D59" i="24"/>
  <c r="E59" i="24" s="1"/>
  <c r="D51" i="24"/>
  <c r="E51" i="24" s="1"/>
  <c r="D43" i="24"/>
  <c r="E43" i="24" s="1"/>
  <c r="D35" i="24"/>
  <c r="E35" i="24" s="1"/>
  <c r="D27" i="24"/>
  <c r="E27" i="24" s="1"/>
  <c r="D19" i="24"/>
  <c r="E19" i="24" s="1"/>
  <c r="D293" i="24"/>
  <c r="E293" i="24" s="1"/>
  <c r="D285" i="24"/>
  <c r="E285" i="24" s="1"/>
  <c r="D274" i="24"/>
  <c r="E274" i="24" s="1"/>
  <c r="G274" i="24" s="1"/>
  <c r="H274" i="24" s="1"/>
  <c r="D258" i="24"/>
  <c r="E258" i="24" s="1"/>
  <c r="D250" i="24"/>
  <c r="E250" i="24" s="1"/>
  <c r="D242" i="24"/>
  <c r="E242" i="24" s="1"/>
  <c r="D234" i="24"/>
  <c r="E234" i="24" s="1"/>
  <c r="D226" i="24"/>
  <c r="E226" i="24" s="1"/>
  <c r="D218" i="24"/>
  <c r="E218" i="24" s="1"/>
  <c r="D210" i="24"/>
  <c r="E210" i="24" s="1"/>
  <c r="D202" i="24"/>
  <c r="E202" i="24" s="1"/>
  <c r="D194" i="24"/>
  <c r="E194" i="24" s="1"/>
  <c r="D186" i="24"/>
  <c r="E186" i="24" s="1"/>
  <c r="D178" i="24"/>
  <c r="E178" i="24" s="1"/>
  <c r="D170" i="24"/>
  <c r="E170" i="24" s="1"/>
  <c r="D162" i="24"/>
  <c r="E162" i="24" s="1"/>
  <c r="D154" i="24"/>
  <c r="E154" i="24" s="1"/>
  <c r="D146" i="24"/>
  <c r="E146" i="24" s="1"/>
  <c r="D138" i="24"/>
  <c r="E138" i="24" s="1"/>
  <c r="D130" i="24"/>
  <c r="E130" i="24" s="1"/>
  <c r="D122" i="24"/>
  <c r="E122" i="24" s="1"/>
  <c r="D114" i="24"/>
  <c r="E114" i="24" s="1"/>
  <c r="D106" i="24"/>
  <c r="E106" i="24" s="1"/>
  <c r="D98" i="24"/>
  <c r="E98" i="24" s="1"/>
  <c r="D90" i="24"/>
  <c r="E90" i="24" s="1"/>
  <c r="D82" i="24"/>
  <c r="E82" i="24" s="1"/>
  <c r="D74" i="24"/>
  <c r="E74" i="24" s="1"/>
  <c r="D66" i="24"/>
  <c r="E66" i="24" s="1"/>
  <c r="D58" i="24"/>
  <c r="E58" i="24" s="1"/>
  <c r="D50" i="24"/>
  <c r="E50" i="24" s="1"/>
  <c r="D42" i="24"/>
  <c r="E42" i="24" s="1"/>
  <c r="D34" i="24"/>
  <c r="E34" i="24" s="1"/>
  <c r="D26" i="24"/>
  <c r="E26" i="24" s="1"/>
  <c r="D18" i="24"/>
  <c r="E18" i="24" s="1"/>
  <c r="D292" i="24"/>
  <c r="E292" i="24" s="1"/>
  <c r="D284" i="24"/>
  <c r="E284" i="24" s="1"/>
  <c r="D257" i="24"/>
  <c r="E257" i="24" s="1"/>
  <c r="D249" i="24"/>
  <c r="E249" i="24" s="1"/>
  <c r="D241" i="24"/>
  <c r="E241" i="24" s="1"/>
  <c r="D233" i="24"/>
  <c r="E233" i="24" s="1"/>
  <c r="D225" i="24"/>
  <c r="E225" i="24" s="1"/>
  <c r="D217" i="24"/>
  <c r="E217" i="24" s="1"/>
  <c r="D209" i="24"/>
  <c r="E209" i="24" s="1"/>
  <c r="D201" i="24"/>
  <c r="E201" i="24" s="1"/>
  <c r="D193" i="24"/>
  <c r="E193" i="24" s="1"/>
  <c r="D185" i="24"/>
  <c r="E185" i="24" s="1"/>
  <c r="D177" i="24"/>
  <c r="E177" i="24" s="1"/>
  <c r="D169" i="24"/>
  <c r="E169" i="24" s="1"/>
  <c r="D161" i="24"/>
  <c r="E161" i="24" s="1"/>
  <c r="D153" i="24"/>
  <c r="E153" i="24" s="1"/>
  <c r="D145" i="24"/>
  <c r="E145" i="24" s="1"/>
  <c r="D137" i="24"/>
  <c r="E137" i="24" s="1"/>
  <c r="D129" i="24"/>
  <c r="E129" i="24" s="1"/>
  <c r="D121" i="24"/>
  <c r="E121" i="24" s="1"/>
  <c r="D113" i="24"/>
  <c r="E113" i="24" s="1"/>
  <c r="D105" i="24"/>
  <c r="E105" i="24" s="1"/>
  <c r="D97" i="24"/>
  <c r="E97" i="24" s="1"/>
  <c r="D89" i="24"/>
  <c r="E89" i="24" s="1"/>
  <c r="D81" i="24"/>
  <c r="E81" i="24" s="1"/>
  <c r="D73" i="24"/>
  <c r="E73" i="24" s="1"/>
  <c r="D65" i="24"/>
  <c r="E65" i="24" s="1"/>
  <c r="D57" i="24"/>
  <c r="E57" i="24" s="1"/>
  <c r="D49" i="24"/>
  <c r="E49" i="24" s="1"/>
  <c r="D41" i="24"/>
  <c r="E41" i="24" s="1"/>
  <c r="D33" i="24"/>
  <c r="E33" i="24" s="1"/>
  <c r="D25" i="24"/>
  <c r="E25" i="24" s="1"/>
  <c r="D17" i="24"/>
  <c r="E17" i="24" s="1"/>
  <c r="D291" i="24"/>
  <c r="E291" i="24" s="1"/>
  <c r="D283" i="24"/>
  <c r="E283" i="24" s="1"/>
  <c r="D11" i="24"/>
  <c r="E11" i="24" s="1"/>
  <c r="D256" i="24"/>
  <c r="E256" i="24" s="1"/>
  <c r="D248" i="24"/>
  <c r="E248" i="24" s="1"/>
  <c r="D240" i="24"/>
  <c r="E240" i="24" s="1"/>
  <c r="D232" i="24"/>
  <c r="E232" i="24" s="1"/>
  <c r="D224" i="24"/>
  <c r="E224" i="24" s="1"/>
  <c r="D216" i="24"/>
  <c r="E216" i="24" s="1"/>
  <c r="D208" i="24"/>
  <c r="E208" i="24" s="1"/>
  <c r="D200" i="24"/>
  <c r="E200" i="24" s="1"/>
  <c r="D192" i="24"/>
  <c r="E192" i="24" s="1"/>
  <c r="D184" i="24"/>
  <c r="E184" i="24" s="1"/>
  <c r="D176" i="24"/>
  <c r="E176" i="24" s="1"/>
  <c r="D168" i="24"/>
  <c r="E168" i="24" s="1"/>
  <c r="D160" i="24"/>
  <c r="E160" i="24" s="1"/>
  <c r="D152" i="24"/>
  <c r="E152" i="24" s="1"/>
  <c r="D144" i="24"/>
  <c r="E144" i="24" s="1"/>
  <c r="D136" i="24"/>
  <c r="E136" i="24" s="1"/>
  <c r="D128" i="24"/>
  <c r="E128" i="24" s="1"/>
  <c r="D120" i="24"/>
  <c r="E120" i="24" s="1"/>
  <c r="D112" i="24"/>
  <c r="E112" i="24" s="1"/>
  <c r="D104" i="24"/>
  <c r="E104" i="24" s="1"/>
  <c r="D96" i="24"/>
  <c r="E96" i="24" s="1"/>
  <c r="D88" i="24"/>
  <c r="E88" i="24" s="1"/>
  <c r="D80" i="24"/>
  <c r="E80" i="24" s="1"/>
  <c r="D72" i="24"/>
  <c r="E72" i="24" s="1"/>
  <c r="D64" i="24"/>
  <c r="E64" i="24" s="1"/>
  <c r="D56" i="24"/>
  <c r="E56" i="24" s="1"/>
  <c r="D48" i="24"/>
  <c r="E48" i="24" s="1"/>
  <c r="D40" i="24"/>
  <c r="E40" i="24" s="1"/>
  <c r="D32" i="24"/>
  <c r="E32" i="24" s="1"/>
  <c r="D24" i="24"/>
  <c r="E24" i="24" s="1"/>
  <c r="D16" i="24"/>
  <c r="E16" i="24" s="1"/>
  <c r="D290" i="24"/>
  <c r="E290" i="24" s="1"/>
  <c r="D266" i="24"/>
  <c r="E266" i="24" s="1"/>
  <c r="D272" i="24"/>
  <c r="E272" i="24" s="1"/>
  <c r="G272" i="24" s="1"/>
  <c r="H272" i="24" s="1"/>
  <c r="D267" i="24"/>
  <c r="E267" i="24" s="1"/>
  <c r="D278" i="24"/>
  <c r="E278" i="24" s="1"/>
  <c r="G278" i="24" s="1"/>
  <c r="H278" i="24" s="1"/>
  <c r="D268" i="24"/>
  <c r="E268" i="24" s="1"/>
  <c r="G268" i="24" s="1"/>
  <c r="H268" i="24" s="1"/>
  <c r="D269" i="24"/>
  <c r="E269" i="24" s="1"/>
  <c r="G269" i="24" s="1"/>
  <c r="H269" i="24" s="1"/>
  <c r="D273" i="24"/>
  <c r="E273" i="24" s="1"/>
  <c r="G273" i="24" s="1"/>
  <c r="H273" i="24" s="1"/>
  <c r="D279" i="24"/>
  <c r="E279" i="24" s="1"/>
  <c r="G279" i="24" s="1"/>
  <c r="H279" i="24" s="1"/>
  <c r="D264" i="24"/>
  <c r="E264" i="24" s="1"/>
  <c r="G264" i="24" s="1"/>
  <c r="H264" i="24" s="1"/>
  <c r="D280" i="24"/>
  <c r="E280" i="24" s="1"/>
  <c r="G280" i="24" s="1"/>
  <c r="H280" i="24" s="1"/>
  <c r="D270" i="24"/>
  <c r="E270" i="24" s="1"/>
  <c r="G270" i="24" s="1"/>
  <c r="H270" i="24" s="1"/>
  <c r="D275" i="24"/>
  <c r="E275" i="24" s="1"/>
  <c r="G275" i="24" s="1"/>
  <c r="H275" i="24" s="1"/>
  <c r="D281" i="24"/>
  <c r="E281" i="24" s="1"/>
  <c r="G281" i="24" s="1"/>
  <c r="H281" i="24" s="1"/>
  <c r="D276" i="24"/>
  <c r="E276" i="24" s="1"/>
  <c r="G276" i="24" s="1"/>
  <c r="H276" i="24" s="1"/>
  <c r="D282" i="24"/>
  <c r="E282" i="24" s="1"/>
  <c r="G282" i="24" s="1"/>
  <c r="H282" i="24" s="1"/>
  <c r="D265" i="24"/>
  <c r="E265" i="24" s="1"/>
  <c r="D271" i="24"/>
  <c r="E271" i="24" s="1"/>
  <c r="G271" i="24" s="1"/>
  <c r="H271" i="24" s="1"/>
  <c r="D267" i="23"/>
  <c r="E267" i="23" s="1"/>
  <c r="G267" i="23" s="1"/>
  <c r="H267" i="23" s="1"/>
  <c r="D263" i="23"/>
  <c r="E263" i="23" s="1"/>
  <c r="D255" i="23"/>
  <c r="E255" i="23" s="1"/>
  <c r="D247" i="23"/>
  <c r="E247" i="23" s="1"/>
  <c r="D239" i="23"/>
  <c r="E239" i="23" s="1"/>
  <c r="D231" i="23"/>
  <c r="E231" i="23" s="1"/>
  <c r="D223" i="23"/>
  <c r="E223" i="23" s="1"/>
  <c r="D215" i="23"/>
  <c r="E215" i="23" s="1"/>
  <c r="D207" i="23"/>
  <c r="E207" i="23" s="1"/>
  <c r="D199" i="23"/>
  <c r="E199" i="23" s="1"/>
  <c r="D191" i="23"/>
  <c r="E191" i="23" s="1"/>
  <c r="D183" i="23"/>
  <c r="E183" i="23" s="1"/>
  <c r="D175" i="23"/>
  <c r="E175" i="23" s="1"/>
  <c r="D167" i="23"/>
  <c r="E167" i="23" s="1"/>
  <c r="D159" i="23"/>
  <c r="E159" i="23" s="1"/>
  <c r="D151" i="23"/>
  <c r="E151" i="23" s="1"/>
  <c r="D143" i="23"/>
  <c r="E143" i="23" s="1"/>
  <c r="D135" i="23"/>
  <c r="E135" i="23" s="1"/>
  <c r="D127" i="23"/>
  <c r="E127" i="23" s="1"/>
  <c r="D119" i="23"/>
  <c r="E119" i="23" s="1"/>
  <c r="D111" i="23"/>
  <c r="E111" i="23" s="1"/>
  <c r="D103" i="23"/>
  <c r="E103" i="23" s="1"/>
  <c r="D95" i="23"/>
  <c r="E95" i="23" s="1"/>
  <c r="D87" i="23"/>
  <c r="E87" i="23" s="1"/>
  <c r="D79" i="23"/>
  <c r="E79" i="23" s="1"/>
  <c r="D71" i="23"/>
  <c r="E71" i="23" s="1"/>
  <c r="D63" i="23"/>
  <c r="E63" i="23" s="1"/>
  <c r="D55" i="23"/>
  <c r="E55" i="23" s="1"/>
  <c r="D47" i="23"/>
  <c r="E47" i="23" s="1"/>
  <c r="D39" i="23"/>
  <c r="E39" i="23" s="1"/>
  <c r="D31" i="23"/>
  <c r="E31" i="23" s="1"/>
  <c r="D23" i="23"/>
  <c r="E23" i="23" s="1"/>
  <c r="D15" i="23"/>
  <c r="E15" i="23" s="1"/>
  <c r="D289" i="23"/>
  <c r="E289" i="23" s="1"/>
  <c r="D276" i="23"/>
  <c r="E276" i="23" s="1"/>
  <c r="G276" i="23" s="1"/>
  <c r="H276" i="23" s="1"/>
  <c r="D261" i="23"/>
  <c r="E261" i="23" s="1"/>
  <c r="D253" i="23"/>
  <c r="E253" i="23" s="1"/>
  <c r="D245" i="23"/>
  <c r="E245" i="23" s="1"/>
  <c r="D237" i="23"/>
  <c r="E237" i="23" s="1"/>
  <c r="D229" i="23"/>
  <c r="E229" i="23" s="1"/>
  <c r="D221" i="23"/>
  <c r="E221" i="23" s="1"/>
  <c r="D213" i="23"/>
  <c r="E213" i="23" s="1"/>
  <c r="D205" i="23"/>
  <c r="E205" i="23" s="1"/>
  <c r="D197" i="23"/>
  <c r="E197" i="23" s="1"/>
  <c r="D189" i="23"/>
  <c r="E189" i="23" s="1"/>
  <c r="D181" i="23"/>
  <c r="E181" i="23" s="1"/>
  <c r="D173" i="23"/>
  <c r="E173" i="23" s="1"/>
  <c r="D165" i="23"/>
  <c r="E165" i="23" s="1"/>
  <c r="D157" i="23"/>
  <c r="E157" i="23" s="1"/>
  <c r="D149" i="23"/>
  <c r="E149" i="23" s="1"/>
  <c r="D141" i="23"/>
  <c r="E141" i="23" s="1"/>
  <c r="D133" i="23"/>
  <c r="E133" i="23" s="1"/>
  <c r="D125" i="23"/>
  <c r="E125" i="23" s="1"/>
  <c r="D117" i="23"/>
  <c r="E117" i="23" s="1"/>
  <c r="D109" i="23"/>
  <c r="E109" i="23" s="1"/>
  <c r="D101" i="23"/>
  <c r="E101" i="23" s="1"/>
  <c r="D93" i="23"/>
  <c r="E93" i="23" s="1"/>
  <c r="D85" i="23"/>
  <c r="E85" i="23" s="1"/>
  <c r="D77" i="23"/>
  <c r="E77" i="23" s="1"/>
  <c r="D69" i="23"/>
  <c r="E69" i="23" s="1"/>
  <c r="D61" i="23"/>
  <c r="E61" i="23" s="1"/>
  <c r="D53" i="23"/>
  <c r="E53" i="23" s="1"/>
  <c r="D45" i="23"/>
  <c r="E45" i="23" s="1"/>
  <c r="D37" i="23"/>
  <c r="E37" i="23" s="1"/>
  <c r="D29" i="23"/>
  <c r="E29" i="23" s="1"/>
  <c r="D21" i="23"/>
  <c r="E21" i="23" s="1"/>
  <c r="D13" i="23"/>
  <c r="E13" i="23" s="1"/>
  <c r="D278" i="23"/>
  <c r="E278" i="23" s="1"/>
  <c r="G278" i="23" s="1"/>
  <c r="H278" i="23" s="1"/>
  <c r="D279" i="23"/>
  <c r="E279" i="23" s="1"/>
  <c r="G279" i="23" s="1"/>
  <c r="H279" i="23" s="1"/>
  <c r="D260" i="23"/>
  <c r="E260" i="23" s="1"/>
  <c r="D252" i="23"/>
  <c r="E252" i="23" s="1"/>
  <c r="D244" i="23"/>
  <c r="E244" i="23" s="1"/>
  <c r="D236" i="23"/>
  <c r="E236" i="23" s="1"/>
  <c r="D228" i="23"/>
  <c r="E228" i="23" s="1"/>
  <c r="D220" i="23"/>
  <c r="E220" i="23" s="1"/>
  <c r="D212" i="23"/>
  <c r="E212" i="23" s="1"/>
  <c r="D204" i="23"/>
  <c r="E204" i="23" s="1"/>
  <c r="D196" i="23"/>
  <c r="E196" i="23" s="1"/>
  <c r="D188" i="23"/>
  <c r="E188" i="23" s="1"/>
  <c r="D180" i="23"/>
  <c r="E180" i="23" s="1"/>
  <c r="D172" i="23"/>
  <c r="E172" i="23" s="1"/>
  <c r="D164" i="23"/>
  <c r="E164" i="23" s="1"/>
  <c r="D156" i="23"/>
  <c r="E156" i="23" s="1"/>
  <c r="D148" i="23"/>
  <c r="E148" i="23" s="1"/>
  <c r="D140" i="23"/>
  <c r="E140" i="23" s="1"/>
  <c r="D132" i="23"/>
  <c r="E132" i="23" s="1"/>
  <c r="D124" i="23"/>
  <c r="E124" i="23" s="1"/>
  <c r="D116" i="23"/>
  <c r="E116" i="23" s="1"/>
  <c r="D108" i="23"/>
  <c r="E108" i="23" s="1"/>
  <c r="D100" i="23"/>
  <c r="E100" i="23" s="1"/>
  <c r="D92" i="23"/>
  <c r="E92" i="23" s="1"/>
  <c r="D84" i="23"/>
  <c r="E84" i="23" s="1"/>
  <c r="D76" i="23"/>
  <c r="E76" i="23" s="1"/>
  <c r="D68" i="23"/>
  <c r="E68" i="23" s="1"/>
  <c r="D60" i="23"/>
  <c r="E60" i="23" s="1"/>
  <c r="D52" i="23"/>
  <c r="E52" i="23" s="1"/>
  <c r="D44" i="23"/>
  <c r="E44" i="23" s="1"/>
  <c r="D36" i="23"/>
  <c r="E36" i="23" s="1"/>
  <c r="D28" i="23"/>
  <c r="E28" i="23" s="1"/>
  <c r="D20" i="23"/>
  <c r="E20" i="23" s="1"/>
  <c r="D12" i="23"/>
  <c r="E12" i="23" s="1"/>
  <c r="D286" i="23"/>
  <c r="E286" i="23" s="1"/>
  <c r="D259" i="23"/>
  <c r="E259" i="23" s="1"/>
  <c r="D251" i="23"/>
  <c r="E251" i="23" s="1"/>
  <c r="D243" i="23"/>
  <c r="E243" i="23" s="1"/>
  <c r="D235" i="23"/>
  <c r="E235" i="23" s="1"/>
  <c r="D227" i="23"/>
  <c r="E227" i="23" s="1"/>
  <c r="D219" i="23"/>
  <c r="E219" i="23" s="1"/>
  <c r="D211" i="23"/>
  <c r="E211" i="23" s="1"/>
  <c r="D203" i="23"/>
  <c r="E203" i="23" s="1"/>
  <c r="D195" i="23"/>
  <c r="E195" i="23" s="1"/>
  <c r="D187" i="23"/>
  <c r="E187" i="23" s="1"/>
  <c r="D179" i="23"/>
  <c r="E179" i="23" s="1"/>
  <c r="D171" i="23"/>
  <c r="E171" i="23" s="1"/>
  <c r="D163" i="23"/>
  <c r="E163" i="23" s="1"/>
  <c r="D155" i="23"/>
  <c r="E155" i="23" s="1"/>
  <c r="D147" i="23"/>
  <c r="E147" i="23" s="1"/>
  <c r="D139" i="23"/>
  <c r="E139" i="23" s="1"/>
  <c r="D131" i="23"/>
  <c r="E131" i="23" s="1"/>
  <c r="D123" i="23"/>
  <c r="E123" i="23" s="1"/>
  <c r="D115" i="23"/>
  <c r="E115" i="23" s="1"/>
  <c r="D107" i="23"/>
  <c r="E107" i="23" s="1"/>
  <c r="D99" i="23"/>
  <c r="E99" i="23" s="1"/>
  <c r="D91" i="23"/>
  <c r="E91" i="23" s="1"/>
  <c r="D83" i="23"/>
  <c r="E83" i="23" s="1"/>
  <c r="D75" i="23"/>
  <c r="E75" i="23" s="1"/>
  <c r="D67" i="23"/>
  <c r="E67" i="23" s="1"/>
  <c r="D59" i="23"/>
  <c r="E59" i="23" s="1"/>
  <c r="D51" i="23"/>
  <c r="E51" i="23" s="1"/>
  <c r="D43" i="23"/>
  <c r="E43" i="23" s="1"/>
  <c r="D35" i="23"/>
  <c r="E35" i="23" s="1"/>
  <c r="D27" i="23"/>
  <c r="E27" i="23" s="1"/>
  <c r="D19" i="23"/>
  <c r="E19" i="23" s="1"/>
  <c r="D293" i="23"/>
  <c r="E293" i="23" s="1"/>
  <c r="D285" i="23"/>
  <c r="E285" i="23" s="1"/>
  <c r="D258" i="23"/>
  <c r="E258" i="23" s="1"/>
  <c r="D250" i="23"/>
  <c r="E250" i="23" s="1"/>
  <c r="D242" i="23"/>
  <c r="E242" i="23" s="1"/>
  <c r="D234" i="23"/>
  <c r="E234" i="23" s="1"/>
  <c r="D226" i="23"/>
  <c r="E226" i="23" s="1"/>
  <c r="D218" i="23"/>
  <c r="E218" i="23" s="1"/>
  <c r="D210" i="23"/>
  <c r="E210" i="23" s="1"/>
  <c r="D202" i="23"/>
  <c r="E202" i="23" s="1"/>
  <c r="D194" i="23"/>
  <c r="E194" i="23" s="1"/>
  <c r="D186" i="23"/>
  <c r="E186" i="23" s="1"/>
  <c r="D178" i="23"/>
  <c r="E178" i="23" s="1"/>
  <c r="D170" i="23"/>
  <c r="E170" i="23" s="1"/>
  <c r="D162" i="23"/>
  <c r="E162" i="23" s="1"/>
  <c r="D154" i="23"/>
  <c r="E154" i="23" s="1"/>
  <c r="D146" i="23"/>
  <c r="E146" i="23" s="1"/>
  <c r="D138" i="23"/>
  <c r="E138" i="23" s="1"/>
  <c r="D130" i="23"/>
  <c r="E130" i="23" s="1"/>
  <c r="D122" i="23"/>
  <c r="E122" i="23" s="1"/>
  <c r="D114" i="23"/>
  <c r="E114" i="23" s="1"/>
  <c r="D106" i="23"/>
  <c r="E106" i="23" s="1"/>
  <c r="D98" i="23"/>
  <c r="E98" i="23" s="1"/>
  <c r="D90" i="23"/>
  <c r="E90" i="23" s="1"/>
  <c r="D82" i="23"/>
  <c r="E82" i="23" s="1"/>
  <c r="D74" i="23"/>
  <c r="E74" i="23" s="1"/>
  <c r="D66" i="23"/>
  <c r="E66" i="23" s="1"/>
  <c r="D58" i="23"/>
  <c r="E58" i="23" s="1"/>
  <c r="D50" i="23"/>
  <c r="E50" i="23" s="1"/>
  <c r="D42" i="23"/>
  <c r="E42" i="23" s="1"/>
  <c r="D34" i="23"/>
  <c r="E34" i="23" s="1"/>
  <c r="D26" i="23"/>
  <c r="E26" i="23" s="1"/>
  <c r="D18" i="23"/>
  <c r="E18" i="23" s="1"/>
  <c r="D292" i="23"/>
  <c r="E292" i="23" s="1"/>
  <c r="D284" i="23"/>
  <c r="E284" i="23" s="1"/>
  <c r="D257" i="23"/>
  <c r="E257" i="23" s="1"/>
  <c r="D249" i="23"/>
  <c r="E249" i="23" s="1"/>
  <c r="D241" i="23"/>
  <c r="E241" i="23" s="1"/>
  <c r="D233" i="23"/>
  <c r="E233" i="23" s="1"/>
  <c r="D225" i="23"/>
  <c r="E225" i="23" s="1"/>
  <c r="D217" i="23"/>
  <c r="E217" i="23" s="1"/>
  <c r="D209" i="23"/>
  <c r="E209" i="23" s="1"/>
  <c r="D201" i="23"/>
  <c r="E201" i="23" s="1"/>
  <c r="D193" i="23"/>
  <c r="E193" i="23" s="1"/>
  <c r="D185" i="23"/>
  <c r="E185" i="23" s="1"/>
  <c r="D177" i="23"/>
  <c r="E177" i="23" s="1"/>
  <c r="D169" i="23"/>
  <c r="E169" i="23" s="1"/>
  <c r="D161" i="23"/>
  <c r="E161" i="23" s="1"/>
  <c r="D153" i="23"/>
  <c r="E153" i="23" s="1"/>
  <c r="D145" i="23"/>
  <c r="E145" i="23" s="1"/>
  <c r="D137" i="23"/>
  <c r="E137" i="23" s="1"/>
  <c r="D129" i="23"/>
  <c r="E129" i="23" s="1"/>
  <c r="D121" i="23"/>
  <c r="E121" i="23" s="1"/>
  <c r="D113" i="23"/>
  <c r="E113" i="23" s="1"/>
  <c r="D105" i="23"/>
  <c r="E105" i="23" s="1"/>
  <c r="D97" i="23"/>
  <c r="E97" i="23" s="1"/>
  <c r="D89" i="23"/>
  <c r="E89" i="23" s="1"/>
  <c r="D81" i="23"/>
  <c r="E81" i="23" s="1"/>
  <c r="D73" i="23"/>
  <c r="E73" i="23" s="1"/>
  <c r="D65" i="23"/>
  <c r="E65" i="23" s="1"/>
  <c r="D57" i="23"/>
  <c r="E57" i="23" s="1"/>
  <c r="D49" i="23"/>
  <c r="E49" i="23" s="1"/>
  <c r="D41" i="23"/>
  <c r="E41" i="23" s="1"/>
  <c r="D33" i="23"/>
  <c r="E33" i="23" s="1"/>
  <c r="D25" i="23"/>
  <c r="E25" i="23" s="1"/>
  <c r="D17" i="23"/>
  <c r="E17" i="23" s="1"/>
  <c r="D291" i="23"/>
  <c r="E291" i="23" s="1"/>
  <c r="D283" i="23"/>
  <c r="E283" i="23" s="1"/>
  <c r="D11" i="23"/>
  <c r="E11" i="23" s="1"/>
  <c r="D256" i="23"/>
  <c r="E256" i="23" s="1"/>
  <c r="D248" i="23"/>
  <c r="E248" i="23" s="1"/>
  <c r="D240" i="23"/>
  <c r="E240" i="23" s="1"/>
  <c r="D232" i="23"/>
  <c r="E232" i="23" s="1"/>
  <c r="D224" i="23"/>
  <c r="E224" i="23" s="1"/>
  <c r="D216" i="23"/>
  <c r="E216" i="23" s="1"/>
  <c r="D208" i="23"/>
  <c r="E208" i="23" s="1"/>
  <c r="D200" i="23"/>
  <c r="E200" i="23" s="1"/>
  <c r="D192" i="23"/>
  <c r="E192" i="23" s="1"/>
  <c r="D184" i="23"/>
  <c r="E184" i="23" s="1"/>
  <c r="D176" i="23"/>
  <c r="E176" i="23" s="1"/>
  <c r="D168" i="23"/>
  <c r="E168" i="23" s="1"/>
  <c r="D160" i="23"/>
  <c r="E160" i="23" s="1"/>
  <c r="D152" i="23"/>
  <c r="E152" i="23" s="1"/>
  <c r="D144" i="23"/>
  <c r="E144" i="23" s="1"/>
  <c r="D136" i="23"/>
  <c r="E136" i="23" s="1"/>
  <c r="D128" i="23"/>
  <c r="E128" i="23" s="1"/>
  <c r="D120" i="23"/>
  <c r="E120" i="23" s="1"/>
  <c r="D112" i="23"/>
  <c r="E112" i="23" s="1"/>
  <c r="D104" i="23"/>
  <c r="E104" i="23" s="1"/>
  <c r="D96" i="23"/>
  <c r="E96" i="23" s="1"/>
  <c r="D88" i="23"/>
  <c r="E88" i="23" s="1"/>
  <c r="D80" i="23"/>
  <c r="E80" i="23" s="1"/>
  <c r="D72" i="23"/>
  <c r="E72" i="23" s="1"/>
  <c r="D64" i="23"/>
  <c r="E64" i="23" s="1"/>
  <c r="D56" i="23"/>
  <c r="E56" i="23" s="1"/>
  <c r="D48" i="23"/>
  <c r="E48" i="23" s="1"/>
  <c r="D40" i="23"/>
  <c r="E40" i="23" s="1"/>
  <c r="D32" i="23"/>
  <c r="E32" i="23" s="1"/>
  <c r="D24" i="23"/>
  <c r="E24" i="23" s="1"/>
  <c r="D16" i="23"/>
  <c r="E16" i="23" s="1"/>
  <c r="D290" i="23"/>
  <c r="E290" i="23" s="1"/>
  <c r="D266" i="23"/>
  <c r="E266" i="23" s="1"/>
  <c r="G266" i="23" s="1"/>
  <c r="H266" i="23" s="1"/>
  <c r="D280" i="23"/>
  <c r="E280" i="23" s="1"/>
  <c r="G280" i="23" s="1"/>
  <c r="H280" i="23" s="1"/>
  <c r="D268" i="23"/>
  <c r="E268" i="23" s="1"/>
  <c r="G268" i="23" s="1"/>
  <c r="H268" i="23" s="1"/>
  <c r="D271" i="23"/>
  <c r="E271" i="23" s="1"/>
  <c r="G271" i="23" s="1"/>
  <c r="H271" i="23" s="1"/>
  <c r="D281" i="23"/>
  <c r="E281" i="23" s="1"/>
  <c r="G281" i="23" s="1"/>
  <c r="H281" i="23" s="1"/>
  <c r="D272" i="23"/>
  <c r="E272" i="23" s="1"/>
  <c r="G272" i="23" s="1"/>
  <c r="H272" i="23" s="1"/>
  <c r="D282" i="23"/>
  <c r="E282" i="23" s="1"/>
  <c r="G282" i="23" s="1"/>
  <c r="H282" i="23" s="1"/>
  <c r="G263" i="23"/>
  <c r="H263" i="23" s="1"/>
  <c r="D273" i="23"/>
  <c r="E273" i="23" s="1"/>
  <c r="G273" i="23" s="1"/>
  <c r="H273" i="23" s="1"/>
  <c r="D277" i="23"/>
  <c r="E277" i="23" s="1"/>
  <c r="G277" i="23" s="1"/>
  <c r="H277" i="23" s="1"/>
  <c r="D264" i="23"/>
  <c r="E264" i="23" s="1"/>
  <c r="G264" i="23" s="1"/>
  <c r="H264" i="23" s="1"/>
  <c r="D274" i="23"/>
  <c r="E274" i="23" s="1"/>
  <c r="G274" i="23" s="1"/>
  <c r="H274" i="23" s="1"/>
  <c r="D265" i="23"/>
  <c r="E265" i="23" s="1"/>
  <c r="G265" i="23" s="1"/>
  <c r="H265" i="23" s="1"/>
  <c r="D269" i="23"/>
  <c r="E269" i="23" s="1"/>
  <c r="G269" i="23" s="1"/>
  <c r="H269" i="23" s="1"/>
  <c r="D275" i="23"/>
  <c r="E275" i="23" s="1"/>
  <c r="G275" i="23" s="1"/>
  <c r="H275" i="23" s="1"/>
  <c r="D262" i="22"/>
  <c r="E262" i="22" s="1"/>
  <c r="D254" i="22"/>
  <c r="E254" i="22" s="1"/>
  <c r="D246" i="22"/>
  <c r="E246" i="22" s="1"/>
  <c r="D238" i="22"/>
  <c r="E238" i="22" s="1"/>
  <c r="D230" i="22"/>
  <c r="E230" i="22" s="1"/>
  <c r="D222" i="22"/>
  <c r="E222" i="22" s="1"/>
  <c r="D214" i="22"/>
  <c r="E214" i="22" s="1"/>
  <c r="D206" i="22"/>
  <c r="E206" i="22" s="1"/>
  <c r="D198" i="22"/>
  <c r="E198" i="22" s="1"/>
  <c r="D190" i="22"/>
  <c r="E190" i="22" s="1"/>
  <c r="D182" i="22"/>
  <c r="E182" i="22" s="1"/>
  <c r="D174" i="22"/>
  <c r="E174" i="22" s="1"/>
  <c r="D166" i="22"/>
  <c r="E166" i="22" s="1"/>
  <c r="D158" i="22"/>
  <c r="E158" i="22" s="1"/>
  <c r="D150" i="22"/>
  <c r="E150" i="22" s="1"/>
  <c r="D142" i="22"/>
  <c r="E142" i="22" s="1"/>
  <c r="D134" i="22"/>
  <c r="E134" i="22" s="1"/>
  <c r="D126" i="22"/>
  <c r="E126" i="22" s="1"/>
  <c r="D118" i="22"/>
  <c r="E118" i="22" s="1"/>
  <c r="D110" i="22"/>
  <c r="E110" i="22" s="1"/>
  <c r="D102" i="22"/>
  <c r="E102" i="22" s="1"/>
  <c r="D94" i="22"/>
  <c r="E94" i="22" s="1"/>
  <c r="D86" i="22"/>
  <c r="E86" i="22" s="1"/>
  <c r="D78" i="22"/>
  <c r="E78" i="22" s="1"/>
  <c r="D70" i="22"/>
  <c r="E70" i="22" s="1"/>
  <c r="D62" i="22"/>
  <c r="E62" i="22" s="1"/>
  <c r="D54" i="22"/>
  <c r="E54" i="22" s="1"/>
  <c r="D46" i="22"/>
  <c r="E46" i="22" s="1"/>
  <c r="D38" i="22"/>
  <c r="E38" i="22" s="1"/>
  <c r="D30" i="22"/>
  <c r="E30" i="22" s="1"/>
  <c r="D22" i="22"/>
  <c r="E22" i="22" s="1"/>
  <c r="D14" i="22"/>
  <c r="E14" i="22" s="1"/>
  <c r="D288" i="22"/>
  <c r="E288" i="22" s="1"/>
  <c r="D261" i="22"/>
  <c r="E261" i="22" s="1"/>
  <c r="D253" i="22"/>
  <c r="E253" i="22" s="1"/>
  <c r="D245" i="22"/>
  <c r="E245" i="22" s="1"/>
  <c r="D237" i="22"/>
  <c r="E237" i="22" s="1"/>
  <c r="D229" i="22"/>
  <c r="E229" i="22" s="1"/>
  <c r="D221" i="22"/>
  <c r="E221" i="22" s="1"/>
  <c r="D213" i="22"/>
  <c r="E213" i="22" s="1"/>
  <c r="D205" i="22"/>
  <c r="E205" i="22" s="1"/>
  <c r="D197" i="22"/>
  <c r="E197" i="22" s="1"/>
  <c r="D189" i="22"/>
  <c r="E189" i="22" s="1"/>
  <c r="D181" i="22"/>
  <c r="E181" i="22" s="1"/>
  <c r="D173" i="22"/>
  <c r="E173" i="22" s="1"/>
  <c r="D165" i="22"/>
  <c r="E165" i="22" s="1"/>
  <c r="D157" i="22"/>
  <c r="E157" i="22" s="1"/>
  <c r="D149" i="22"/>
  <c r="E149" i="22" s="1"/>
  <c r="D141" i="22"/>
  <c r="E141" i="22" s="1"/>
  <c r="D133" i="22"/>
  <c r="E133" i="22" s="1"/>
  <c r="D125" i="22"/>
  <c r="E125" i="22" s="1"/>
  <c r="D117" i="22"/>
  <c r="E117" i="22" s="1"/>
  <c r="D109" i="22"/>
  <c r="E109" i="22" s="1"/>
  <c r="D101" i="22"/>
  <c r="E101" i="22" s="1"/>
  <c r="D93" i="22"/>
  <c r="E93" i="22" s="1"/>
  <c r="D85" i="22"/>
  <c r="E85" i="22" s="1"/>
  <c r="D77" i="22"/>
  <c r="E77" i="22" s="1"/>
  <c r="D69" i="22"/>
  <c r="E69" i="22" s="1"/>
  <c r="D61" i="22"/>
  <c r="E61" i="22" s="1"/>
  <c r="D53" i="22"/>
  <c r="E53" i="22" s="1"/>
  <c r="D45" i="22"/>
  <c r="E45" i="22" s="1"/>
  <c r="D37" i="22"/>
  <c r="E37" i="22" s="1"/>
  <c r="D29" i="22"/>
  <c r="E29" i="22" s="1"/>
  <c r="D21" i="22"/>
  <c r="E21" i="22" s="1"/>
  <c r="D13" i="22"/>
  <c r="E13" i="22" s="1"/>
  <c r="D287" i="22"/>
  <c r="E287" i="22" s="1"/>
  <c r="D260" i="22"/>
  <c r="E260" i="22" s="1"/>
  <c r="D252" i="22"/>
  <c r="E252" i="22" s="1"/>
  <c r="D244" i="22"/>
  <c r="E244" i="22" s="1"/>
  <c r="D236" i="22"/>
  <c r="E236" i="22" s="1"/>
  <c r="D228" i="22"/>
  <c r="E228" i="22" s="1"/>
  <c r="D220" i="22"/>
  <c r="E220" i="22" s="1"/>
  <c r="D212" i="22"/>
  <c r="E212" i="22" s="1"/>
  <c r="D204" i="22"/>
  <c r="E204" i="22" s="1"/>
  <c r="D196" i="22"/>
  <c r="E196" i="22" s="1"/>
  <c r="D188" i="22"/>
  <c r="E188" i="22" s="1"/>
  <c r="D180" i="22"/>
  <c r="E180" i="22" s="1"/>
  <c r="D172" i="22"/>
  <c r="E172" i="22" s="1"/>
  <c r="D164" i="22"/>
  <c r="E164" i="22" s="1"/>
  <c r="D156" i="22"/>
  <c r="E156" i="22" s="1"/>
  <c r="D148" i="22"/>
  <c r="E148" i="22" s="1"/>
  <c r="D140" i="22"/>
  <c r="E140" i="22" s="1"/>
  <c r="D132" i="22"/>
  <c r="E132" i="22" s="1"/>
  <c r="D124" i="22"/>
  <c r="E124" i="22" s="1"/>
  <c r="D116" i="22"/>
  <c r="E116" i="22" s="1"/>
  <c r="D108" i="22"/>
  <c r="E108" i="22" s="1"/>
  <c r="D100" i="22"/>
  <c r="E100" i="22" s="1"/>
  <c r="D92" i="22"/>
  <c r="E92" i="22" s="1"/>
  <c r="D84" i="22"/>
  <c r="E84" i="22" s="1"/>
  <c r="D76" i="22"/>
  <c r="E76" i="22" s="1"/>
  <c r="D68" i="22"/>
  <c r="E68" i="22" s="1"/>
  <c r="D60" i="22"/>
  <c r="E60" i="22" s="1"/>
  <c r="D52" i="22"/>
  <c r="E52" i="22" s="1"/>
  <c r="D44" i="22"/>
  <c r="E44" i="22" s="1"/>
  <c r="D36" i="22"/>
  <c r="E36" i="22" s="1"/>
  <c r="D28" i="22"/>
  <c r="E28" i="22" s="1"/>
  <c r="D20" i="22"/>
  <c r="E20" i="22" s="1"/>
  <c r="D12" i="22"/>
  <c r="E12" i="22" s="1"/>
  <c r="D286" i="22"/>
  <c r="E286" i="22" s="1"/>
  <c r="D267" i="22"/>
  <c r="E267" i="22" s="1"/>
  <c r="G267" i="22" s="1"/>
  <c r="H267" i="22" s="1"/>
  <c r="D259" i="22"/>
  <c r="E259" i="22" s="1"/>
  <c r="D251" i="22"/>
  <c r="E251" i="22" s="1"/>
  <c r="D243" i="22"/>
  <c r="E243" i="22" s="1"/>
  <c r="D235" i="22"/>
  <c r="E235" i="22" s="1"/>
  <c r="D227" i="22"/>
  <c r="E227" i="22" s="1"/>
  <c r="D219" i="22"/>
  <c r="E219" i="22" s="1"/>
  <c r="D211" i="22"/>
  <c r="E211" i="22" s="1"/>
  <c r="D203" i="22"/>
  <c r="E203" i="22" s="1"/>
  <c r="D195" i="22"/>
  <c r="E195" i="22" s="1"/>
  <c r="D187" i="22"/>
  <c r="E187" i="22" s="1"/>
  <c r="D179" i="22"/>
  <c r="E179" i="22" s="1"/>
  <c r="D171" i="22"/>
  <c r="E171" i="22" s="1"/>
  <c r="D163" i="22"/>
  <c r="E163" i="22" s="1"/>
  <c r="D155" i="22"/>
  <c r="E155" i="22" s="1"/>
  <c r="D147" i="22"/>
  <c r="E147" i="22" s="1"/>
  <c r="D139" i="22"/>
  <c r="E139" i="22" s="1"/>
  <c r="D131" i="22"/>
  <c r="E131" i="22" s="1"/>
  <c r="D123" i="22"/>
  <c r="E123" i="22" s="1"/>
  <c r="D115" i="22"/>
  <c r="E115" i="22" s="1"/>
  <c r="D107" i="22"/>
  <c r="E107" i="22" s="1"/>
  <c r="D99" i="22"/>
  <c r="E99" i="22" s="1"/>
  <c r="D91" i="22"/>
  <c r="E91" i="22" s="1"/>
  <c r="D83" i="22"/>
  <c r="E83" i="22" s="1"/>
  <c r="D75" i="22"/>
  <c r="E75" i="22" s="1"/>
  <c r="D67" i="22"/>
  <c r="E67" i="22" s="1"/>
  <c r="D59" i="22"/>
  <c r="E59" i="22" s="1"/>
  <c r="D51" i="22"/>
  <c r="E51" i="22" s="1"/>
  <c r="D43" i="22"/>
  <c r="E43" i="22" s="1"/>
  <c r="D35" i="22"/>
  <c r="E35" i="22" s="1"/>
  <c r="D27" i="22"/>
  <c r="E27" i="22" s="1"/>
  <c r="D19" i="22"/>
  <c r="E19" i="22" s="1"/>
  <c r="D293" i="22"/>
  <c r="E293" i="22" s="1"/>
  <c r="D285" i="22"/>
  <c r="E285" i="22" s="1"/>
  <c r="D258" i="22"/>
  <c r="E258" i="22" s="1"/>
  <c r="D250" i="22"/>
  <c r="E250" i="22" s="1"/>
  <c r="D242" i="22"/>
  <c r="E242" i="22" s="1"/>
  <c r="D234" i="22"/>
  <c r="E234" i="22" s="1"/>
  <c r="D226" i="22"/>
  <c r="E226" i="22" s="1"/>
  <c r="D218" i="22"/>
  <c r="E218" i="22" s="1"/>
  <c r="D210" i="22"/>
  <c r="E210" i="22" s="1"/>
  <c r="D202" i="22"/>
  <c r="E202" i="22" s="1"/>
  <c r="D194" i="22"/>
  <c r="E194" i="22" s="1"/>
  <c r="D186" i="22"/>
  <c r="E186" i="22" s="1"/>
  <c r="D178" i="22"/>
  <c r="E178" i="22" s="1"/>
  <c r="D170" i="22"/>
  <c r="E170" i="22" s="1"/>
  <c r="D162" i="22"/>
  <c r="E162" i="22" s="1"/>
  <c r="D154" i="22"/>
  <c r="E154" i="22" s="1"/>
  <c r="D146" i="22"/>
  <c r="E146" i="22" s="1"/>
  <c r="D138" i="22"/>
  <c r="E138" i="22" s="1"/>
  <c r="D130" i="22"/>
  <c r="E130" i="22" s="1"/>
  <c r="D122" i="22"/>
  <c r="E122" i="22" s="1"/>
  <c r="D114" i="22"/>
  <c r="E114" i="22" s="1"/>
  <c r="D106" i="22"/>
  <c r="E106" i="22" s="1"/>
  <c r="D98" i="22"/>
  <c r="E98" i="22" s="1"/>
  <c r="D90" i="22"/>
  <c r="E90" i="22" s="1"/>
  <c r="D82" i="22"/>
  <c r="E82" i="22" s="1"/>
  <c r="D74" i="22"/>
  <c r="E74" i="22" s="1"/>
  <c r="D66" i="22"/>
  <c r="E66" i="22" s="1"/>
  <c r="D58" i="22"/>
  <c r="E58" i="22" s="1"/>
  <c r="D50" i="22"/>
  <c r="E50" i="22" s="1"/>
  <c r="D42" i="22"/>
  <c r="E42" i="22" s="1"/>
  <c r="D34" i="22"/>
  <c r="E34" i="22" s="1"/>
  <c r="D26" i="22"/>
  <c r="E26" i="22" s="1"/>
  <c r="D18" i="22"/>
  <c r="E18" i="22" s="1"/>
  <c r="D292" i="22"/>
  <c r="E292" i="22" s="1"/>
  <c r="D284" i="22"/>
  <c r="E284" i="22" s="1"/>
  <c r="D257" i="22"/>
  <c r="E257" i="22" s="1"/>
  <c r="D249" i="22"/>
  <c r="E249" i="22" s="1"/>
  <c r="D241" i="22"/>
  <c r="E241" i="22" s="1"/>
  <c r="D233" i="22"/>
  <c r="E233" i="22" s="1"/>
  <c r="D225" i="22"/>
  <c r="E225" i="22" s="1"/>
  <c r="D217" i="22"/>
  <c r="E217" i="22" s="1"/>
  <c r="D209" i="22"/>
  <c r="E209" i="22" s="1"/>
  <c r="D201" i="22"/>
  <c r="E201" i="22" s="1"/>
  <c r="D193" i="22"/>
  <c r="E193" i="22" s="1"/>
  <c r="D185" i="22"/>
  <c r="E185" i="22" s="1"/>
  <c r="D177" i="22"/>
  <c r="E177" i="22" s="1"/>
  <c r="D169" i="22"/>
  <c r="E169" i="22" s="1"/>
  <c r="D161" i="22"/>
  <c r="E161" i="22" s="1"/>
  <c r="D153" i="22"/>
  <c r="E153" i="22" s="1"/>
  <c r="D145" i="22"/>
  <c r="E145" i="22" s="1"/>
  <c r="D137" i="22"/>
  <c r="E137" i="22" s="1"/>
  <c r="D129" i="22"/>
  <c r="E129" i="22" s="1"/>
  <c r="D121" i="22"/>
  <c r="E121" i="22" s="1"/>
  <c r="D113" i="22"/>
  <c r="E113" i="22" s="1"/>
  <c r="D105" i="22"/>
  <c r="E105" i="22" s="1"/>
  <c r="D97" i="22"/>
  <c r="E97" i="22" s="1"/>
  <c r="D89" i="22"/>
  <c r="E89" i="22" s="1"/>
  <c r="D81" i="22"/>
  <c r="E81" i="22" s="1"/>
  <c r="D73" i="22"/>
  <c r="E73" i="22" s="1"/>
  <c r="D65" i="22"/>
  <c r="E65" i="22" s="1"/>
  <c r="D57" i="22"/>
  <c r="E57" i="22" s="1"/>
  <c r="D49" i="22"/>
  <c r="E49" i="22" s="1"/>
  <c r="D41" i="22"/>
  <c r="E41" i="22" s="1"/>
  <c r="D33" i="22"/>
  <c r="E33" i="22" s="1"/>
  <c r="D25" i="22"/>
  <c r="E25" i="22" s="1"/>
  <c r="D17" i="22"/>
  <c r="E17" i="22" s="1"/>
  <c r="D291" i="22"/>
  <c r="E291" i="22" s="1"/>
  <c r="D283" i="22"/>
  <c r="E283" i="22" s="1"/>
  <c r="G271" i="22"/>
  <c r="H271" i="22" s="1"/>
  <c r="D11" i="22"/>
  <c r="E11" i="22" s="1"/>
  <c r="D256" i="22"/>
  <c r="E256" i="22" s="1"/>
  <c r="D248" i="22"/>
  <c r="E248" i="22" s="1"/>
  <c r="D240" i="22"/>
  <c r="E240" i="22" s="1"/>
  <c r="D232" i="22"/>
  <c r="E232" i="22" s="1"/>
  <c r="D224" i="22"/>
  <c r="E224" i="22" s="1"/>
  <c r="D216" i="22"/>
  <c r="E216" i="22" s="1"/>
  <c r="D208" i="22"/>
  <c r="E208" i="22" s="1"/>
  <c r="D200" i="22"/>
  <c r="E200" i="22" s="1"/>
  <c r="D192" i="22"/>
  <c r="E192" i="22" s="1"/>
  <c r="D184" i="22"/>
  <c r="E184" i="22" s="1"/>
  <c r="D176" i="22"/>
  <c r="E176" i="22" s="1"/>
  <c r="D168" i="22"/>
  <c r="E168" i="22" s="1"/>
  <c r="D160" i="22"/>
  <c r="E160" i="22" s="1"/>
  <c r="D152" i="22"/>
  <c r="E152" i="22" s="1"/>
  <c r="D144" i="22"/>
  <c r="E144" i="22" s="1"/>
  <c r="D136" i="22"/>
  <c r="E136" i="22" s="1"/>
  <c r="D128" i="22"/>
  <c r="E128" i="22" s="1"/>
  <c r="D120" i="22"/>
  <c r="E120" i="22" s="1"/>
  <c r="D112" i="22"/>
  <c r="E112" i="22" s="1"/>
  <c r="D104" i="22"/>
  <c r="E104" i="22" s="1"/>
  <c r="D96" i="22"/>
  <c r="E96" i="22" s="1"/>
  <c r="D88" i="22"/>
  <c r="E88" i="22" s="1"/>
  <c r="D80" i="22"/>
  <c r="E80" i="22" s="1"/>
  <c r="D72" i="22"/>
  <c r="E72" i="22" s="1"/>
  <c r="D64" i="22"/>
  <c r="E64" i="22" s="1"/>
  <c r="D56" i="22"/>
  <c r="E56" i="22" s="1"/>
  <c r="D48" i="22"/>
  <c r="E48" i="22" s="1"/>
  <c r="D40" i="22"/>
  <c r="E40" i="22" s="1"/>
  <c r="D32" i="22"/>
  <c r="E32" i="22" s="1"/>
  <c r="D24" i="22"/>
  <c r="E24" i="22" s="1"/>
  <c r="D16" i="22"/>
  <c r="E16" i="22" s="1"/>
  <c r="D290" i="22"/>
  <c r="E290" i="22" s="1"/>
  <c r="D263" i="22"/>
  <c r="E263" i="22" s="1"/>
  <c r="D255" i="22"/>
  <c r="E255" i="22" s="1"/>
  <c r="D247" i="22"/>
  <c r="E247" i="22" s="1"/>
  <c r="D239" i="22"/>
  <c r="E239" i="22" s="1"/>
  <c r="D231" i="22"/>
  <c r="E231" i="22" s="1"/>
  <c r="D223" i="22"/>
  <c r="E223" i="22" s="1"/>
  <c r="D215" i="22"/>
  <c r="E215" i="22" s="1"/>
  <c r="D207" i="22"/>
  <c r="E207" i="22" s="1"/>
  <c r="D199" i="22"/>
  <c r="E199" i="22" s="1"/>
  <c r="D191" i="22"/>
  <c r="E191" i="22" s="1"/>
  <c r="D183" i="22"/>
  <c r="E183" i="22" s="1"/>
  <c r="D175" i="22"/>
  <c r="E175" i="22" s="1"/>
  <c r="D167" i="22"/>
  <c r="E167" i="22" s="1"/>
  <c r="D159" i="22"/>
  <c r="E159" i="22" s="1"/>
  <c r="D151" i="22"/>
  <c r="E151" i="22" s="1"/>
  <c r="D143" i="22"/>
  <c r="E143" i="22" s="1"/>
  <c r="D135" i="22"/>
  <c r="E135" i="22" s="1"/>
  <c r="D127" i="22"/>
  <c r="E127" i="22" s="1"/>
  <c r="D119" i="22"/>
  <c r="E119" i="22" s="1"/>
  <c r="D111" i="22"/>
  <c r="E111" i="22" s="1"/>
  <c r="D103" i="22"/>
  <c r="E103" i="22" s="1"/>
  <c r="D95" i="22"/>
  <c r="E95" i="22" s="1"/>
  <c r="D87" i="22"/>
  <c r="E87" i="22" s="1"/>
  <c r="D79" i="22"/>
  <c r="E79" i="22" s="1"/>
  <c r="D71" i="22"/>
  <c r="E71" i="22" s="1"/>
  <c r="D63" i="22"/>
  <c r="E63" i="22" s="1"/>
  <c r="D55" i="22"/>
  <c r="E55" i="22" s="1"/>
  <c r="D47" i="22"/>
  <c r="E47" i="22" s="1"/>
  <c r="D39" i="22"/>
  <c r="E39" i="22" s="1"/>
  <c r="D31" i="22"/>
  <c r="E31" i="22" s="1"/>
  <c r="D23" i="22"/>
  <c r="E23" i="22" s="1"/>
  <c r="D15" i="22"/>
  <c r="E15" i="22" s="1"/>
  <c r="D289" i="22"/>
  <c r="E289" i="22" s="1"/>
  <c r="E264" i="22"/>
  <c r="G264" i="22" s="1"/>
  <c r="H264" i="22" s="1"/>
  <c r="D266" i="22"/>
  <c r="E266" i="22" s="1"/>
  <c r="G266" i="22" s="1"/>
  <c r="H266" i="22" s="1"/>
  <c r="D278" i="22"/>
  <c r="E278" i="22" s="1"/>
  <c r="G278" i="22" s="1"/>
  <c r="H278" i="22" s="1"/>
  <c r="D268" i="22"/>
  <c r="E268" i="22" s="1"/>
  <c r="G268" i="22" s="1"/>
  <c r="H268" i="22" s="1"/>
  <c r="D273" i="22"/>
  <c r="E273" i="22" s="1"/>
  <c r="G273" i="22" s="1"/>
  <c r="H273" i="22" s="1"/>
  <c r="D279" i="22"/>
  <c r="E279" i="22" s="1"/>
  <c r="G279" i="22" s="1"/>
  <c r="H279" i="22" s="1"/>
  <c r="D269" i="22"/>
  <c r="E269" i="22" s="1"/>
  <c r="G269" i="22" s="1"/>
  <c r="H269" i="22" s="1"/>
  <c r="D274" i="22"/>
  <c r="E274" i="22" s="1"/>
  <c r="G274" i="22" s="1"/>
  <c r="H274" i="22" s="1"/>
  <c r="G263" i="22"/>
  <c r="H263" i="22" s="1"/>
  <c r="D275" i="22"/>
  <c r="E275" i="22" s="1"/>
  <c r="G275" i="22" s="1"/>
  <c r="H275" i="22" s="1"/>
  <c r="D280" i="22"/>
  <c r="E280" i="22" s="1"/>
  <c r="G280" i="22" s="1"/>
  <c r="H280" i="22" s="1"/>
  <c r="D270" i="22"/>
  <c r="E270" i="22" s="1"/>
  <c r="G270" i="22" s="1"/>
  <c r="H270" i="22" s="1"/>
  <c r="D276" i="22"/>
  <c r="E276" i="22" s="1"/>
  <c r="G276" i="22" s="1"/>
  <c r="H276" i="22" s="1"/>
  <c r="D281" i="22"/>
  <c r="E281" i="22" s="1"/>
  <c r="G281" i="22" s="1"/>
  <c r="H281" i="22" s="1"/>
  <c r="D277" i="22"/>
  <c r="E277" i="22" s="1"/>
  <c r="G277" i="22" s="1"/>
  <c r="H277" i="22" s="1"/>
  <c r="D282" i="22"/>
  <c r="E282" i="22" s="1"/>
  <c r="G282" i="22" s="1"/>
  <c r="H282" i="22" s="1"/>
  <c r="D265" i="22"/>
  <c r="E265" i="22" s="1"/>
  <c r="G265" i="22" s="1"/>
  <c r="H265" i="22" s="1"/>
  <c r="D260" i="21"/>
  <c r="E260" i="21" s="1"/>
  <c r="D241" i="21"/>
  <c r="E241" i="21" s="1"/>
  <c r="D219" i="21"/>
  <c r="E219" i="21" s="1"/>
  <c r="D196" i="21"/>
  <c r="E196" i="21" s="1"/>
  <c r="D177" i="21"/>
  <c r="E177" i="21" s="1"/>
  <c r="D155" i="21"/>
  <c r="E155" i="21" s="1"/>
  <c r="D132" i="21"/>
  <c r="E132" i="21" s="1"/>
  <c r="D113" i="21"/>
  <c r="E113" i="21" s="1"/>
  <c r="D91" i="21"/>
  <c r="E91" i="21" s="1"/>
  <c r="D68" i="21"/>
  <c r="E68" i="21" s="1"/>
  <c r="D49" i="21"/>
  <c r="E49" i="21" s="1"/>
  <c r="D27" i="21"/>
  <c r="E27" i="21" s="1"/>
  <c r="D286" i="21"/>
  <c r="E286" i="21" s="1"/>
  <c r="D259" i="21"/>
  <c r="E259" i="21" s="1"/>
  <c r="D236" i="21"/>
  <c r="E236" i="21" s="1"/>
  <c r="D217" i="21"/>
  <c r="E217" i="21" s="1"/>
  <c r="D195" i="21"/>
  <c r="E195" i="21" s="1"/>
  <c r="D172" i="21"/>
  <c r="E172" i="21" s="1"/>
  <c r="D153" i="21"/>
  <c r="E153" i="21" s="1"/>
  <c r="D131" i="21"/>
  <c r="E131" i="21" s="1"/>
  <c r="D108" i="21"/>
  <c r="E108" i="21" s="1"/>
  <c r="D89" i="21"/>
  <c r="E89" i="21" s="1"/>
  <c r="D67" i="21"/>
  <c r="E67" i="21" s="1"/>
  <c r="D44" i="21"/>
  <c r="E44" i="21" s="1"/>
  <c r="D25" i="21"/>
  <c r="E25" i="21" s="1"/>
  <c r="D285" i="21"/>
  <c r="E285" i="21" s="1"/>
  <c r="D252" i="21"/>
  <c r="E252" i="21" s="1"/>
  <c r="D233" i="21"/>
  <c r="E233" i="21" s="1"/>
  <c r="D211" i="21"/>
  <c r="E211" i="21" s="1"/>
  <c r="D188" i="21"/>
  <c r="E188" i="21" s="1"/>
  <c r="D169" i="21"/>
  <c r="E169" i="21" s="1"/>
  <c r="D147" i="21"/>
  <c r="E147" i="21" s="1"/>
  <c r="D124" i="21"/>
  <c r="E124" i="21" s="1"/>
  <c r="D105" i="21"/>
  <c r="E105" i="21" s="1"/>
  <c r="D83" i="21"/>
  <c r="E83" i="21" s="1"/>
  <c r="D60" i="21"/>
  <c r="E60" i="21" s="1"/>
  <c r="D41" i="21"/>
  <c r="E41" i="21" s="1"/>
  <c r="D282" i="21"/>
  <c r="E282" i="21" s="1"/>
  <c r="G282" i="21" s="1"/>
  <c r="H282" i="21" s="1"/>
  <c r="D290" i="21"/>
  <c r="E290" i="21" s="1"/>
  <c r="D16" i="21"/>
  <c r="E16" i="21" s="1"/>
  <c r="D24" i="21"/>
  <c r="E24" i="21" s="1"/>
  <c r="D32" i="21"/>
  <c r="E32" i="21" s="1"/>
  <c r="D40" i="21"/>
  <c r="E40" i="21" s="1"/>
  <c r="D48" i="21"/>
  <c r="E48" i="21" s="1"/>
  <c r="D56" i="21"/>
  <c r="E56" i="21" s="1"/>
  <c r="D64" i="21"/>
  <c r="E64" i="21" s="1"/>
  <c r="D72" i="21"/>
  <c r="E72" i="21" s="1"/>
  <c r="D80" i="21"/>
  <c r="E80" i="21" s="1"/>
  <c r="D88" i="21"/>
  <c r="E88" i="21" s="1"/>
  <c r="D96" i="21"/>
  <c r="E96" i="21" s="1"/>
  <c r="D104" i="21"/>
  <c r="E104" i="21" s="1"/>
  <c r="D112" i="21"/>
  <c r="E112" i="21" s="1"/>
  <c r="D120" i="21"/>
  <c r="E120" i="21" s="1"/>
  <c r="D128" i="21"/>
  <c r="E128" i="21" s="1"/>
  <c r="D136" i="21"/>
  <c r="E136" i="21" s="1"/>
  <c r="D144" i="21"/>
  <c r="E144" i="21" s="1"/>
  <c r="D152" i="21"/>
  <c r="E152" i="21" s="1"/>
  <c r="D160" i="21"/>
  <c r="E160" i="21" s="1"/>
  <c r="D168" i="21"/>
  <c r="E168" i="21" s="1"/>
  <c r="D176" i="21"/>
  <c r="E176" i="21" s="1"/>
  <c r="D184" i="21"/>
  <c r="E184" i="21" s="1"/>
  <c r="D192" i="21"/>
  <c r="E192" i="21" s="1"/>
  <c r="D200" i="21"/>
  <c r="E200" i="21" s="1"/>
  <c r="D208" i="21"/>
  <c r="E208" i="21" s="1"/>
  <c r="D216" i="21"/>
  <c r="E216" i="21" s="1"/>
  <c r="D224" i="21"/>
  <c r="E224" i="21" s="1"/>
  <c r="D232" i="21"/>
  <c r="E232" i="21" s="1"/>
  <c r="D240" i="21"/>
  <c r="E240" i="21" s="1"/>
  <c r="D248" i="21"/>
  <c r="E248" i="21" s="1"/>
  <c r="D256" i="21"/>
  <c r="E256" i="21" s="1"/>
  <c r="D264" i="21"/>
  <c r="E264" i="21" s="1"/>
  <c r="G264" i="21" s="1"/>
  <c r="H264" i="21" s="1"/>
  <c r="D284" i="21"/>
  <c r="E284" i="21" s="1"/>
  <c r="D292" i="21"/>
  <c r="E292" i="21" s="1"/>
  <c r="D18" i="21"/>
  <c r="E18" i="21" s="1"/>
  <c r="D26" i="21"/>
  <c r="E26" i="21" s="1"/>
  <c r="D34" i="21"/>
  <c r="E34" i="21" s="1"/>
  <c r="D42" i="21"/>
  <c r="E42" i="21" s="1"/>
  <c r="D50" i="21"/>
  <c r="E50" i="21" s="1"/>
  <c r="D58" i="21"/>
  <c r="E58" i="21" s="1"/>
  <c r="D66" i="21"/>
  <c r="E66" i="21" s="1"/>
  <c r="D74" i="21"/>
  <c r="E74" i="21" s="1"/>
  <c r="D82" i="21"/>
  <c r="E82" i="21" s="1"/>
  <c r="D90" i="21"/>
  <c r="E90" i="21" s="1"/>
  <c r="D98" i="21"/>
  <c r="E98" i="21" s="1"/>
  <c r="D106" i="21"/>
  <c r="E106" i="21" s="1"/>
  <c r="D114" i="21"/>
  <c r="E114" i="21" s="1"/>
  <c r="D122" i="21"/>
  <c r="E122" i="21" s="1"/>
  <c r="D130" i="21"/>
  <c r="E130" i="21" s="1"/>
  <c r="D138" i="21"/>
  <c r="E138" i="21" s="1"/>
  <c r="D146" i="21"/>
  <c r="E146" i="21" s="1"/>
  <c r="D154" i="21"/>
  <c r="E154" i="21" s="1"/>
  <c r="D162" i="21"/>
  <c r="E162" i="21" s="1"/>
  <c r="D170" i="21"/>
  <c r="E170" i="21" s="1"/>
  <c r="D178" i="21"/>
  <c r="E178" i="21" s="1"/>
  <c r="D186" i="21"/>
  <c r="E186" i="21" s="1"/>
  <c r="D194" i="21"/>
  <c r="E194" i="21" s="1"/>
  <c r="D202" i="21"/>
  <c r="E202" i="21" s="1"/>
  <c r="D210" i="21"/>
  <c r="E210" i="21" s="1"/>
  <c r="D218" i="21"/>
  <c r="E218" i="21" s="1"/>
  <c r="D226" i="21"/>
  <c r="E226" i="21" s="1"/>
  <c r="D234" i="21"/>
  <c r="E234" i="21" s="1"/>
  <c r="D242" i="21"/>
  <c r="E242" i="21" s="1"/>
  <c r="D250" i="21"/>
  <c r="E250" i="21" s="1"/>
  <c r="D258" i="21"/>
  <c r="E258" i="21" s="1"/>
  <c r="D287" i="21"/>
  <c r="E287" i="21" s="1"/>
  <c r="D13" i="21"/>
  <c r="E13" i="21" s="1"/>
  <c r="D21" i="21"/>
  <c r="E21" i="21" s="1"/>
  <c r="D29" i="21"/>
  <c r="E29" i="21" s="1"/>
  <c r="D37" i="21"/>
  <c r="E37" i="21" s="1"/>
  <c r="D45" i="21"/>
  <c r="E45" i="21" s="1"/>
  <c r="D53" i="21"/>
  <c r="E53" i="21" s="1"/>
  <c r="D61" i="21"/>
  <c r="E61" i="21" s="1"/>
  <c r="D69" i="21"/>
  <c r="E69" i="21" s="1"/>
  <c r="D77" i="21"/>
  <c r="E77" i="21" s="1"/>
  <c r="D85" i="21"/>
  <c r="E85" i="21" s="1"/>
  <c r="D93" i="21"/>
  <c r="E93" i="21" s="1"/>
  <c r="D101" i="21"/>
  <c r="E101" i="21" s="1"/>
  <c r="D109" i="21"/>
  <c r="E109" i="21" s="1"/>
  <c r="D117" i="21"/>
  <c r="E117" i="21" s="1"/>
  <c r="D125" i="21"/>
  <c r="E125" i="21" s="1"/>
  <c r="D133" i="21"/>
  <c r="E133" i="21" s="1"/>
  <c r="D141" i="21"/>
  <c r="E141" i="21" s="1"/>
  <c r="D149" i="21"/>
  <c r="E149" i="21" s="1"/>
  <c r="D157" i="21"/>
  <c r="E157" i="21" s="1"/>
  <c r="D165" i="21"/>
  <c r="E165" i="21" s="1"/>
  <c r="D173" i="21"/>
  <c r="E173" i="21" s="1"/>
  <c r="D181" i="21"/>
  <c r="E181" i="21" s="1"/>
  <c r="D189" i="21"/>
  <c r="E189" i="21" s="1"/>
  <c r="D197" i="21"/>
  <c r="E197" i="21" s="1"/>
  <c r="D205" i="21"/>
  <c r="E205" i="21" s="1"/>
  <c r="D213" i="21"/>
  <c r="E213" i="21" s="1"/>
  <c r="D221" i="21"/>
  <c r="E221" i="21" s="1"/>
  <c r="D229" i="21"/>
  <c r="E229" i="21" s="1"/>
  <c r="D237" i="21"/>
  <c r="E237" i="21" s="1"/>
  <c r="D245" i="21"/>
  <c r="E245" i="21" s="1"/>
  <c r="D253" i="21"/>
  <c r="E253" i="21" s="1"/>
  <c r="D261" i="21"/>
  <c r="E261" i="21" s="1"/>
  <c r="D288" i="21"/>
  <c r="E288" i="21" s="1"/>
  <c r="D14" i="21"/>
  <c r="E14" i="21" s="1"/>
  <c r="D22" i="21"/>
  <c r="E22" i="21" s="1"/>
  <c r="D30" i="21"/>
  <c r="E30" i="21" s="1"/>
  <c r="D38" i="21"/>
  <c r="E38" i="21" s="1"/>
  <c r="D46" i="21"/>
  <c r="E46" i="21" s="1"/>
  <c r="D54" i="21"/>
  <c r="E54" i="21" s="1"/>
  <c r="D62" i="21"/>
  <c r="E62" i="21" s="1"/>
  <c r="D70" i="21"/>
  <c r="E70" i="21" s="1"/>
  <c r="D78" i="21"/>
  <c r="E78" i="21" s="1"/>
  <c r="D86" i="21"/>
  <c r="E86" i="21" s="1"/>
  <c r="D94" i="21"/>
  <c r="E94" i="21" s="1"/>
  <c r="D102" i="21"/>
  <c r="E102" i="21" s="1"/>
  <c r="D110" i="21"/>
  <c r="E110" i="21" s="1"/>
  <c r="D118" i="21"/>
  <c r="E118" i="21" s="1"/>
  <c r="D126" i="21"/>
  <c r="E126" i="21" s="1"/>
  <c r="D134" i="21"/>
  <c r="E134" i="21" s="1"/>
  <c r="D142" i="21"/>
  <c r="E142" i="21" s="1"/>
  <c r="D150" i="21"/>
  <c r="E150" i="21" s="1"/>
  <c r="D158" i="21"/>
  <c r="E158" i="21" s="1"/>
  <c r="D166" i="21"/>
  <c r="E166" i="21" s="1"/>
  <c r="D174" i="21"/>
  <c r="E174" i="21" s="1"/>
  <c r="D182" i="21"/>
  <c r="E182" i="21" s="1"/>
  <c r="D190" i="21"/>
  <c r="E190" i="21" s="1"/>
  <c r="D198" i="21"/>
  <c r="E198" i="21" s="1"/>
  <c r="D206" i="21"/>
  <c r="E206" i="21" s="1"/>
  <c r="D214" i="21"/>
  <c r="E214" i="21" s="1"/>
  <c r="D222" i="21"/>
  <c r="E222" i="21" s="1"/>
  <c r="D230" i="21"/>
  <c r="E230" i="21" s="1"/>
  <c r="D238" i="21"/>
  <c r="E238" i="21" s="1"/>
  <c r="D246" i="21"/>
  <c r="E246" i="21" s="1"/>
  <c r="D254" i="21"/>
  <c r="E254" i="21" s="1"/>
  <c r="D262" i="21"/>
  <c r="E262" i="21" s="1"/>
  <c r="D289" i="21"/>
  <c r="E289" i="21" s="1"/>
  <c r="D15" i="21"/>
  <c r="E15" i="21" s="1"/>
  <c r="D23" i="21"/>
  <c r="E23" i="21" s="1"/>
  <c r="D31" i="21"/>
  <c r="E31" i="21" s="1"/>
  <c r="D39" i="21"/>
  <c r="E39" i="21" s="1"/>
  <c r="D47" i="21"/>
  <c r="E47" i="21" s="1"/>
  <c r="D55" i="21"/>
  <c r="E55" i="21" s="1"/>
  <c r="D63" i="21"/>
  <c r="E63" i="21" s="1"/>
  <c r="D71" i="21"/>
  <c r="E71" i="21" s="1"/>
  <c r="D79" i="21"/>
  <c r="E79" i="21" s="1"/>
  <c r="D87" i="21"/>
  <c r="E87" i="21" s="1"/>
  <c r="D95" i="21"/>
  <c r="E95" i="21" s="1"/>
  <c r="D103" i="21"/>
  <c r="E103" i="21" s="1"/>
  <c r="D111" i="21"/>
  <c r="E111" i="21" s="1"/>
  <c r="D119" i="21"/>
  <c r="E119" i="21" s="1"/>
  <c r="D127" i="21"/>
  <c r="E127" i="21" s="1"/>
  <c r="D135" i="21"/>
  <c r="E135" i="21" s="1"/>
  <c r="D143" i="21"/>
  <c r="E143" i="21" s="1"/>
  <c r="D151" i="21"/>
  <c r="E151" i="21" s="1"/>
  <c r="D159" i="21"/>
  <c r="E159" i="21" s="1"/>
  <c r="D167" i="21"/>
  <c r="E167" i="21" s="1"/>
  <c r="D175" i="21"/>
  <c r="E175" i="21" s="1"/>
  <c r="D183" i="21"/>
  <c r="E183" i="21" s="1"/>
  <c r="D191" i="21"/>
  <c r="E191" i="21" s="1"/>
  <c r="D199" i="21"/>
  <c r="E199" i="21" s="1"/>
  <c r="D207" i="21"/>
  <c r="E207" i="21" s="1"/>
  <c r="D215" i="21"/>
  <c r="E215" i="21" s="1"/>
  <c r="D223" i="21"/>
  <c r="E223" i="21" s="1"/>
  <c r="D231" i="21"/>
  <c r="E231" i="21" s="1"/>
  <c r="D239" i="21"/>
  <c r="E239" i="21" s="1"/>
  <c r="D247" i="21"/>
  <c r="E247" i="21" s="1"/>
  <c r="D255" i="21"/>
  <c r="E255" i="21" s="1"/>
  <c r="D263" i="21"/>
  <c r="E263" i="21" s="1"/>
  <c r="G263" i="21" s="1"/>
  <c r="H263" i="21" s="1"/>
  <c r="D249" i="21"/>
  <c r="E249" i="21" s="1"/>
  <c r="D227" i="21"/>
  <c r="E227" i="21" s="1"/>
  <c r="D204" i="21"/>
  <c r="E204" i="21" s="1"/>
  <c r="D185" i="21"/>
  <c r="E185" i="21" s="1"/>
  <c r="D163" i="21"/>
  <c r="E163" i="21" s="1"/>
  <c r="D140" i="21"/>
  <c r="E140" i="21" s="1"/>
  <c r="D121" i="21"/>
  <c r="E121" i="21" s="1"/>
  <c r="D99" i="21"/>
  <c r="E99" i="21" s="1"/>
  <c r="D76" i="21"/>
  <c r="E76" i="21" s="1"/>
  <c r="D57" i="21"/>
  <c r="E57" i="21" s="1"/>
  <c r="D35" i="21"/>
  <c r="E35" i="21" s="1"/>
  <c r="D12" i="21"/>
  <c r="E12" i="21" s="1"/>
  <c r="D244" i="21"/>
  <c r="E244" i="21" s="1"/>
  <c r="D225" i="21"/>
  <c r="E225" i="21" s="1"/>
  <c r="D203" i="21"/>
  <c r="E203" i="21" s="1"/>
  <c r="D180" i="21"/>
  <c r="E180" i="21" s="1"/>
  <c r="D161" i="21"/>
  <c r="E161" i="21" s="1"/>
  <c r="D139" i="21"/>
  <c r="E139" i="21" s="1"/>
  <c r="D116" i="21"/>
  <c r="E116" i="21" s="1"/>
  <c r="D97" i="21"/>
  <c r="E97" i="21" s="1"/>
  <c r="D75" i="21"/>
  <c r="E75" i="21" s="1"/>
  <c r="D52" i="21"/>
  <c r="E52" i="21" s="1"/>
  <c r="D33" i="21"/>
  <c r="E33" i="21" s="1"/>
  <c r="D293" i="21"/>
  <c r="E293" i="21" s="1"/>
  <c r="D11" i="21"/>
  <c r="E11" i="21" s="1"/>
  <c r="D243" i="21"/>
  <c r="E243" i="21" s="1"/>
  <c r="D220" i="21"/>
  <c r="E220" i="21" s="1"/>
  <c r="D201" i="21"/>
  <c r="E201" i="21" s="1"/>
  <c r="D179" i="21"/>
  <c r="E179" i="21" s="1"/>
  <c r="D156" i="21"/>
  <c r="E156" i="21" s="1"/>
  <c r="D137" i="21"/>
  <c r="E137" i="21" s="1"/>
  <c r="D115" i="21"/>
  <c r="E115" i="21" s="1"/>
  <c r="D92" i="21"/>
  <c r="E92" i="21" s="1"/>
  <c r="D73" i="21"/>
  <c r="E73" i="21" s="1"/>
  <c r="D51" i="21"/>
  <c r="E51" i="21" s="1"/>
  <c r="D28" i="21"/>
  <c r="E28" i="21" s="1"/>
  <c r="D291" i="21"/>
  <c r="E291" i="21" s="1"/>
  <c r="D277" i="21"/>
  <c r="E277" i="21" s="1"/>
  <c r="G277" i="21" s="1"/>
  <c r="H277" i="21" s="1"/>
  <c r="D265" i="21"/>
  <c r="E265" i="21" s="1"/>
  <c r="G265" i="21" s="1"/>
  <c r="H265" i="21" s="1"/>
  <c r="D278" i="21"/>
  <c r="E278" i="21" s="1"/>
  <c r="G278" i="21" s="1"/>
  <c r="H278" i="21" s="1"/>
  <c r="D266" i="21"/>
  <c r="E266" i="21" s="1"/>
  <c r="G266" i="21" s="1"/>
  <c r="H266" i="21" s="1"/>
  <c r="D272" i="21"/>
  <c r="E272" i="21" s="1"/>
  <c r="G272" i="21" s="1"/>
  <c r="H272" i="21" s="1"/>
  <c r="D267" i="21"/>
  <c r="E267" i="21" s="1"/>
  <c r="G267" i="21" s="1"/>
  <c r="H267" i="21" s="1"/>
  <c r="D279" i="21"/>
  <c r="E279" i="21" s="1"/>
  <c r="G279" i="21" s="1"/>
  <c r="H279" i="21" s="1"/>
  <c r="D268" i="21"/>
  <c r="E268" i="21" s="1"/>
  <c r="G268" i="21" s="1"/>
  <c r="H268" i="21" s="1"/>
  <c r="D273" i="21"/>
  <c r="E273" i="21" s="1"/>
  <c r="G273" i="21" s="1"/>
  <c r="H273" i="21" s="1"/>
  <c r="D269" i="21"/>
  <c r="E269" i="21" s="1"/>
  <c r="G269" i="21" s="1"/>
  <c r="H269" i="21" s="1"/>
  <c r="D274" i="21"/>
  <c r="E274" i="21" s="1"/>
  <c r="G274" i="21" s="1"/>
  <c r="H274" i="21" s="1"/>
  <c r="D280" i="21"/>
  <c r="E280" i="21" s="1"/>
  <c r="G280" i="21" s="1"/>
  <c r="H280" i="21" s="1"/>
  <c r="D270" i="21"/>
  <c r="E270" i="21" s="1"/>
  <c r="G270" i="21" s="1"/>
  <c r="H270" i="21" s="1"/>
  <c r="D275" i="21"/>
  <c r="E275" i="21" s="1"/>
  <c r="G275" i="21" s="1"/>
  <c r="H275" i="21" s="1"/>
  <c r="D281" i="21"/>
  <c r="E281" i="21" s="1"/>
  <c r="G281" i="21" s="1"/>
  <c r="H281" i="21" s="1"/>
  <c r="D276" i="21"/>
  <c r="E276" i="21" s="1"/>
  <c r="G276" i="21" s="1"/>
  <c r="H276" i="21" s="1"/>
  <c r="D271" i="21"/>
  <c r="E271" i="21" s="1"/>
  <c r="G271" i="21" s="1"/>
  <c r="H271" i="21" s="1"/>
  <c r="D262" i="19"/>
  <c r="E262" i="19" s="1"/>
  <c r="D254" i="19"/>
  <c r="E254" i="19" s="1"/>
  <c r="D246" i="19"/>
  <c r="E246" i="19" s="1"/>
  <c r="D238" i="19"/>
  <c r="E238" i="19" s="1"/>
  <c r="D230" i="19"/>
  <c r="E230" i="19" s="1"/>
  <c r="D222" i="19"/>
  <c r="E222" i="19" s="1"/>
  <c r="D214" i="19"/>
  <c r="E214" i="19" s="1"/>
  <c r="D206" i="19"/>
  <c r="E206" i="19" s="1"/>
  <c r="D198" i="19"/>
  <c r="E198" i="19" s="1"/>
  <c r="D190" i="19"/>
  <c r="E190" i="19" s="1"/>
  <c r="D182" i="19"/>
  <c r="E182" i="19" s="1"/>
  <c r="D174" i="19"/>
  <c r="E174" i="19" s="1"/>
  <c r="D166" i="19"/>
  <c r="E166" i="19" s="1"/>
  <c r="D158" i="19"/>
  <c r="E158" i="19" s="1"/>
  <c r="D150" i="19"/>
  <c r="E150" i="19" s="1"/>
  <c r="D142" i="19"/>
  <c r="E142" i="19" s="1"/>
  <c r="D134" i="19"/>
  <c r="E134" i="19" s="1"/>
  <c r="D126" i="19"/>
  <c r="E126" i="19" s="1"/>
  <c r="D118" i="19"/>
  <c r="E118" i="19" s="1"/>
  <c r="D110" i="19"/>
  <c r="E110" i="19" s="1"/>
  <c r="D102" i="19"/>
  <c r="E102" i="19" s="1"/>
  <c r="D94" i="19"/>
  <c r="E94" i="19" s="1"/>
  <c r="D86" i="19"/>
  <c r="E86" i="19" s="1"/>
  <c r="D78" i="19"/>
  <c r="E78" i="19" s="1"/>
  <c r="D70" i="19"/>
  <c r="E70" i="19" s="1"/>
  <c r="D62" i="19"/>
  <c r="E62" i="19" s="1"/>
  <c r="D54" i="19"/>
  <c r="E54" i="19" s="1"/>
  <c r="D46" i="19"/>
  <c r="E46" i="19" s="1"/>
  <c r="D38" i="19"/>
  <c r="E38" i="19" s="1"/>
  <c r="D30" i="19"/>
  <c r="E30" i="19" s="1"/>
  <c r="D22" i="19"/>
  <c r="E22" i="19" s="1"/>
  <c r="D14" i="19"/>
  <c r="E14" i="19" s="1"/>
  <c r="D288" i="19"/>
  <c r="E288" i="19" s="1"/>
  <c r="D261" i="19"/>
  <c r="E261" i="19" s="1"/>
  <c r="D253" i="19"/>
  <c r="E253" i="19" s="1"/>
  <c r="D245" i="19"/>
  <c r="E245" i="19" s="1"/>
  <c r="D237" i="19"/>
  <c r="E237" i="19" s="1"/>
  <c r="D229" i="19"/>
  <c r="E229" i="19" s="1"/>
  <c r="D221" i="19"/>
  <c r="E221" i="19" s="1"/>
  <c r="D213" i="19"/>
  <c r="E213" i="19" s="1"/>
  <c r="D205" i="19"/>
  <c r="E205" i="19" s="1"/>
  <c r="D197" i="19"/>
  <c r="E197" i="19" s="1"/>
  <c r="D189" i="19"/>
  <c r="E189" i="19" s="1"/>
  <c r="D181" i="19"/>
  <c r="E181" i="19" s="1"/>
  <c r="D173" i="19"/>
  <c r="E173" i="19" s="1"/>
  <c r="D165" i="19"/>
  <c r="E165" i="19" s="1"/>
  <c r="D157" i="19"/>
  <c r="E157" i="19" s="1"/>
  <c r="D149" i="19"/>
  <c r="E149" i="19" s="1"/>
  <c r="D141" i="19"/>
  <c r="E141" i="19" s="1"/>
  <c r="D133" i="19"/>
  <c r="E133" i="19" s="1"/>
  <c r="D125" i="19"/>
  <c r="E125" i="19" s="1"/>
  <c r="D117" i="19"/>
  <c r="E117" i="19" s="1"/>
  <c r="D109" i="19"/>
  <c r="E109" i="19" s="1"/>
  <c r="D101" i="19"/>
  <c r="E101" i="19" s="1"/>
  <c r="D93" i="19"/>
  <c r="E93" i="19" s="1"/>
  <c r="D85" i="19"/>
  <c r="E85" i="19" s="1"/>
  <c r="D77" i="19"/>
  <c r="E77" i="19" s="1"/>
  <c r="D69" i="19"/>
  <c r="E69" i="19" s="1"/>
  <c r="D61" i="19"/>
  <c r="E61" i="19" s="1"/>
  <c r="D53" i="19"/>
  <c r="E53" i="19" s="1"/>
  <c r="D45" i="19"/>
  <c r="E45" i="19" s="1"/>
  <c r="D37" i="19"/>
  <c r="E37" i="19" s="1"/>
  <c r="D29" i="19"/>
  <c r="E29" i="19" s="1"/>
  <c r="D21" i="19"/>
  <c r="E21" i="19" s="1"/>
  <c r="D13" i="19"/>
  <c r="E13" i="19" s="1"/>
  <c r="D287" i="19"/>
  <c r="E287" i="19" s="1"/>
  <c r="D260" i="19"/>
  <c r="E260" i="19" s="1"/>
  <c r="D252" i="19"/>
  <c r="E252" i="19" s="1"/>
  <c r="D244" i="19"/>
  <c r="E244" i="19" s="1"/>
  <c r="D236" i="19"/>
  <c r="E236" i="19" s="1"/>
  <c r="D228" i="19"/>
  <c r="E228" i="19" s="1"/>
  <c r="D220" i="19"/>
  <c r="E220" i="19" s="1"/>
  <c r="D212" i="19"/>
  <c r="E212" i="19" s="1"/>
  <c r="D204" i="19"/>
  <c r="E204" i="19" s="1"/>
  <c r="D196" i="19"/>
  <c r="E196" i="19" s="1"/>
  <c r="D188" i="19"/>
  <c r="E188" i="19" s="1"/>
  <c r="D180" i="19"/>
  <c r="E180" i="19" s="1"/>
  <c r="D172" i="19"/>
  <c r="E172" i="19" s="1"/>
  <c r="D164" i="19"/>
  <c r="E164" i="19" s="1"/>
  <c r="D156" i="19"/>
  <c r="E156" i="19" s="1"/>
  <c r="D148" i="19"/>
  <c r="E148" i="19" s="1"/>
  <c r="D140" i="19"/>
  <c r="E140" i="19" s="1"/>
  <c r="D132" i="19"/>
  <c r="E132" i="19" s="1"/>
  <c r="D124" i="19"/>
  <c r="E124" i="19" s="1"/>
  <c r="D116" i="19"/>
  <c r="E116" i="19" s="1"/>
  <c r="D108" i="19"/>
  <c r="E108" i="19" s="1"/>
  <c r="D100" i="19"/>
  <c r="E100" i="19" s="1"/>
  <c r="D92" i="19"/>
  <c r="E92" i="19" s="1"/>
  <c r="D84" i="19"/>
  <c r="E84" i="19" s="1"/>
  <c r="D76" i="19"/>
  <c r="E76" i="19" s="1"/>
  <c r="D68" i="19"/>
  <c r="E68" i="19" s="1"/>
  <c r="D60" i="19"/>
  <c r="E60" i="19" s="1"/>
  <c r="D52" i="19"/>
  <c r="E52" i="19" s="1"/>
  <c r="D44" i="19"/>
  <c r="E44" i="19" s="1"/>
  <c r="D36" i="19"/>
  <c r="E36" i="19" s="1"/>
  <c r="D28" i="19"/>
  <c r="E28" i="19" s="1"/>
  <c r="D20" i="19"/>
  <c r="E20" i="19" s="1"/>
  <c r="D12" i="19"/>
  <c r="E12" i="19" s="1"/>
  <c r="D286" i="19"/>
  <c r="E286" i="19" s="1"/>
  <c r="D259" i="19"/>
  <c r="E259" i="19" s="1"/>
  <c r="D251" i="19"/>
  <c r="E251" i="19" s="1"/>
  <c r="D243" i="19"/>
  <c r="E243" i="19" s="1"/>
  <c r="D235" i="19"/>
  <c r="E235" i="19" s="1"/>
  <c r="D227" i="19"/>
  <c r="E227" i="19" s="1"/>
  <c r="D219" i="19"/>
  <c r="E219" i="19" s="1"/>
  <c r="D211" i="19"/>
  <c r="E211" i="19" s="1"/>
  <c r="D203" i="19"/>
  <c r="E203" i="19" s="1"/>
  <c r="D195" i="19"/>
  <c r="E195" i="19" s="1"/>
  <c r="D187" i="19"/>
  <c r="E187" i="19" s="1"/>
  <c r="D179" i="19"/>
  <c r="E179" i="19" s="1"/>
  <c r="D171" i="19"/>
  <c r="E171" i="19" s="1"/>
  <c r="D163" i="19"/>
  <c r="E163" i="19" s="1"/>
  <c r="D155" i="19"/>
  <c r="E155" i="19" s="1"/>
  <c r="D147" i="19"/>
  <c r="E147" i="19" s="1"/>
  <c r="D139" i="19"/>
  <c r="E139" i="19" s="1"/>
  <c r="D131" i="19"/>
  <c r="E131" i="19" s="1"/>
  <c r="D123" i="19"/>
  <c r="E123" i="19" s="1"/>
  <c r="D115" i="19"/>
  <c r="E115" i="19" s="1"/>
  <c r="D107" i="19"/>
  <c r="E107" i="19" s="1"/>
  <c r="D99" i="19"/>
  <c r="E99" i="19" s="1"/>
  <c r="D91" i="19"/>
  <c r="E91" i="19" s="1"/>
  <c r="D83" i="19"/>
  <c r="E83" i="19" s="1"/>
  <c r="D75" i="19"/>
  <c r="E75" i="19" s="1"/>
  <c r="D67" i="19"/>
  <c r="E67" i="19" s="1"/>
  <c r="D59" i="19"/>
  <c r="E59" i="19" s="1"/>
  <c r="D51" i="19"/>
  <c r="E51" i="19" s="1"/>
  <c r="D43" i="19"/>
  <c r="E43" i="19" s="1"/>
  <c r="D35" i="19"/>
  <c r="E35" i="19" s="1"/>
  <c r="D27" i="19"/>
  <c r="E27" i="19" s="1"/>
  <c r="D19" i="19"/>
  <c r="E19" i="19" s="1"/>
  <c r="D293" i="19"/>
  <c r="E293" i="19" s="1"/>
  <c r="D285" i="19"/>
  <c r="E285" i="19" s="1"/>
  <c r="D258" i="19"/>
  <c r="E258" i="19" s="1"/>
  <c r="D250" i="19"/>
  <c r="E250" i="19" s="1"/>
  <c r="D242" i="19"/>
  <c r="E242" i="19" s="1"/>
  <c r="D234" i="19"/>
  <c r="E234" i="19" s="1"/>
  <c r="D226" i="19"/>
  <c r="E226" i="19" s="1"/>
  <c r="D218" i="19"/>
  <c r="E218" i="19" s="1"/>
  <c r="D210" i="19"/>
  <c r="E210" i="19" s="1"/>
  <c r="D202" i="19"/>
  <c r="E202" i="19" s="1"/>
  <c r="D194" i="19"/>
  <c r="E194" i="19" s="1"/>
  <c r="D186" i="19"/>
  <c r="E186" i="19" s="1"/>
  <c r="D178" i="19"/>
  <c r="E178" i="19" s="1"/>
  <c r="D170" i="19"/>
  <c r="E170" i="19" s="1"/>
  <c r="D162" i="19"/>
  <c r="E162" i="19" s="1"/>
  <c r="D154" i="19"/>
  <c r="E154" i="19" s="1"/>
  <c r="D146" i="19"/>
  <c r="E146" i="19" s="1"/>
  <c r="D138" i="19"/>
  <c r="E138" i="19" s="1"/>
  <c r="D130" i="19"/>
  <c r="E130" i="19" s="1"/>
  <c r="D122" i="19"/>
  <c r="E122" i="19" s="1"/>
  <c r="D114" i="19"/>
  <c r="E114" i="19" s="1"/>
  <c r="D106" i="19"/>
  <c r="E106" i="19" s="1"/>
  <c r="D98" i="19"/>
  <c r="E98" i="19" s="1"/>
  <c r="D90" i="19"/>
  <c r="E90" i="19" s="1"/>
  <c r="D82" i="19"/>
  <c r="E82" i="19" s="1"/>
  <c r="D74" i="19"/>
  <c r="E74" i="19" s="1"/>
  <c r="D66" i="19"/>
  <c r="E66" i="19" s="1"/>
  <c r="D58" i="19"/>
  <c r="E58" i="19" s="1"/>
  <c r="D50" i="19"/>
  <c r="E50" i="19" s="1"/>
  <c r="D42" i="19"/>
  <c r="E42" i="19" s="1"/>
  <c r="D34" i="19"/>
  <c r="E34" i="19" s="1"/>
  <c r="D26" i="19"/>
  <c r="E26" i="19" s="1"/>
  <c r="D18" i="19"/>
  <c r="E18" i="19" s="1"/>
  <c r="D292" i="19"/>
  <c r="E292" i="19" s="1"/>
  <c r="D284" i="19"/>
  <c r="E284" i="19" s="1"/>
  <c r="G279" i="19"/>
  <c r="H279" i="19" s="1"/>
  <c r="D257" i="19"/>
  <c r="E257" i="19" s="1"/>
  <c r="D249" i="19"/>
  <c r="E249" i="19" s="1"/>
  <c r="D241" i="19"/>
  <c r="E241" i="19" s="1"/>
  <c r="D233" i="19"/>
  <c r="E233" i="19" s="1"/>
  <c r="D225" i="19"/>
  <c r="E225" i="19" s="1"/>
  <c r="D217" i="19"/>
  <c r="E217" i="19" s="1"/>
  <c r="D209" i="19"/>
  <c r="E209" i="19" s="1"/>
  <c r="D201" i="19"/>
  <c r="E201" i="19" s="1"/>
  <c r="D193" i="19"/>
  <c r="E193" i="19" s="1"/>
  <c r="D185" i="19"/>
  <c r="E185" i="19" s="1"/>
  <c r="D177" i="19"/>
  <c r="E177" i="19" s="1"/>
  <c r="D169" i="19"/>
  <c r="E169" i="19" s="1"/>
  <c r="D161" i="19"/>
  <c r="E161" i="19" s="1"/>
  <c r="D153" i="19"/>
  <c r="E153" i="19" s="1"/>
  <c r="D145" i="19"/>
  <c r="E145" i="19" s="1"/>
  <c r="D137" i="19"/>
  <c r="E137" i="19" s="1"/>
  <c r="D129" i="19"/>
  <c r="E129" i="19" s="1"/>
  <c r="D121" i="19"/>
  <c r="E121" i="19" s="1"/>
  <c r="D113" i="19"/>
  <c r="E113" i="19" s="1"/>
  <c r="D105" i="19"/>
  <c r="E105" i="19" s="1"/>
  <c r="D97" i="19"/>
  <c r="E97" i="19" s="1"/>
  <c r="D89" i="19"/>
  <c r="E89" i="19" s="1"/>
  <c r="D81" i="19"/>
  <c r="E81" i="19" s="1"/>
  <c r="D73" i="19"/>
  <c r="E73" i="19" s="1"/>
  <c r="D65" i="19"/>
  <c r="E65" i="19" s="1"/>
  <c r="D57" i="19"/>
  <c r="E57" i="19" s="1"/>
  <c r="D49" i="19"/>
  <c r="E49" i="19" s="1"/>
  <c r="D41" i="19"/>
  <c r="E41" i="19" s="1"/>
  <c r="D33" i="19"/>
  <c r="E33" i="19" s="1"/>
  <c r="D25" i="19"/>
  <c r="E25" i="19" s="1"/>
  <c r="D17" i="19"/>
  <c r="E17" i="19" s="1"/>
  <c r="D291" i="19"/>
  <c r="E291" i="19" s="1"/>
  <c r="D283" i="19"/>
  <c r="E283" i="19" s="1"/>
  <c r="D11" i="19"/>
  <c r="E11" i="19" s="1"/>
  <c r="D256" i="19"/>
  <c r="E256" i="19" s="1"/>
  <c r="D248" i="19"/>
  <c r="E248" i="19" s="1"/>
  <c r="D240" i="19"/>
  <c r="E240" i="19" s="1"/>
  <c r="D232" i="19"/>
  <c r="E232" i="19" s="1"/>
  <c r="D224" i="19"/>
  <c r="E224" i="19" s="1"/>
  <c r="D216" i="19"/>
  <c r="E216" i="19" s="1"/>
  <c r="D208" i="19"/>
  <c r="E208" i="19" s="1"/>
  <c r="D200" i="19"/>
  <c r="E200" i="19" s="1"/>
  <c r="D192" i="19"/>
  <c r="E192" i="19" s="1"/>
  <c r="D184" i="19"/>
  <c r="E184" i="19" s="1"/>
  <c r="D176" i="19"/>
  <c r="E176" i="19" s="1"/>
  <c r="D168" i="19"/>
  <c r="E168" i="19" s="1"/>
  <c r="D160" i="19"/>
  <c r="E160" i="19" s="1"/>
  <c r="D152" i="19"/>
  <c r="E152" i="19" s="1"/>
  <c r="D144" i="19"/>
  <c r="E144" i="19" s="1"/>
  <c r="D136" i="19"/>
  <c r="E136" i="19" s="1"/>
  <c r="D128" i="19"/>
  <c r="E128" i="19" s="1"/>
  <c r="D120" i="19"/>
  <c r="E120" i="19" s="1"/>
  <c r="D112" i="19"/>
  <c r="E112" i="19" s="1"/>
  <c r="D104" i="19"/>
  <c r="E104" i="19" s="1"/>
  <c r="D96" i="19"/>
  <c r="E96" i="19" s="1"/>
  <c r="D88" i="19"/>
  <c r="E88" i="19" s="1"/>
  <c r="D80" i="19"/>
  <c r="E80" i="19" s="1"/>
  <c r="D72" i="19"/>
  <c r="E72" i="19" s="1"/>
  <c r="D64" i="19"/>
  <c r="E64" i="19" s="1"/>
  <c r="D56" i="19"/>
  <c r="E56" i="19" s="1"/>
  <c r="D48" i="19"/>
  <c r="E48" i="19" s="1"/>
  <c r="D40" i="19"/>
  <c r="E40" i="19" s="1"/>
  <c r="D32" i="19"/>
  <c r="E32" i="19" s="1"/>
  <c r="D24" i="19"/>
  <c r="E24" i="19" s="1"/>
  <c r="D16" i="19"/>
  <c r="E16" i="19" s="1"/>
  <c r="D290" i="19"/>
  <c r="E290" i="19" s="1"/>
  <c r="D274" i="19"/>
  <c r="E274" i="19" s="1"/>
  <c r="G274" i="19" s="1"/>
  <c r="H274" i="19" s="1"/>
  <c r="D264" i="19"/>
  <c r="E264" i="19" s="1"/>
  <c r="G264" i="19" s="1"/>
  <c r="H264" i="19" s="1"/>
  <c r="D270" i="19"/>
  <c r="E270" i="19" s="1"/>
  <c r="G270" i="19" s="1"/>
  <c r="H270" i="19" s="1"/>
  <c r="D275" i="19"/>
  <c r="E275" i="19" s="1"/>
  <c r="G275" i="19" s="1"/>
  <c r="H275" i="19" s="1"/>
  <c r="D280" i="19"/>
  <c r="E280" i="19" s="1"/>
  <c r="G280" i="19" s="1"/>
  <c r="H280" i="19" s="1"/>
  <c r="D276" i="19"/>
  <c r="E276" i="19" s="1"/>
  <c r="G276" i="19" s="1"/>
  <c r="H276" i="19" s="1"/>
  <c r="D281" i="19"/>
  <c r="E281" i="19" s="1"/>
  <c r="G281" i="19" s="1"/>
  <c r="H281" i="19" s="1"/>
  <c r="D265" i="19"/>
  <c r="E265" i="19" s="1"/>
  <c r="G265" i="19" s="1"/>
  <c r="H265" i="19" s="1"/>
  <c r="D271" i="19"/>
  <c r="E271" i="19" s="1"/>
  <c r="G271" i="19" s="1"/>
  <c r="H271" i="19" s="1"/>
  <c r="D277" i="19"/>
  <c r="E277" i="19" s="1"/>
  <c r="G277" i="19" s="1"/>
  <c r="H277" i="19" s="1"/>
  <c r="D282" i="19"/>
  <c r="E282" i="19" s="1"/>
  <c r="G282" i="19" s="1"/>
  <c r="H282" i="19" s="1"/>
  <c r="D266" i="19"/>
  <c r="E266" i="19" s="1"/>
  <c r="G266" i="19" s="1"/>
  <c r="H266" i="19" s="1"/>
  <c r="D267" i="19"/>
  <c r="E267" i="19" s="1"/>
  <c r="G267" i="19" s="1"/>
  <c r="H267" i="19" s="1"/>
  <c r="D272" i="19"/>
  <c r="E272" i="19" s="1"/>
  <c r="G272" i="19" s="1"/>
  <c r="H272" i="19" s="1"/>
  <c r="D278" i="19"/>
  <c r="E278" i="19" s="1"/>
  <c r="G278" i="19" s="1"/>
  <c r="H278" i="19" s="1"/>
  <c r="D268" i="19"/>
  <c r="E268" i="19" s="1"/>
  <c r="G268" i="19" s="1"/>
  <c r="H268" i="19" s="1"/>
  <c r="G263" i="19"/>
  <c r="H263" i="19" s="1"/>
  <c r="D269" i="19"/>
  <c r="E269" i="19" s="1"/>
  <c r="G269" i="19" s="1"/>
  <c r="H269" i="19" s="1"/>
  <c r="D273" i="19"/>
  <c r="E273" i="19" s="1"/>
  <c r="G273" i="19" s="1"/>
  <c r="H273" i="19" s="1"/>
  <c r="D263" i="20"/>
  <c r="E263" i="20" s="1"/>
  <c r="D255" i="20"/>
  <c r="E255" i="20" s="1"/>
  <c r="D247" i="20"/>
  <c r="E247" i="20" s="1"/>
  <c r="D239" i="20"/>
  <c r="E239" i="20" s="1"/>
  <c r="D231" i="20"/>
  <c r="E231" i="20" s="1"/>
  <c r="D223" i="20"/>
  <c r="E223" i="20" s="1"/>
  <c r="D215" i="20"/>
  <c r="E215" i="20" s="1"/>
  <c r="D207" i="20"/>
  <c r="E207" i="20" s="1"/>
  <c r="D199" i="20"/>
  <c r="E199" i="20" s="1"/>
  <c r="D191" i="20"/>
  <c r="E191" i="20" s="1"/>
  <c r="D183" i="20"/>
  <c r="E183" i="20" s="1"/>
  <c r="D175" i="20"/>
  <c r="E175" i="20" s="1"/>
  <c r="D167" i="20"/>
  <c r="E167" i="20" s="1"/>
  <c r="D159" i="20"/>
  <c r="E159" i="20" s="1"/>
  <c r="D151" i="20"/>
  <c r="E151" i="20" s="1"/>
  <c r="D143" i="20"/>
  <c r="E143" i="20" s="1"/>
  <c r="D135" i="20"/>
  <c r="E135" i="20" s="1"/>
  <c r="D127" i="20"/>
  <c r="E127" i="20" s="1"/>
  <c r="D119" i="20"/>
  <c r="E119" i="20" s="1"/>
  <c r="D111" i="20"/>
  <c r="E111" i="20" s="1"/>
  <c r="D103" i="20"/>
  <c r="E103" i="20" s="1"/>
  <c r="D95" i="20"/>
  <c r="E95" i="20" s="1"/>
  <c r="D87" i="20"/>
  <c r="E87" i="20" s="1"/>
  <c r="D79" i="20"/>
  <c r="E79" i="20" s="1"/>
  <c r="D71" i="20"/>
  <c r="E71" i="20" s="1"/>
  <c r="D63" i="20"/>
  <c r="E63" i="20" s="1"/>
  <c r="D55" i="20"/>
  <c r="E55" i="20" s="1"/>
  <c r="D47" i="20"/>
  <c r="E47" i="20" s="1"/>
  <c r="D39" i="20"/>
  <c r="E39" i="20" s="1"/>
  <c r="D31" i="20"/>
  <c r="E31" i="20" s="1"/>
  <c r="D23" i="20"/>
  <c r="E23" i="20" s="1"/>
  <c r="D15" i="20"/>
  <c r="E15" i="20" s="1"/>
  <c r="D289" i="20"/>
  <c r="E289" i="20" s="1"/>
  <c r="D262" i="20"/>
  <c r="E262" i="20" s="1"/>
  <c r="D254" i="20"/>
  <c r="E254" i="20" s="1"/>
  <c r="D246" i="20"/>
  <c r="E246" i="20" s="1"/>
  <c r="D238" i="20"/>
  <c r="E238" i="20" s="1"/>
  <c r="D230" i="20"/>
  <c r="E230" i="20" s="1"/>
  <c r="D222" i="20"/>
  <c r="E222" i="20" s="1"/>
  <c r="D214" i="20"/>
  <c r="E214" i="20" s="1"/>
  <c r="D206" i="20"/>
  <c r="E206" i="20" s="1"/>
  <c r="D198" i="20"/>
  <c r="E198" i="20" s="1"/>
  <c r="D190" i="20"/>
  <c r="E190" i="20" s="1"/>
  <c r="D182" i="20"/>
  <c r="E182" i="20" s="1"/>
  <c r="D174" i="20"/>
  <c r="E174" i="20" s="1"/>
  <c r="D166" i="20"/>
  <c r="E166" i="20" s="1"/>
  <c r="D158" i="20"/>
  <c r="E158" i="20" s="1"/>
  <c r="D150" i="20"/>
  <c r="E150" i="20" s="1"/>
  <c r="D142" i="20"/>
  <c r="E142" i="20" s="1"/>
  <c r="D134" i="20"/>
  <c r="E134" i="20" s="1"/>
  <c r="D126" i="20"/>
  <c r="E126" i="20" s="1"/>
  <c r="D118" i="20"/>
  <c r="E118" i="20" s="1"/>
  <c r="D110" i="20"/>
  <c r="E110" i="20" s="1"/>
  <c r="D102" i="20"/>
  <c r="E102" i="20" s="1"/>
  <c r="D94" i="20"/>
  <c r="E94" i="20" s="1"/>
  <c r="D86" i="20"/>
  <c r="E86" i="20" s="1"/>
  <c r="D78" i="20"/>
  <c r="E78" i="20" s="1"/>
  <c r="D70" i="20"/>
  <c r="E70" i="20" s="1"/>
  <c r="D62" i="20"/>
  <c r="E62" i="20" s="1"/>
  <c r="D54" i="20"/>
  <c r="E54" i="20" s="1"/>
  <c r="D46" i="20"/>
  <c r="E46" i="20" s="1"/>
  <c r="D38" i="20"/>
  <c r="E38" i="20" s="1"/>
  <c r="D30" i="20"/>
  <c r="E30" i="20" s="1"/>
  <c r="D22" i="20"/>
  <c r="E22" i="20" s="1"/>
  <c r="D14" i="20"/>
  <c r="E14" i="20" s="1"/>
  <c r="D288" i="20"/>
  <c r="E288" i="20" s="1"/>
  <c r="D261" i="20"/>
  <c r="E261" i="20" s="1"/>
  <c r="D253" i="20"/>
  <c r="E253" i="20" s="1"/>
  <c r="D245" i="20"/>
  <c r="E245" i="20" s="1"/>
  <c r="D237" i="20"/>
  <c r="E237" i="20" s="1"/>
  <c r="D229" i="20"/>
  <c r="E229" i="20" s="1"/>
  <c r="D221" i="20"/>
  <c r="E221" i="20" s="1"/>
  <c r="D213" i="20"/>
  <c r="E213" i="20" s="1"/>
  <c r="D205" i="20"/>
  <c r="E205" i="20" s="1"/>
  <c r="D197" i="20"/>
  <c r="E197" i="20" s="1"/>
  <c r="D189" i="20"/>
  <c r="E189" i="20" s="1"/>
  <c r="D181" i="20"/>
  <c r="E181" i="20" s="1"/>
  <c r="D173" i="20"/>
  <c r="E173" i="20" s="1"/>
  <c r="D165" i="20"/>
  <c r="E165" i="20" s="1"/>
  <c r="D157" i="20"/>
  <c r="E157" i="20" s="1"/>
  <c r="D149" i="20"/>
  <c r="E149" i="20" s="1"/>
  <c r="D141" i="20"/>
  <c r="E141" i="20" s="1"/>
  <c r="D133" i="20"/>
  <c r="E133" i="20" s="1"/>
  <c r="D125" i="20"/>
  <c r="E125" i="20" s="1"/>
  <c r="D117" i="20"/>
  <c r="E117" i="20" s="1"/>
  <c r="D109" i="20"/>
  <c r="E109" i="20" s="1"/>
  <c r="D101" i="20"/>
  <c r="E101" i="20" s="1"/>
  <c r="D93" i="20"/>
  <c r="E93" i="20" s="1"/>
  <c r="D85" i="20"/>
  <c r="E85" i="20" s="1"/>
  <c r="D77" i="20"/>
  <c r="E77" i="20" s="1"/>
  <c r="D69" i="20"/>
  <c r="E69" i="20" s="1"/>
  <c r="D61" i="20"/>
  <c r="E61" i="20" s="1"/>
  <c r="D53" i="20"/>
  <c r="E53" i="20" s="1"/>
  <c r="D45" i="20"/>
  <c r="E45" i="20" s="1"/>
  <c r="D37" i="20"/>
  <c r="E37" i="20" s="1"/>
  <c r="D29" i="20"/>
  <c r="E29" i="20" s="1"/>
  <c r="D21" i="20"/>
  <c r="E21" i="20" s="1"/>
  <c r="D13" i="20"/>
  <c r="E13" i="20" s="1"/>
  <c r="D287" i="20"/>
  <c r="E287" i="20" s="1"/>
  <c r="D260" i="20"/>
  <c r="E260" i="20" s="1"/>
  <c r="D252" i="20"/>
  <c r="E252" i="20" s="1"/>
  <c r="D244" i="20"/>
  <c r="E244" i="20" s="1"/>
  <c r="D236" i="20"/>
  <c r="E236" i="20" s="1"/>
  <c r="D228" i="20"/>
  <c r="E228" i="20" s="1"/>
  <c r="D220" i="20"/>
  <c r="E220" i="20" s="1"/>
  <c r="D212" i="20"/>
  <c r="E212" i="20" s="1"/>
  <c r="D204" i="20"/>
  <c r="E204" i="20" s="1"/>
  <c r="D196" i="20"/>
  <c r="E196" i="20" s="1"/>
  <c r="D188" i="20"/>
  <c r="E188" i="20" s="1"/>
  <c r="D180" i="20"/>
  <c r="E180" i="20" s="1"/>
  <c r="D172" i="20"/>
  <c r="E172" i="20" s="1"/>
  <c r="D164" i="20"/>
  <c r="E164" i="20" s="1"/>
  <c r="D156" i="20"/>
  <c r="E156" i="20" s="1"/>
  <c r="D148" i="20"/>
  <c r="E148" i="20" s="1"/>
  <c r="D140" i="20"/>
  <c r="E140" i="20" s="1"/>
  <c r="D132" i="20"/>
  <c r="E132" i="20" s="1"/>
  <c r="D124" i="20"/>
  <c r="E124" i="20" s="1"/>
  <c r="D116" i="20"/>
  <c r="E116" i="20" s="1"/>
  <c r="D108" i="20"/>
  <c r="E108" i="20" s="1"/>
  <c r="D100" i="20"/>
  <c r="E100" i="20" s="1"/>
  <c r="D92" i="20"/>
  <c r="E92" i="20" s="1"/>
  <c r="D84" i="20"/>
  <c r="E84" i="20" s="1"/>
  <c r="D76" i="20"/>
  <c r="E76" i="20" s="1"/>
  <c r="D68" i="20"/>
  <c r="E68" i="20" s="1"/>
  <c r="D60" i="20"/>
  <c r="E60" i="20" s="1"/>
  <c r="D52" i="20"/>
  <c r="E52" i="20" s="1"/>
  <c r="D44" i="20"/>
  <c r="E44" i="20" s="1"/>
  <c r="D36" i="20"/>
  <c r="E36" i="20" s="1"/>
  <c r="D28" i="20"/>
  <c r="E28" i="20" s="1"/>
  <c r="D20" i="20"/>
  <c r="E20" i="20" s="1"/>
  <c r="D12" i="20"/>
  <c r="E12" i="20" s="1"/>
  <c r="D187" i="20"/>
  <c r="E187" i="20" s="1"/>
  <c r="D179" i="20"/>
  <c r="E179" i="20" s="1"/>
  <c r="D171" i="20"/>
  <c r="E171" i="20" s="1"/>
  <c r="D163" i="20"/>
  <c r="E163" i="20" s="1"/>
  <c r="D155" i="20"/>
  <c r="E155" i="20" s="1"/>
  <c r="D147" i="20"/>
  <c r="E147" i="20" s="1"/>
  <c r="D139" i="20"/>
  <c r="E139" i="20" s="1"/>
  <c r="D131" i="20"/>
  <c r="E131" i="20" s="1"/>
  <c r="D123" i="20"/>
  <c r="E123" i="20" s="1"/>
  <c r="D115" i="20"/>
  <c r="E115" i="20" s="1"/>
  <c r="D107" i="20"/>
  <c r="E107" i="20" s="1"/>
  <c r="D99" i="20"/>
  <c r="E99" i="20" s="1"/>
  <c r="D91" i="20"/>
  <c r="E91" i="20" s="1"/>
  <c r="D83" i="20"/>
  <c r="E83" i="20" s="1"/>
  <c r="D75" i="20"/>
  <c r="E75" i="20" s="1"/>
  <c r="D67" i="20"/>
  <c r="E67" i="20" s="1"/>
  <c r="D59" i="20"/>
  <c r="E59" i="20" s="1"/>
  <c r="D51" i="20"/>
  <c r="E51" i="20" s="1"/>
  <c r="D43" i="20"/>
  <c r="E43" i="20" s="1"/>
  <c r="D35" i="20"/>
  <c r="E35" i="20" s="1"/>
  <c r="D27" i="20"/>
  <c r="E27" i="20" s="1"/>
  <c r="D19" i="20"/>
  <c r="E19" i="20" s="1"/>
  <c r="D293" i="20"/>
  <c r="E293" i="20" s="1"/>
  <c r="D274" i="20"/>
  <c r="E274" i="20" s="1"/>
  <c r="G274" i="20" s="1"/>
  <c r="H274" i="20" s="1"/>
  <c r="D258" i="20"/>
  <c r="E258" i="20" s="1"/>
  <c r="D250" i="20"/>
  <c r="E250" i="20" s="1"/>
  <c r="D242" i="20"/>
  <c r="E242" i="20" s="1"/>
  <c r="D234" i="20"/>
  <c r="E234" i="20" s="1"/>
  <c r="D226" i="20"/>
  <c r="E226" i="20" s="1"/>
  <c r="D218" i="20"/>
  <c r="E218" i="20" s="1"/>
  <c r="D210" i="20"/>
  <c r="E210" i="20" s="1"/>
  <c r="D202" i="20"/>
  <c r="E202" i="20" s="1"/>
  <c r="D194" i="20"/>
  <c r="E194" i="20" s="1"/>
  <c r="D186" i="20"/>
  <c r="E186" i="20" s="1"/>
  <c r="D178" i="20"/>
  <c r="E178" i="20" s="1"/>
  <c r="D170" i="20"/>
  <c r="E170" i="20" s="1"/>
  <c r="D162" i="20"/>
  <c r="E162" i="20" s="1"/>
  <c r="D154" i="20"/>
  <c r="E154" i="20" s="1"/>
  <c r="D146" i="20"/>
  <c r="E146" i="20" s="1"/>
  <c r="D138" i="20"/>
  <c r="E138" i="20" s="1"/>
  <c r="D130" i="20"/>
  <c r="E130" i="20" s="1"/>
  <c r="D122" i="20"/>
  <c r="E122" i="20" s="1"/>
  <c r="D114" i="20"/>
  <c r="E114" i="20" s="1"/>
  <c r="D106" i="20"/>
  <c r="E106" i="20" s="1"/>
  <c r="D98" i="20"/>
  <c r="E98" i="20" s="1"/>
  <c r="D90" i="20"/>
  <c r="E90" i="20" s="1"/>
  <c r="D82" i="20"/>
  <c r="E82" i="20" s="1"/>
  <c r="D74" i="20"/>
  <c r="E74" i="20" s="1"/>
  <c r="D66" i="20"/>
  <c r="E66" i="20" s="1"/>
  <c r="D58" i="20"/>
  <c r="E58" i="20" s="1"/>
  <c r="D50" i="20"/>
  <c r="E50" i="20" s="1"/>
  <c r="D42" i="20"/>
  <c r="E42" i="20" s="1"/>
  <c r="D34" i="20"/>
  <c r="E34" i="20" s="1"/>
  <c r="D26" i="20"/>
  <c r="E26" i="20" s="1"/>
  <c r="D18" i="20"/>
  <c r="E18" i="20" s="1"/>
  <c r="D292" i="20"/>
  <c r="E292" i="20" s="1"/>
  <c r="D284" i="20"/>
  <c r="E284" i="20" s="1"/>
  <c r="D257" i="20"/>
  <c r="E257" i="20" s="1"/>
  <c r="D249" i="20"/>
  <c r="E249" i="20" s="1"/>
  <c r="D241" i="20"/>
  <c r="E241" i="20" s="1"/>
  <c r="D233" i="20"/>
  <c r="E233" i="20" s="1"/>
  <c r="D225" i="20"/>
  <c r="E225" i="20" s="1"/>
  <c r="D217" i="20"/>
  <c r="E217" i="20" s="1"/>
  <c r="D209" i="20"/>
  <c r="E209" i="20" s="1"/>
  <c r="D201" i="20"/>
  <c r="E201" i="20" s="1"/>
  <c r="D193" i="20"/>
  <c r="E193" i="20" s="1"/>
  <c r="D185" i="20"/>
  <c r="E185" i="20" s="1"/>
  <c r="D177" i="20"/>
  <c r="E177" i="20" s="1"/>
  <c r="D169" i="20"/>
  <c r="E169" i="20" s="1"/>
  <c r="D161" i="20"/>
  <c r="E161" i="20" s="1"/>
  <c r="D153" i="20"/>
  <c r="E153" i="20" s="1"/>
  <c r="D145" i="20"/>
  <c r="E145" i="20" s="1"/>
  <c r="D137" i="20"/>
  <c r="E137" i="20" s="1"/>
  <c r="D129" i="20"/>
  <c r="E129" i="20" s="1"/>
  <c r="D121" i="20"/>
  <c r="E121" i="20" s="1"/>
  <c r="D113" i="20"/>
  <c r="E113" i="20" s="1"/>
  <c r="D105" i="20"/>
  <c r="E105" i="20" s="1"/>
  <c r="D97" i="20"/>
  <c r="E97" i="20" s="1"/>
  <c r="D89" i="20"/>
  <c r="E89" i="20" s="1"/>
  <c r="D81" i="20"/>
  <c r="E81" i="20" s="1"/>
  <c r="D73" i="20"/>
  <c r="E73" i="20" s="1"/>
  <c r="D65" i="20"/>
  <c r="E65" i="20" s="1"/>
  <c r="D57" i="20"/>
  <c r="E57" i="20" s="1"/>
  <c r="D49" i="20"/>
  <c r="E49" i="20" s="1"/>
  <c r="D41" i="20"/>
  <c r="E41" i="20" s="1"/>
  <c r="D33" i="20"/>
  <c r="E33" i="20" s="1"/>
  <c r="D25" i="20"/>
  <c r="E25" i="20" s="1"/>
  <c r="D17" i="20"/>
  <c r="E17" i="20" s="1"/>
  <c r="D291" i="20"/>
  <c r="E291" i="20" s="1"/>
  <c r="D283" i="20"/>
  <c r="E283" i="20" s="1"/>
  <c r="D11" i="20"/>
  <c r="E11" i="20" s="1"/>
  <c r="D256" i="20"/>
  <c r="E256" i="20" s="1"/>
  <c r="D248" i="20"/>
  <c r="E248" i="20" s="1"/>
  <c r="D240" i="20"/>
  <c r="E240" i="20" s="1"/>
  <c r="D232" i="20"/>
  <c r="E232" i="20" s="1"/>
  <c r="D224" i="20"/>
  <c r="E224" i="20" s="1"/>
  <c r="D216" i="20"/>
  <c r="E216" i="20" s="1"/>
  <c r="D208" i="20"/>
  <c r="E208" i="20" s="1"/>
  <c r="D200" i="20"/>
  <c r="E200" i="20" s="1"/>
  <c r="D192" i="20"/>
  <c r="E192" i="20" s="1"/>
  <c r="D184" i="20"/>
  <c r="E184" i="20" s="1"/>
  <c r="D176" i="20"/>
  <c r="E176" i="20" s="1"/>
  <c r="D168" i="20"/>
  <c r="E168" i="20" s="1"/>
  <c r="D160" i="20"/>
  <c r="E160" i="20" s="1"/>
  <c r="D152" i="20"/>
  <c r="E152" i="20" s="1"/>
  <c r="D144" i="20"/>
  <c r="E144" i="20" s="1"/>
  <c r="D136" i="20"/>
  <c r="E136" i="20" s="1"/>
  <c r="D128" i="20"/>
  <c r="E128" i="20" s="1"/>
  <c r="D120" i="20"/>
  <c r="E120" i="20" s="1"/>
  <c r="D112" i="20"/>
  <c r="E112" i="20" s="1"/>
  <c r="D104" i="20"/>
  <c r="E104" i="20" s="1"/>
  <c r="D96" i="20"/>
  <c r="E96" i="20" s="1"/>
  <c r="D88" i="20"/>
  <c r="E88" i="20" s="1"/>
  <c r="D80" i="20"/>
  <c r="E80" i="20" s="1"/>
  <c r="D72" i="20"/>
  <c r="E72" i="20" s="1"/>
  <c r="D64" i="20"/>
  <c r="E64" i="20" s="1"/>
  <c r="D56" i="20"/>
  <c r="E56" i="20" s="1"/>
  <c r="D48" i="20"/>
  <c r="E48" i="20" s="1"/>
  <c r="D40" i="20"/>
  <c r="E40" i="20" s="1"/>
  <c r="D32" i="20"/>
  <c r="E32" i="20" s="1"/>
  <c r="D24" i="20"/>
  <c r="E24" i="20" s="1"/>
  <c r="D16" i="20"/>
  <c r="E16" i="20" s="1"/>
  <c r="D290" i="20"/>
  <c r="E290" i="20" s="1"/>
  <c r="D275" i="20"/>
  <c r="E275" i="20" s="1"/>
  <c r="G275" i="20" s="1"/>
  <c r="H275" i="20" s="1"/>
  <c r="D280" i="20"/>
  <c r="E280" i="20" s="1"/>
  <c r="G280" i="20" s="1"/>
  <c r="H280" i="20" s="1"/>
  <c r="D271" i="20"/>
  <c r="E271" i="20" s="1"/>
  <c r="G271" i="20" s="1"/>
  <c r="H271" i="20" s="1"/>
  <c r="D281" i="20"/>
  <c r="E281" i="20" s="1"/>
  <c r="G281" i="20" s="1"/>
  <c r="H281" i="20" s="1"/>
  <c r="D266" i="20"/>
  <c r="E266" i="20" s="1"/>
  <c r="G266" i="20" s="1"/>
  <c r="H266" i="20" s="1"/>
  <c r="D276" i="20"/>
  <c r="E276" i="20" s="1"/>
  <c r="G276" i="20" s="1"/>
  <c r="H276" i="20" s="1"/>
  <c r="D282" i="20"/>
  <c r="E282" i="20" s="1"/>
  <c r="G282" i="20" s="1"/>
  <c r="H282" i="20" s="1"/>
  <c r="D267" i="20"/>
  <c r="E267" i="20" s="1"/>
  <c r="G267" i="20" s="1"/>
  <c r="H267" i="20" s="1"/>
  <c r="D272" i="20"/>
  <c r="E272" i="20" s="1"/>
  <c r="G272" i="20" s="1"/>
  <c r="H272" i="20" s="1"/>
  <c r="D277" i="20"/>
  <c r="E277" i="20" s="1"/>
  <c r="G277" i="20" s="1"/>
  <c r="H277" i="20" s="1"/>
  <c r="G263" i="20"/>
  <c r="H263" i="20" s="1"/>
  <c r="D273" i="20"/>
  <c r="E273" i="20" s="1"/>
  <c r="G273" i="20" s="1"/>
  <c r="H273" i="20" s="1"/>
  <c r="D278" i="20"/>
  <c r="E278" i="20" s="1"/>
  <c r="G278" i="20" s="1"/>
  <c r="H278" i="20" s="1"/>
  <c r="D268" i="20"/>
  <c r="E268" i="20" s="1"/>
  <c r="G268" i="20" s="1"/>
  <c r="H268" i="20" s="1"/>
  <c r="D264" i="20"/>
  <c r="E264" i="20" s="1"/>
  <c r="G264" i="20" s="1"/>
  <c r="H264" i="20" s="1"/>
  <c r="D269" i="20"/>
  <c r="E269" i="20" s="1"/>
  <c r="G269" i="20" s="1"/>
  <c r="H269" i="20" s="1"/>
  <c r="D279" i="20"/>
  <c r="E279" i="20" s="1"/>
  <c r="G279" i="20" s="1"/>
  <c r="H279" i="20" s="1"/>
  <c r="D265" i="20"/>
  <c r="E265" i="20" s="1"/>
  <c r="G265" i="20" s="1"/>
  <c r="H265" i="20" s="1"/>
  <c r="D270" i="20"/>
  <c r="E270" i="20" s="1"/>
  <c r="G270" i="20" s="1"/>
  <c r="H270" i="20" s="1"/>
  <c r="D258" i="18"/>
  <c r="E258" i="18" s="1"/>
  <c r="D250" i="18"/>
  <c r="E250" i="18" s="1"/>
  <c r="D242" i="18"/>
  <c r="E242" i="18" s="1"/>
  <c r="D234" i="18"/>
  <c r="E234" i="18" s="1"/>
  <c r="D226" i="18"/>
  <c r="E226" i="18" s="1"/>
  <c r="D218" i="18"/>
  <c r="E218" i="18" s="1"/>
  <c r="D210" i="18"/>
  <c r="E210" i="18" s="1"/>
  <c r="D202" i="18"/>
  <c r="E202" i="18" s="1"/>
  <c r="D194" i="18"/>
  <c r="E194" i="18" s="1"/>
  <c r="D186" i="18"/>
  <c r="E186" i="18" s="1"/>
  <c r="D178" i="18"/>
  <c r="E178" i="18" s="1"/>
  <c r="D170" i="18"/>
  <c r="E170" i="18" s="1"/>
  <c r="D162" i="18"/>
  <c r="E162" i="18" s="1"/>
  <c r="D154" i="18"/>
  <c r="E154" i="18" s="1"/>
  <c r="D146" i="18"/>
  <c r="E146" i="18" s="1"/>
  <c r="D138" i="18"/>
  <c r="E138" i="18" s="1"/>
  <c r="D130" i="18"/>
  <c r="E130" i="18" s="1"/>
  <c r="D122" i="18"/>
  <c r="E122" i="18" s="1"/>
  <c r="D114" i="18"/>
  <c r="E114" i="18" s="1"/>
  <c r="D106" i="18"/>
  <c r="E106" i="18" s="1"/>
  <c r="D98" i="18"/>
  <c r="E98" i="18" s="1"/>
  <c r="D90" i="18"/>
  <c r="E90" i="18" s="1"/>
  <c r="D82" i="18"/>
  <c r="E82" i="18" s="1"/>
  <c r="D74" i="18"/>
  <c r="E74" i="18" s="1"/>
  <c r="D66" i="18"/>
  <c r="E66" i="18" s="1"/>
  <c r="D58" i="18"/>
  <c r="E58" i="18" s="1"/>
  <c r="D50" i="18"/>
  <c r="E50" i="18" s="1"/>
  <c r="D42" i="18"/>
  <c r="E42" i="18" s="1"/>
  <c r="D34" i="18"/>
  <c r="E34" i="18" s="1"/>
  <c r="D26" i="18"/>
  <c r="E26" i="18" s="1"/>
  <c r="D18" i="18"/>
  <c r="E18" i="18" s="1"/>
  <c r="D289" i="18"/>
  <c r="E289" i="18" s="1"/>
  <c r="D257" i="18"/>
  <c r="E257" i="18" s="1"/>
  <c r="D249" i="18"/>
  <c r="E249" i="18" s="1"/>
  <c r="D241" i="18"/>
  <c r="E241" i="18" s="1"/>
  <c r="D233" i="18"/>
  <c r="E233" i="18" s="1"/>
  <c r="D225" i="18"/>
  <c r="E225" i="18" s="1"/>
  <c r="D217" i="18"/>
  <c r="E217" i="18" s="1"/>
  <c r="D209" i="18"/>
  <c r="E209" i="18" s="1"/>
  <c r="D201" i="18"/>
  <c r="E201" i="18" s="1"/>
  <c r="D193" i="18"/>
  <c r="E193" i="18" s="1"/>
  <c r="D185" i="18"/>
  <c r="E185" i="18" s="1"/>
  <c r="D177" i="18"/>
  <c r="E177" i="18" s="1"/>
  <c r="D169" i="18"/>
  <c r="E169" i="18" s="1"/>
  <c r="D161" i="18"/>
  <c r="E161" i="18" s="1"/>
  <c r="D153" i="18"/>
  <c r="E153" i="18" s="1"/>
  <c r="D145" i="18"/>
  <c r="E145" i="18" s="1"/>
  <c r="D137" i="18"/>
  <c r="E137" i="18" s="1"/>
  <c r="D129" i="18"/>
  <c r="E129" i="18" s="1"/>
  <c r="D121" i="18"/>
  <c r="E121" i="18" s="1"/>
  <c r="D113" i="18"/>
  <c r="E113" i="18" s="1"/>
  <c r="D105" i="18"/>
  <c r="E105" i="18" s="1"/>
  <c r="D97" i="18"/>
  <c r="E97" i="18" s="1"/>
  <c r="D89" i="18"/>
  <c r="E89" i="18" s="1"/>
  <c r="D81" i="18"/>
  <c r="E81" i="18" s="1"/>
  <c r="D73" i="18"/>
  <c r="E73" i="18" s="1"/>
  <c r="D65" i="18"/>
  <c r="E65" i="18" s="1"/>
  <c r="D57" i="18"/>
  <c r="E57" i="18" s="1"/>
  <c r="D49" i="18"/>
  <c r="E49" i="18" s="1"/>
  <c r="D41" i="18"/>
  <c r="E41" i="18" s="1"/>
  <c r="D33" i="18"/>
  <c r="E33" i="18" s="1"/>
  <c r="D25" i="18"/>
  <c r="E25" i="18" s="1"/>
  <c r="D17" i="18"/>
  <c r="E17" i="18" s="1"/>
  <c r="D288" i="18"/>
  <c r="E288" i="18" s="1"/>
  <c r="D11" i="18"/>
  <c r="E11" i="18" s="1"/>
  <c r="D256" i="18"/>
  <c r="E256" i="18" s="1"/>
  <c r="D248" i="18"/>
  <c r="E248" i="18" s="1"/>
  <c r="D240" i="18"/>
  <c r="E240" i="18" s="1"/>
  <c r="D232" i="18"/>
  <c r="E232" i="18" s="1"/>
  <c r="D224" i="18"/>
  <c r="E224" i="18" s="1"/>
  <c r="D216" i="18"/>
  <c r="E216" i="18" s="1"/>
  <c r="D208" i="18"/>
  <c r="E208" i="18" s="1"/>
  <c r="D200" i="18"/>
  <c r="E200" i="18" s="1"/>
  <c r="D192" i="18"/>
  <c r="E192" i="18" s="1"/>
  <c r="D184" i="18"/>
  <c r="E184" i="18" s="1"/>
  <c r="D176" i="18"/>
  <c r="E176" i="18" s="1"/>
  <c r="D168" i="18"/>
  <c r="E168" i="18" s="1"/>
  <c r="D160" i="18"/>
  <c r="E160" i="18" s="1"/>
  <c r="D152" i="18"/>
  <c r="E152" i="18" s="1"/>
  <c r="D144" i="18"/>
  <c r="E144" i="18" s="1"/>
  <c r="D136" i="18"/>
  <c r="E136" i="18" s="1"/>
  <c r="D128" i="18"/>
  <c r="E128" i="18" s="1"/>
  <c r="D120" i="18"/>
  <c r="E120" i="18" s="1"/>
  <c r="D112" i="18"/>
  <c r="E112" i="18" s="1"/>
  <c r="D104" i="18"/>
  <c r="E104" i="18" s="1"/>
  <c r="D96" i="18"/>
  <c r="E96" i="18" s="1"/>
  <c r="D88" i="18"/>
  <c r="E88" i="18" s="1"/>
  <c r="D80" i="18"/>
  <c r="E80" i="18" s="1"/>
  <c r="D72" i="18"/>
  <c r="E72" i="18" s="1"/>
  <c r="D64" i="18"/>
  <c r="E64" i="18" s="1"/>
  <c r="D56" i="18"/>
  <c r="E56" i="18" s="1"/>
  <c r="D48" i="18"/>
  <c r="E48" i="18" s="1"/>
  <c r="D40" i="18"/>
  <c r="E40" i="18" s="1"/>
  <c r="D32" i="18"/>
  <c r="E32" i="18" s="1"/>
  <c r="D24" i="18"/>
  <c r="E24" i="18" s="1"/>
  <c r="D16" i="18"/>
  <c r="E16" i="18" s="1"/>
  <c r="D287" i="18"/>
  <c r="E287" i="18" s="1"/>
  <c r="D265" i="18"/>
  <c r="E265" i="18" s="1"/>
  <c r="G265" i="18" s="1"/>
  <c r="H265" i="18" s="1"/>
  <c r="D263" i="18"/>
  <c r="E263" i="18" s="1"/>
  <c r="D255" i="18"/>
  <c r="E255" i="18" s="1"/>
  <c r="D247" i="18"/>
  <c r="E247" i="18" s="1"/>
  <c r="D239" i="18"/>
  <c r="E239" i="18" s="1"/>
  <c r="D231" i="18"/>
  <c r="E231" i="18" s="1"/>
  <c r="D223" i="18"/>
  <c r="E223" i="18" s="1"/>
  <c r="D215" i="18"/>
  <c r="E215" i="18" s="1"/>
  <c r="D207" i="18"/>
  <c r="E207" i="18" s="1"/>
  <c r="D199" i="18"/>
  <c r="E199" i="18" s="1"/>
  <c r="D191" i="18"/>
  <c r="E191" i="18" s="1"/>
  <c r="D183" i="18"/>
  <c r="E183" i="18" s="1"/>
  <c r="D175" i="18"/>
  <c r="E175" i="18" s="1"/>
  <c r="D167" i="18"/>
  <c r="E167" i="18" s="1"/>
  <c r="D159" i="18"/>
  <c r="E159" i="18" s="1"/>
  <c r="D151" i="18"/>
  <c r="E151" i="18" s="1"/>
  <c r="D143" i="18"/>
  <c r="E143" i="18" s="1"/>
  <c r="D135" i="18"/>
  <c r="E135" i="18" s="1"/>
  <c r="D127" i="18"/>
  <c r="E127" i="18" s="1"/>
  <c r="D119" i="18"/>
  <c r="E119" i="18" s="1"/>
  <c r="D111" i="18"/>
  <c r="E111" i="18" s="1"/>
  <c r="D103" i="18"/>
  <c r="E103" i="18" s="1"/>
  <c r="D95" i="18"/>
  <c r="E95" i="18" s="1"/>
  <c r="D87" i="18"/>
  <c r="E87" i="18" s="1"/>
  <c r="D79" i="18"/>
  <c r="E79" i="18" s="1"/>
  <c r="D71" i="18"/>
  <c r="E71" i="18" s="1"/>
  <c r="D63" i="18"/>
  <c r="E63" i="18" s="1"/>
  <c r="D55" i="18"/>
  <c r="E55" i="18" s="1"/>
  <c r="D47" i="18"/>
  <c r="E47" i="18" s="1"/>
  <c r="D39" i="18"/>
  <c r="E39" i="18" s="1"/>
  <c r="D31" i="18"/>
  <c r="E31" i="18" s="1"/>
  <c r="D23" i="18"/>
  <c r="E23" i="18" s="1"/>
  <c r="D15" i="18"/>
  <c r="E15" i="18" s="1"/>
  <c r="D286" i="18"/>
  <c r="E286" i="18" s="1"/>
  <c r="D262" i="18"/>
  <c r="E262" i="18" s="1"/>
  <c r="D254" i="18"/>
  <c r="E254" i="18" s="1"/>
  <c r="D246" i="18"/>
  <c r="E246" i="18" s="1"/>
  <c r="D238" i="18"/>
  <c r="E238" i="18" s="1"/>
  <c r="D230" i="18"/>
  <c r="E230" i="18" s="1"/>
  <c r="D222" i="18"/>
  <c r="E222" i="18" s="1"/>
  <c r="D214" i="18"/>
  <c r="E214" i="18" s="1"/>
  <c r="D206" i="18"/>
  <c r="E206" i="18" s="1"/>
  <c r="D198" i="18"/>
  <c r="E198" i="18" s="1"/>
  <c r="D190" i="18"/>
  <c r="E190" i="18" s="1"/>
  <c r="D182" i="18"/>
  <c r="E182" i="18" s="1"/>
  <c r="D174" i="18"/>
  <c r="E174" i="18" s="1"/>
  <c r="D166" i="18"/>
  <c r="E166" i="18" s="1"/>
  <c r="D158" i="18"/>
  <c r="E158" i="18" s="1"/>
  <c r="D150" i="18"/>
  <c r="E150" i="18" s="1"/>
  <c r="D142" i="18"/>
  <c r="E142" i="18" s="1"/>
  <c r="D134" i="18"/>
  <c r="E134" i="18" s="1"/>
  <c r="D126" i="18"/>
  <c r="E126" i="18" s="1"/>
  <c r="D118" i="18"/>
  <c r="E118" i="18" s="1"/>
  <c r="D110" i="18"/>
  <c r="E110" i="18" s="1"/>
  <c r="D102" i="18"/>
  <c r="E102" i="18" s="1"/>
  <c r="D94" i="18"/>
  <c r="E94" i="18" s="1"/>
  <c r="D86" i="18"/>
  <c r="E86" i="18" s="1"/>
  <c r="D78" i="18"/>
  <c r="E78" i="18" s="1"/>
  <c r="D70" i="18"/>
  <c r="E70" i="18" s="1"/>
  <c r="D62" i="18"/>
  <c r="E62" i="18" s="1"/>
  <c r="D54" i="18"/>
  <c r="E54" i="18" s="1"/>
  <c r="D46" i="18"/>
  <c r="E46" i="18" s="1"/>
  <c r="D38" i="18"/>
  <c r="E38" i="18" s="1"/>
  <c r="D30" i="18"/>
  <c r="E30" i="18" s="1"/>
  <c r="D22" i="18"/>
  <c r="E22" i="18" s="1"/>
  <c r="D14" i="18"/>
  <c r="E14" i="18" s="1"/>
  <c r="D293" i="18"/>
  <c r="E293" i="18" s="1"/>
  <c r="D285" i="18"/>
  <c r="E285" i="18" s="1"/>
  <c r="D261" i="18"/>
  <c r="E261" i="18" s="1"/>
  <c r="D253" i="18"/>
  <c r="E253" i="18" s="1"/>
  <c r="D245" i="18"/>
  <c r="E245" i="18" s="1"/>
  <c r="D237" i="18"/>
  <c r="E237" i="18" s="1"/>
  <c r="D229" i="18"/>
  <c r="E229" i="18" s="1"/>
  <c r="D221" i="18"/>
  <c r="E221" i="18" s="1"/>
  <c r="D213" i="18"/>
  <c r="E213" i="18" s="1"/>
  <c r="D205" i="18"/>
  <c r="E205" i="18" s="1"/>
  <c r="D197" i="18"/>
  <c r="E197" i="18" s="1"/>
  <c r="D189" i="18"/>
  <c r="E189" i="18" s="1"/>
  <c r="D181" i="18"/>
  <c r="E181" i="18" s="1"/>
  <c r="D173" i="18"/>
  <c r="E173" i="18" s="1"/>
  <c r="D165" i="18"/>
  <c r="E165" i="18" s="1"/>
  <c r="D157" i="18"/>
  <c r="E157" i="18" s="1"/>
  <c r="D149" i="18"/>
  <c r="E149" i="18" s="1"/>
  <c r="D141" i="18"/>
  <c r="E141" i="18" s="1"/>
  <c r="D133" i="18"/>
  <c r="E133" i="18" s="1"/>
  <c r="D125" i="18"/>
  <c r="E125" i="18" s="1"/>
  <c r="D117" i="18"/>
  <c r="E117" i="18" s="1"/>
  <c r="D109" i="18"/>
  <c r="E109" i="18" s="1"/>
  <c r="D101" i="18"/>
  <c r="E101" i="18" s="1"/>
  <c r="D93" i="18"/>
  <c r="E93" i="18" s="1"/>
  <c r="D85" i="18"/>
  <c r="E85" i="18" s="1"/>
  <c r="D77" i="18"/>
  <c r="E77" i="18" s="1"/>
  <c r="D69" i="18"/>
  <c r="E69" i="18" s="1"/>
  <c r="D61" i="18"/>
  <c r="E61" i="18" s="1"/>
  <c r="D53" i="18"/>
  <c r="E53" i="18" s="1"/>
  <c r="D45" i="18"/>
  <c r="E45" i="18" s="1"/>
  <c r="D37" i="18"/>
  <c r="E37" i="18" s="1"/>
  <c r="D29" i="18"/>
  <c r="E29" i="18" s="1"/>
  <c r="D21" i="18"/>
  <c r="E21" i="18" s="1"/>
  <c r="D13" i="18"/>
  <c r="E13" i="18" s="1"/>
  <c r="D292" i="18"/>
  <c r="E292" i="18" s="1"/>
  <c r="D284" i="18"/>
  <c r="E284" i="18" s="1"/>
  <c r="G281" i="18"/>
  <c r="H281" i="18" s="1"/>
  <c r="D260" i="18"/>
  <c r="E260" i="18" s="1"/>
  <c r="D252" i="18"/>
  <c r="E252" i="18" s="1"/>
  <c r="D244" i="18"/>
  <c r="E244" i="18" s="1"/>
  <c r="D236" i="18"/>
  <c r="E236" i="18" s="1"/>
  <c r="D228" i="18"/>
  <c r="E228" i="18" s="1"/>
  <c r="D220" i="18"/>
  <c r="E220" i="18" s="1"/>
  <c r="D212" i="18"/>
  <c r="E212" i="18" s="1"/>
  <c r="D204" i="18"/>
  <c r="E204" i="18" s="1"/>
  <c r="D196" i="18"/>
  <c r="E196" i="18" s="1"/>
  <c r="D188" i="18"/>
  <c r="E188" i="18" s="1"/>
  <c r="D180" i="18"/>
  <c r="E180" i="18" s="1"/>
  <c r="D172" i="18"/>
  <c r="E172" i="18" s="1"/>
  <c r="D164" i="18"/>
  <c r="E164" i="18" s="1"/>
  <c r="D156" i="18"/>
  <c r="E156" i="18" s="1"/>
  <c r="D148" i="18"/>
  <c r="E148" i="18" s="1"/>
  <c r="D140" i="18"/>
  <c r="E140" i="18" s="1"/>
  <c r="D132" i="18"/>
  <c r="E132" i="18" s="1"/>
  <c r="D124" i="18"/>
  <c r="E124" i="18" s="1"/>
  <c r="D116" i="18"/>
  <c r="E116" i="18" s="1"/>
  <c r="D108" i="18"/>
  <c r="E108" i="18" s="1"/>
  <c r="D100" i="18"/>
  <c r="E100" i="18" s="1"/>
  <c r="D92" i="18"/>
  <c r="E92" i="18" s="1"/>
  <c r="D84" i="18"/>
  <c r="E84" i="18" s="1"/>
  <c r="D76" i="18"/>
  <c r="E76" i="18" s="1"/>
  <c r="D68" i="18"/>
  <c r="E68" i="18" s="1"/>
  <c r="D60" i="18"/>
  <c r="E60" i="18" s="1"/>
  <c r="D52" i="18"/>
  <c r="E52" i="18" s="1"/>
  <c r="D44" i="18"/>
  <c r="E44" i="18" s="1"/>
  <c r="D36" i="18"/>
  <c r="E36" i="18" s="1"/>
  <c r="D28" i="18"/>
  <c r="E28" i="18" s="1"/>
  <c r="D20" i="18"/>
  <c r="E20" i="18" s="1"/>
  <c r="D12" i="18"/>
  <c r="E12" i="18" s="1"/>
  <c r="D291" i="18"/>
  <c r="E291" i="18" s="1"/>
  <c r="D283" i="18"/>
  <c r="E283" i="18" s="1"/>
  <c r="D259" i="18"/>
  <c r="E259" i="18" s="1"/>
  <c r="D251" i="18"/>
  <c r="E251" i="18" s="1"/>
  <c r="D243" i="18"/>
  <c r="E243" i="18" s="1"/>
  <c r="D235" i="18"/>
  <c r="E235" i="18" s="1"/>
  <c r="D227" i="18"/>
  <c r="E227" i="18" s="1"/>
  <c r="D219" i="18"/>
  <c r="E219" i="18" s="1"/>
  <c r="D211" i="18"/>
  <c r="E211" i="18" s="1"/>
  <c r="D203" i="18"/>
  <c r="E203" i="18" s="1"/>
  <c r="D195" i="18"/>
  <c r="E195" i="18" s="1"/>
  <c r="D187" i="18"/>
  <c r="E187" i="18" s="1"/>
  <c r="D179" i="18"/>
  <c r="E179" i="18" s="1"/>
  <c r="D171" i="18"/>
  <c r="E171" i="18" s="1"/>
  <c r="D163" i="18"/>
  <c r="E163" i="18" s="1"/>
  <c r="D155" i="18"/>
  <c r="E155" i="18" s="1"/>
  <c r="D147" i="18"/>
  <c r="E147" i="18" s="1"/>
  <c r="D139" i="18"/>
  <c r="E139" i="18" s="1"/>
  <c r="D131" i="18"/>
  <c r="E131" i="18" s="1"/>
  <c r="D123" i="18"/>
  <c r="E123" i="18" s="1"/>
  <c r="D115" i="18"/>
  <c r="E115" i="18" s="1"/>
  <c r="D107" i="18"/>
  <c r="E107" i="18" s="1"/>
  <c r="D99" i="18"/>
  <c r="E99" i="18" s="1"/>
  <c r="D91" i="18"/>
  <c r="E91" i="18" s="1"/>
  <c r="D83" i="18"/>
  <c r="E83" i="18" s="1"/>
  <c r="D75" i="18"/>
  <c r="E75" i="18" s="1"/>
  <c r="D67" i="18"/>
  <c r="E67" i="18" s="1"/>
  <c r="D59" i="18"/>
  <c r="E59" i="18" s="1"/>
  <c r="D51" i="18"/>
  <c r="E51" i="18" s="1"/>
  <c r="D43" i="18"/>
  <c r="E43" i="18" s="1"/>
  <c r="D35" i="18"/>
  <c r="E35" i="18" s="1"/>
  <c r="D27" i="18"/>
  <c r="E27" i="18" s="1"/>
  <c r="D19" i="18"/>
  <c r="E19" i="18" s="1"/>
  <c r="D290" i="18"/>
  <c r="E290" i="18" s="1"/>
  <c r="D266" i="18"/>
  <c r="E266" i="18" s="1"/>
  <c r="G266" i="18" s="1"/>
  <c r="H266" i="18" s="1"/>
  <c r="D271" i="18"/>
  <c r="E271" i="18" s="1"/>
  <c r="G271" i="18" s="1"/>
  <c r="H271" i="18" s="1"/>
  <c r="D276" i="18"/>
  <c r="E276" i="18" s="1"/>
  <c r="G276" i="18" s="1"/>
  <c r="H276" i="18" s="1"/>
  <c r="D282" i="18"/>
  <c r="E282" i="18" s="1"/>
  <c r="G282" i="18" s="1"/>
  <c r="H282" i="18" s="1"/>
  <c r="D272" i="18"/>
  <c r="E272" i="18" s="1"/>
  <c r="G272" i="18" s="1"/>
  <c r="H272" i="18" s="1"/>
  <c r="D277" i="18"/>
  <c r="E277" i="18" s="1"/>
  <c r="G277" i="18" s="1"/>
  <c r="H277" i="18" s="1"/>
  <c r="D267" i="18"/>
  <c r="E267" i="18" s="1"/>
  <c r="G267" i="18" s="1"/>
  <c r="H267" i="18" s="1"/>
  <c r="D273" i="18"/>
  <c r="E273" i="18" s="1"/>
  <c r="G273" i="18" s="1"/>
  <c r="H273" i="18" s="1"/>
  <c r="D268" i="18"/>
  <c r="E268" i="18" s="1"/>
  <c r="G268" i="18" s="1"/>
  <c r="H268" i="18" s="1"/>
  <c r="D278" i="18"/>
  <c r="E278" i="18" s="1"/>
  <c r="G278" i="18" s="1"/>
  <c r="H278" i="18" s="1"/>
  <c r="D264" i="18"/>
  <c r="E264" i="18" s="1"/>
  <c r="G264" i="18" s="1"/>
  <c r="H264" i="18" s="1"/>
  <c r="D269" i="18"/>
  <c r="E269" i="18" s="1"/>
  <c r="G269" i="18" s="1"/>
  <c r="H269" i="18" s="1"/>
  <c r="D274" i="18"/>
  <c r="E274" i="18" s="1"/>
  <c r="G274" i="18" s="1"/>
  <c r="H274" i="18" s="1"/>
  <c r="D279" i="18"/>
  <c r="E279" i="18" s="1"/>
  <c r="G279" i="18" s="1"/>
  <c r="H279" i="18" s="1"/>
  <c r="D270" i="18"/>
  <c r="E270" i="18" s="1"/>
  <c r="G270" i="18" s="1"/>
  <c r="H270" i="18" s="1"/>
  <c r="D280" i="18"/>
  <c r="E280" i="18" s="1"/>
  <c r="G280" i="18" s="1"/>
  <c r="H280" i="18" s="1"/>
  <c r="D275" i="18"/>
  <c r="E275" i="18" s="1"/>
  <c r="G275" i="18" s="1"/>
  <c r="H275" i="18" s="1"/>
  <c r="D268" i="17"/>
  <c r="E268" i="17" s="1"/>
  <c r="G268" i="17" s="1"/>
  <c r="H268" i="17" s="1"/>
  <c r="D262" i="17"/>
  <c r="E262" i="17" s="1"/>
  <c r="D254" i="17"/>
  <c r="E254" i="17" s="1"/>
  <c r="D246" i="17"/>
  <c r="E246" i="17" s="1"/>
  <c r="D238" i="17"/>
  <c r="E238" i="17" s="1"/>
  <c r="D230" i="17"/>
  <c r="E230" i="17" s="1"/>
  <c r="D222" i="17"/>
  <c r="E222" i="17" s="1"/>
  <c r="D214" i="17"/>
  <c r="E214" i="17" s="1"/>
  <c r="D206" i="17"/>
  <c r="E206" i="17" s="1"/>
  <c r="D198" i="17"/>
  <c r="E198" i="17" s="1"/>
  <c r="D190" i="17"/>
  <c r="E190" i="17" s="1"/>
  <c r="D182" i="17"/>
  <c r="E182" i="17" s="1"/>
  <c r="D174" i="17"/>
  <c r="E174" i="17" s="1"/>
  <c r="D166" i="17"/>
  <c r="E166" i="17" s="1"/>
  <c r="D158" i="17"/>
  <c r="E158" i="17" s="1"/>
  <c r="D150" i="17"/>
  <c r="E150" i="17" s="1"/>
  <c r="D142" i="17"/>
  <c r="E142" i="17" s="1"/>
  <c r="D134" i="17"/>
  <c r="E134" i="17" s="1"/>
  <c r="D126" i="17"/>
  <c r="E126" i="17" s="1"/>
  <c r="D118" i="17"/>
  <c r="E118" i="17" s="1"/>
  <c r="D110" i="17"/>
  <c r="E110" i="17" s="1"/>
  <c r="D102" i="17"/>
  <c r="E102" i="17" s="1"/>
  <c r="D94" i="17"/>
  <c r="E94" i="17" s="1"/>
  <c r="D86" i="17"/>
  <c r="E86" i="17" s="1"/>
  <c r="D78" i="17"/>
  <c r="E78" i="17" s="1"/>
  <c r="D70" i="17"/>
  <c r="E70" i="17" s="1"/>
  <c r="D62" i="17"/>
  <c r="E62" i="17" s="1"/>
  <c r="D54" i="17"/>
  <c r="E54" i="17" s="1"/>
  <c r="D46" i="17"/>
  <c r="E46" i="17" s="1"/>
  <c r="D38" i="17"/>
  <c r="E38" i="17" s="1"/>
  <c r="D30" i="17"/>
  <c r="E30" i="17" s="1"/>
  <c r="D22" i="17"/>
  <c r="E22" i="17" s="1"/>
  <c r="D14" i="17"/>
  <c r="E14" i="17" s="1"/>
  <c r="D288" i="17"/>
  <c r="E288" i="17" s="1"/>
  <c r="D275" i="17"/>
  <c r="E275" i="17" s="1"/>
  <c r="G275" i="17" s="1"/>
  <c r="H275" i="17" s="1"/>
  <c r="D261" i="17"/>
  <c r="E261" i="17" s="1"/>
  <c r="D253" i="17"/>
  <c r="E253" i="17" s="1"/>
  <c r="D245" i="17"/>
  <c r="E245" i="17" s="1"/>
  <c r="D237" i="17"/>
  <c r="E237" i="17" s="1"/>
  <c r="D229" i="17"/>
  <c r="E229" i="17" s="1"/>
  <c r="D221" i="17"/>
  <c r="E221" i="17" s="1"/>
  <c r="D213" i="17"/>
  <c r="E213" i="17" s="1"/>
  <c r="D205" i="17"/>
  <c r="E205" i="17" s="1"/>
  <c r="D197" i="17"/>
  <c r="E197" i="17" s="1"/>
  <c r="D189" i="17"/>
  <c r="E189" i="17" s="1"/>
  <c r="D181" i="17"/>
  <c r="E181" i="17" s="1"/>
  <c r="D173" i="17"/>
  <c r="E173" i="17" s="1"/>
  <c r="D165" i="17"/>
  <c r="E165" i="17" s="1"/>
  <c r="D157" i="17"/>
  <c r="E157" i="17" s="1"/>
  <c r="D149" i="17"/>
  <c r="E149" i="17" s="1"/>
  <c r="D141" i="17"/>
  <c r="E141" i="17" s="1"/>
  <c r="D133" i="17"/>
  <c r="E133" i="17" s="1"/>
  <c r="D125" i="17"/>
  <c r="E125" i="17" s="1"/>
  <c r="D117" i="17"/>
  <c r="E117" i="17" s="1"/>
  <c r="D109" i="17"/>
  <c r="E109" i="17" s="1"/>
  <c r="D101" i="17"/>
  <c r="E101" i="17" s="1"/>
  <c r="D93" i="17"/>
  <c r="E93" i="17" s="1"/>
  <c r="D85" i="17"/>
  <c r="E85" i="17" s="1"/>
  <c r="D77" i="17"/>
  <c r="E77" i="17" s="1"/>
  <c r="D69" i="17"/>
  <c r="E69" i="17" s="1"/>
  <c r="D61" i="17"/>
  <c r="E61" i="17" s="1"/>
  <c r="D53" i="17"/>
  <c r="E53" i="17" s="1"/>
  <c r="D45" i="17"/>
  <c r="E45" i="17" s="1"/>
  <c r="D37" i="17"/>
  <c r="E37" i="17" s="1"/>
  <c r="D29" i="17"/>
  <c r="E29" i="17" s="1"/>
  <c r="D21" i="17"/>
  <c r="E21" i="17" s="1"/>
  <c r="D13" i="17"/>
  <c r="E13" i="17" s="1"/>
  <c r="D287" i="17"/>
  <c r="E287" i="17" s="1"/>
  <c r="D276" i="17"/>
  <c r="E276" i="17" s="1"/>
  <c r="G276" i="17" s="1"/>
  <c r="H276" i="17" s="1"/>
  <c r="D260" i="17"/>
  <c r="E260" i="17" s="1"/>
  <c r="D252" i="17"/>
  <c r="E252" i="17" s="1"/>
  <c r="D244" i="17"/>
  <c r="E244" i="17" s="1"/>
  <c r="D236" i="17"/>
  <c r="E236" i="17" s="1"/>
  <c r="D228" i="17"/>
  <c r="E228" i="17" s="1"/>
  <c r="D220" i="17"/>
  <c r="E220" i="17" s="1"/>
  <c r="D212" i="17"/>
  <c r="E212" i="17" s="1"/>
  <c r="D204" i="17"/>
  <c r="E204" i="17" s="1"/>
  <c r="D196" i="17"/>
  <c r="E196" i="17" s="1"/>
  <c r="D188" i="17"/>
  <c r="E188" i="17" s="1"/>
  <c r="D180" i="17"/>
  <c r="E180" i="17" s="1"/>
  <c r="D172" i="17"/>
  <c r="E172" i="17" s="1"/>
  <c r="D164" i="17"/>
  <c r="E164" i="17" s="1"/>
  <c r="D156" i="17"/>
  <c r="E156" i="17" s="1"/>
  <c r="D148" i="17"/>
  <c r="E148" i="17" s="1"/>
  <c r="D140" i="17"/>
  <c r="E140" i="17" s="1"/>
  <c r="D132" i="17"/>
  <c r="E132" i="17" s="1"/>
  <c r="D124" i="17"/>
  <c r="E124" i="17" s="1"/>
  <c r="D116" i="17"/>
  <c r="E116" i="17" s="1"/>
  <c r="D108" i="17"/>
  <c r="E108" i="17" s="1"/>
  <c r="D100" i="17"/>
  <c r="E100" i="17" s="1"/>
  <c r="D92" i="17"/>
  <c r="E92" i="17" s="1"/>
  <c r="D84" i="17"/>
  <c r="E84" i="17" s="1"/>
  <c r="D76" i="17"/>
  <c r="E76" i="17" s="1"/>
  <c r="D68" i="17"/>
  <c r="E68" i="17" s="1"/>
  <c r="D60" i="17"/>
  <c r="E60" i="17" s="1"/>
  <c r="D52" i="17"/>
  <c r="E52" i="17" s="1"/>
  <c r="D44" i="17"/>
  <c r="E44" i="17" s="1"/>
  <c r="D36" i="17"/>
  <c r="E36" i="17" s="1"/>
  <c r="D28" i="17"/>
  <c r="E28" i="17" s="1"/>
  <c r="D20" i="17"/>
  <c r="E20" i="17" s="1"/>
  <c r="D12" i="17"/>
  <c r="E12" i="17" s="1"/>
  <c r="D286" i="17"/>
  <c r="E286" i="17" s="1"/>
  <c r="D259" i="17"/>
  <c r="E259" i="17" s="1"/>
  <c r="D251" i="17"/>
  <c r="E251" i="17" s="1"/>
  <c r="D243" i="17"/>
  <c r="E243" i="17" s="1"/>
  <c r="D235" i="17"/>
  <c r="E235" i="17" s="1"/>
  <c r="D227" i="17"/>
  <c r="E227" i="17" s="1"/>
  <c r="D219" i="17"/>
  <c r="E219" i="17" s="1"/>
  <c r="D211" i="17"/>
  <c r="E211" i="17" s="1"/>
  <c r="D203" i="17"/>
  <c r="E203" i="17" s="1"/>
  <c r="D195" i="17"/>
  <c r="E195" i="17" s="1"/>
  <c r="D187" i="17"/>
  <c r="E187" i="17" s="1"/>
  <c r="D179" i="17"/>
  <c r="E179" i="17" s="1"/>
  <c r="D171" i="17"/>
  <c r="E171" i="17" s="1"/>
  <c r="D163" i="17"/>
  <c r="E163" i="17" s="1"/>
  <c r="D155" i="17"/>
  <c r="E155" i="17" s="1"/>
  <c r="D147" i="17"/>
  <c r="E147" i="17" s="1"/>
  <c r="D139" i="17"/>
  <c r="E139" i="17" s="1"/>
  <c r="D131" i="17"/>
  <c r="E131" i="17" s="1"/>
  <c r="D123" i="17"/>
  <c r="E123" i="17" s="1"/>
  <c r="D115" i="17"/>
  <c r="E115" i="17" s="1"/>
  <c r="D107" i="17"/>
  <c r="E107" i="17" s="1"/>
  <c r="D99" i="17"/>
  <c r="E99" i="17" s="1"/>
  <c r="D91" i="17"/>
  <c r="E91" i="17" s="1"/>
  <c r="D83" i="17"/>
  <c r="E83" i="17" s="1"/>
  <c r="D75" i="17"/>
  <c r="E75" i="17" s="1"/>
  <c r="D67" i="17"/>
  <c r="E67" i="17" s="1"/>
  <c r="D59" i="17"/>
  <c r="E59" i="17" s="1"/>
  <c r="D51" i="17"/>
  <c r="E51" i="17" s="1"/>
  <c r="D43" i="17"/>
  <c r="E43" i="17" s="1"/>
  <c r="D35" i="17"/>
  <c r="E35" i="17" s="1"/>
  <c r="D27" i="17"/>
  <c r="E27" i="17" s="1"/>
  <c r="D19" i="17"/>
  <c r="E19" i="17" s="1"/>
  <c r="D293" i="17"/>
  <c r="E293" i="17" s="1"/>
  <c r="D285" i="17"/>
  <c r="E285" i="17" s="1"/>
  <c r="D258" i="17"/>
  <c r="E258" i="17" s="1"/>
  <c r="D250" i="17"/>
  <c r="E250" i="17" s="1"/>
  <c r="D242" i="17"/>
  <c r="E242" i="17" s="1"/>
  <c r="D234" i="17"/>
  <c r="E234" i="17" s="1"/>
  <c r="D226" i="17"/>
  <c r="E226" i="17" s="1"/>
  <c r="D218" i="17"/>
  <c r="E218" i="17" s="1"/>
  <c r="D210" i="17"/>
  <c r="E210" i="17" s="1"/>
  <c r="D202" i="17"/>
  <c r="E202" i="17" s="1"/>
  <c r="D194" i="17"/>
  <c r="E194" i="17" s="1"/>
  <c r="D186" i="17"/>
  <c r="E186" i="17" s="1"/>
  <c r="D178" i="17"/>
  <c r="E178" i="17" s="1"/>
  <c r="D170" i="17"/>
  <c r="E170" i="17" s="1"/>
  <c r="D162" i="17"/>
  <c r="E162" i="17" s="1"/>
  <c r="D154" i="17"/>
  <c r="E154" i="17" s="1"/>
  <c r="D146" i="17"/>
  <c r="E146" i="17" s="1"/>
  <c r="D138" i="17"/>
  <c r="E138" i="17" s="1"/>
  <c r="D130" i="17"/>
  <c r="E130" i="17" s="1"/>
  <c r="D122" i="17"/>
  <c r="E122" i="17" s="1"/>
  <c r="D114" i="17"/>
  <c r="E114" i="17" s="1"/>
  <c r="D106" i="17"/>
  <c r="E106" i="17" s="1"/>
  <c r="D98" i="17"/>
  <c r="E98" i="17" s="1"/>
  <c r="D90" i="17"/>
  <c r="E90" i="17" s="1"/>
  <c r="D82" i="17"/>
  <c r="E82" i="17" s="1"/>
  <c r="D74" i="17"/>
  <c r="E74" i="17" s="1"/>
  <c r="D66" i="17"/>
  <c r="E66" i="17" s="1"/>
  <c r="D58" i="17"/>
  <c r="E58" i="17" s="1"/>
  <c r="D50" i="17"/>
  <c r="E50" i="17" s="1"/>
  <c r="D42" i="17"/>
  <c r="E42" i="17" s="1"/>
  <c r="D34" i="17"/>
  <c r="E34" i="17" s="1"/>
  <c r="D26" i="17"/>
  <c r="E26" i="17" s="1"/>
  <c r="D18" i="17"/>
  <c r="E18" i="17" s="1"/>
  <c r="D292" i="17"/>
  <c r="E292" i="17" s="1"/>
  <c r="D284" i="17"/>
  <c r="E284" i="17" s="1"/>
  <c r="D257" i="17"/>
  <c r="E257" i="17" s="1"/>
  <c r="D249" i="17"/>
  <c r="E249" i="17" s="1"/>
  <c r="D241" i="17"/>
  <c r="E241" i="17" s="1"/>
  <c r="D233" i="17"/>
  <c r="E233" i="17" s="1"/>
  <c r="D225" i="17"/>
  <c r="E225" i="17" s="1"/>
  <c r="D217" i="17"/>
  <c r="E217" i="17" s="1"/>
  <c r="D209" i="17"/>
  <c r="E209" i="17" s="1"/>
  <c r="D201" i="17"/>
  <c r="E201" i="17" s="1"/>
  <c r="D193" i="17"/>
  <c r="E193" i="17" s="1"/>
  <c r="D185" i="17"/>
  <c r="E185" i="17" s="1"/>
  <c r="D177" i="17"/>
  <c r="E177" i="17" s="1"/>
  <c r="D169" i="17"/>
  <c r="E169" i="17" s="1"/>
  <c r="D161" i="17"/>
  <c r="E161" i="17" s="1"/>
  <c r="D153" i="17"/>
  <c r="E153" i="17" s="1"/>
  <c r="D145" i="17"/>
  <c r="E145" i="17" s="1"/>
  <c r="D137" i="17"/>
  <c r="E137" i="17" s="1"/>
  <c r="D129" i="17"/>
  <c r="E129" i="17" s="1"/>
  <c r="D121" i="17"/>
  <c r="E121" i="17" s="1"/>
  <c r="D113" i="17"/>
  <c r="E113" i="17" s="1"/>
  <c r="D105" i="17"/>
  <c r="E105" i="17" s="1"/>
  <c r="D97" i="17"/>
  <c r="E97" i="17" s="1"/>
  <c r="D89" i="17"/>
  <c r="E89" i="17" s="1"/>
  <c r="D81" i="17"/>
  <c r="E81" i="17" s="1"/>
  <c r="D73" i="17"/>
  <c r="E73" i="17" s="1"/>
  <c r="D65" i="17"/>
  <c r="E65" i="17" s="1"/>
  <c r="D57" i="17"/>
  <c r="E57" i="17" s="1"/>
  <c r="D49" i="17"/>
  <c r="E49" i="17" s="1"/>
  <c r="D41" i="17"/>
  <c r="E41" i="17" s="1"/>
  <c r="D33" i="17"/>
  <c r="E33" i="17" s="1"/>
  <c r="D25" i="17"/>
  <c r="E25" i="17" s="1"/>
  <c r="D17" i="17"/>
  <c r="E17" i="17" s="1"/>
  <c r="D291" i="17"/>
  <c r="E291" i="17" s="1"/>
  <c r="D283" i="17"/>
  <c r="E283" i="17" s="1"/>
  <c r="D264" i="17"/>
  <c r="E264" i="17" s="1"/>
  <c r="D11" i="17"/>
  <c r="E11" i="17" s="1"/>
  <c r="D256" i="17"/>
  <c r="E256" i="17" s="1"/>
  <c r="D248" i="17"/>
  <c r="E248" i="17" s="1"/>
  <c r="D240" i="17"/>
  <c r="E240" i="17" s="1"/>
  <c r="D232" i="17"/>
  <c r="E232" i="17" s="1"/>
  <c r="D224" i="17"/>
  <c r="E224" i="17" s="1"/>
  <c r="D216" i="17"/>
  <c r="E216" i="17" s="1"/>
  <c r="D208" i="17"/>
  <c r="E208" i="17" s="1"/>
  <c r="D200" i="17"/>
  <c r="E200" i="17" s="1"/>
  <c r="D192" i="17"/>
  <c r="E192" i="17" s="1"/>
  <c r="D184" i="17"/>
  <c r="E184" i="17" s="1"/>
  <c r="D176" i="17"/>
  <c r="E176" i="17" s="1"/>
  <c r="D168" i="17"/>
  <c r="E168" i="17" s="1"/>
  <c r="D160" i="17"/>
  <c r="E160" i="17" s="1"/>
  <c r="D152" i="17"/>
  <c r="E152" i="17" s="1"/>
  <c r="D144" i="17"/>
  <c r="E144" i="17" s="1"/>
  <c r="D136" i="17"/>
  <c r="E136" i="17" s="1"/>
  <c r="D128" i="17"/>
  <c r="E128" i="17" s="1"/>
  <c r="D120" i="17"/>
  <c r="E120" i="17" s="1"/>
  <c r="D112" i="17"/>
  <c r="E112" i="17" s="1"/>
  <c r="D104" i="17"/>
  <c r="E104" i="17" s="1"/>
  <c r="D96" i="17"/>
  <c r="E96" i="17" s="1"/>
  <c r="D88" i="17"/>
  <c r="E88" i="17" s="1"/>
  <c r="D80" i="17"/>
  <c r="E80" i="17" s="1"/>
  <c r="D72" i="17"/>
  <c r="E72" i="17" s="1"/>
  <c r="D64" i="17"/>
  <c r="E64" i="17" s="1"/>
  <c r="D56" i="17"/>
  <c r="E56" i="17" s="1"/>
  <c r="D48" i="17"/>
  <c r="E48" i="17" s="1"/>
  <c r="D40" i="17"/>
  <c r="E40" i="17" s="1"/>
  <c r="D32" i="17"/>
  <c r="E32" i="17" s="1"/>
  <c r="D24" i="17"/>
  <c r="E24" i="17" s="1"/>
  <c r="D16" i="17"/>
  <c r="E16" i="17" s="1"/>
  <c r="D290" i="17"/>
  <c r="E290" i="17" s="1"/>
  <c r="D265" i="17"/>
  <c r="E265" i="17" s="1"/>
  <c r="G265" i="17" s="1"/>
  <c r="H265" i="17" s="1"/>
  <c r="D263" i="17"/>
  <c r="E263" i="17" s="1"/>
  <c r="F263" i="17" s="1"/>
  <c r="F264" i="17" s="1"/>
  <c r="F265" i="17" s="1"/>
  <c r="F266" i="17" s="1"/>
  <c r="F267" i="17" s="1"/>
  <c r="F268" i="17" s="1"/>
  <c r="F269" i="17" s="1"/>
  <c r="D255" i="17"/>
  <c r="E255" i="17" s="1"/>
  <c r="D247" i="17"/>
  <c r="E247" i="17" s="1"/>
  <c r="D239" i="17"/>
  <c r="E239" i="17" s="1"/>
  <c r="D231" i="17"/>
  <c r="E231" i="17" s="1"/>
  <c r="D223" i="17"/>
  <c r="E223" i="17" s="1"/>
  <c r="D215" i="17"/>
  <c r="E215" i="17" s="1"/>
  <c r="D207" i="17"/>
  <c r="E207" i="17" s="1"/>
  <c r="D199" i="17"/>
  <c r="E199" i="17" s="1"/>
  <c r="D191" i="17"/>
  <c r="E191" i="17" s="1"/>
  <c r="D183" i="17"/>
  <c r="E183" i="17" s="1"/>
  <c r="D175" i="17"/>
  <c r="E175" i="17" s="1"/>
  <c r="D167" i="17"/>
  <c r="E167" i="17" s="1"/>
  <c r="D159" i="17"/>
  <c r="E159" i="17" s="1"/>
  <c r="D151" i="17"/>
  <c r="E151" i="17" s="1"/>
  <c r="D143" i="17"/>
  <c r="E143" i="17" s="1"/>
  <c r="D135" i="17"/>
  <c r="E135" i="17" s="1"/>
  <c r="D127" i="17"/>
  <c r="E127" i="17" s="1"/>
  <c r="D119" i="17"/>
  <c r="E119" i="17" s="1"/>
  <c r="D111" i="17"/>
  <c r="E111" i="17" s="1"/>
  <c r="D103" i="17"/>
  <c r="E103" i="17" s="1"/>
  <c r="D95" i="17"/>
  <c r="E95" i="17" s="1"/>
  <c r="D87" i="17"/>
  <c r="E87" i="17" s="1"/>
  <c r="D79" i="17"/>
  <c r="E79" i="17" s="1"/>
  <c r="D71" i="17"/>
  <c r="E71" i="17" s="1"/>
  <c r="D63" i="17"/>
  <c r="E63" i="17" s="1"/>
  <c r="D55" i="17"/>
  <c r="E55" i="17" s="1"/>
  <c r="D47" i="17"/>
  <c r="E47" i="17" s="1"/>
  <c r="D39" i="17"/>
  <c r="E39" i="17" s="1"/>
  <c r="D31" i="17"/>
  <c r="E31" i="17" s="1"/>
  <c r="D23" i="17"/>
  <c r="E23" i="17" s="1"/>
  <c r="D15" i="17"/>
  <c r="E15" i="17" s="1"/>
  <c r="D289" i="17"/>
  <c r="E289" i="17" s="1"/>
  <c r="G264" i="17"/>
  <c r="H264" i="17" s="1"/>
  <c r="D272" i="17"/>
  <c r="E272" i="17" s="1"/>
  <c r="G272" i="17" s="1"/>
  <c r="H272" i="17" s="1"/>
  <c r="D280" i="17"/>
  <c r="E280" i="17" s="1"/>
  <c r="G280" i="17" s="1"/>
  <c r="H280" i="17" s="1"/>
  <c r="D269" i="17"/>
  <c r="E269" i="17" s="1"/>
  <c r="G269" i="17" s="1"/>
  <c r="H269" i="17" s="1"/>
  <c r="D273" i="17"/>
  <c r="E273" i="17" s="1"/>
  <c r="G273" i="17" s="1"/>
  <c r="H273" i="17" s="1"/>
  <c r="D277" i="17"/>
  <c r="E277" i="17" s="1"/>
  <c r="G277" i="17" s="1"/>
  <c r="H277" i="17" s="1"/>
  <c r="D281" i="17"/>
  <c r="E281" i="17" s="1"/>
  <c r="G281" i="17" s="1"/>
  <c r="H281" i="17" s="1"/>
  <c r="D270" i="17"/>
  <c r="E270" i="17" s="1"/>
  <c r="G270" i="17" s="1"/>
  <c r="H270" i="17" s="1"/>
  <c r="D278" i="17"/>
  <c r="E278" i="17" s="1"/>
  <c r="G278" i="17" s="1"/>
  <c r="H278" i="17" s="1"/>
  <c r="D282" i="17"/>
  <c r="E282" i="17" s="1"/>
  <c r="G282" i="17" s="1"/>
  <c r="H282" i="17" s="1"/>
  <c r="D266" i="17"/>
  <c r="E266" i="17" s="1"/>
  <c r="G266" i="17" s="1"/>
  <c r="H266" i="17" s="1"/>
  <c r="D267" i="17"/>
  <c r="E267" i="17" s="1"/>
  <c r="G267" i="17" s="1"/>
  <c r="H267" i="17" s="1"/>
  <c r="D271" i="17"/>
  <c r="E271" i="17" s="1"/>
  <c r="G271" i="17" s="1"/>
  <c r="H271" i="17" s="1"/>
  <c r="D274" i="17"/>
  <c r="E274" i="17" s="1"/>
  <c r="G274" i="17" s="1"/>
  <c r="H274" i="17" s="1"/>
  <c r="D263" i="16"/>
  <c r="E263" i="16" s="1"/>
  <c r="D255" i="16"/>
  <c r="E255" i="16" s="1"/>
  <c r="D247" i="16"/>
  <c r="E247" i="16" s="1"/>
  <c r="D239" i="16"/>
  <c r="E239" i="16" s="1"/>
  <c r="D231" i="16"/>
  <c r="E231" i="16" s="1"/>
  <c r="D223" i="16"/>
  <c r="E223" i="16" s="1"/>
  <c r="D215" i="16"/>
  <c r="E215" i="16" s="1"/>
  <c r="D207" i="16"/>
  <c r="E207" i="16" s="1"/>
  <c r="D199" i="16"/>
  <c r="E199" i="16" s="1"/>
  <c r="D191" i="16"/>
  <c r="E191" i="16" s="1"/>
  <c r="D183" i="16"/>
  <c r="E183" i="16" s="1"/>
  <c r="D175" i="16"/>
  <c r="E175" i="16" s="1"/>
  <c r="D167" i="16"/>
  <c r="E167" i="16" s="1"/>
  <c r="D159" i="16"/>
  <c r="E159" i="16" s="1"/>
  <c r="D151" i="16"/>
  <c r="E151" i="16" s="1"/>
  <c r="D143" i="16"/>
  <c r="E143" i="16" s="1"/>
  <c r="D135" i="16"/>
  <c r="E135" i="16" s="1"/>
  <c r="D127" i="16"/>
  <c r="E127" i="16" s="1"/>
  <c r="D119" i="16"/>
  <c r="E119" i="16" s="1"/>
  <c r="D111" i="16"/>
  <c r="E111" i="16" s="1"/>
  <c r="D103" i="16"/>
  <c r="E103" i="16" s="1"/>
  <c r="D95" i="16"/>
  <c r="E95" i="16" s="1"/>
  <c r="D87" i="16"/>
  <c r="E87" i="16" s="1"/>
  <c r="D79" i="16"/>
  <c r="E79" i="16" s="1"/>
  <c r="D71" i="16"/>
  <c r="E71" i="16" s="1"/>
  <c r="D63" i="16"/>
  <c r="E63" i="16" s="1"/>
  <c r="D55" i="16"/>
  <c r="E55" i="16" s="1"/>
  <c r="D47" i="16"/>
  <c r="E47" i="16" s="1"/>
  <c r="D39" i="16"/>
  <c r="E39" i="16" s="1"/>
  <c r="D31" i="16"/>
  <c r="E31" i="16" s="1"/>
  <c r="D23" i="16"/>
  <c r="E23" i="16" s="1"/>
  <c r="D15" i="16"/>
  <c r="E15" i="16" s="1"/>
  <c r="D267" i="16"/>
  <c r="E267" i="16" s="1"/>
  <c r="G267" i="16" s="1"/>
  <c r="H267" i="16" s="1"/>
  <c r="D262" i="16"/>
  <c r="E262" i="16" s="1"/>
  <c r="D254" i="16"/>
  <c r="E254" i="16" s="1"/>
  <c r="D246" i="16"/>
  <c r="E246" i="16" s="1"/>
  <c r="D238" i="16"/>
  <c r="E238" i="16" s="1"/>
  <c r="D230" i="16"/>
  <c r="E230" i="16" s="1"/>
  <c r="D222" i="16"/>
  <c r="E222" i="16" s="1"/>
  <c r="D214" i="16"/>
  <c r="E214" i="16" s="1"/>
  <c r="D206" i="16"/>
  <c r="E206" i="16" s="1"/>
  <c r="D198" i="16"/>
  <c r="E198" i="16" s="1"/>
  <c r="D190" i="16"/>
  <c r="E190" i="16" s="1"/>
  <c r="D182" i="16"/>
  <c r="E182" i="16" s="1"/>
  <c r="D174" i="16"/>
  <c r="E174" i="16" s="1"/>
  <c r="D166" i="16"/>
  <c r="E166" i="16" s="1"/>
  <c r="D158" i="16"/>
  <c r="E158" i="16" s="1"/>
  <c r="D150" i="16"/>
  <c r="E150" i="16" s="1"/>
  <c r="D142" i="16"/>
  <c r="E142" i="16" s="1"/>
  <c r="D134" i="16"/>
  <c r="E134" i="16" s="1"/>
  <c r="D126" i="16"/>
  <c r="E126" i="16" s="1"/>
  <c r="D118" i="16"/>
  <c r="E118" i="16" s="1"/>
  <c r="D110" i="16"/>
  <c r="E110" i="16" s="1"/>
  <c r="D102" i="16"/>
  <c r="E102" i="16" s="1"/>
  <c r="D94" i="16"/>
  <c r="E94" i="16" s="1"/>
  <c r="D86" i="16"/>
  <c r="E86" i="16" s="1"/>
  <c r="D78" i="16"/>
  <c r="E78" i="16" s="1"/>
  <c r="D70" i="16"/>
  <c r="E70" i="16" s="1"/>
  <c r="D62" i="16"/>
  <c r="E62" i="16" s="1"/>
  <c r="D54" i="16"/>
  <c r="E54" i="16" s="1"/>
  <c r="D46" i="16"/>
  <c r="E46" i="16" s="1"/>
  <c r="D38" i="16"/>
  <c r="E38" i="16" s="1"/>
  <c r="D30" i="16"/>
  <c r="E30" i="16" s="1"/>
  <c r="D22" i="16"/>
  <c r="E22" i="16" s="1"/>
  <c r="D14" i="16"/>
  <c r="E14" i="16" s="1"/>
  <c r="D288" i="16"/>
  <c r="E288" i="16" s="1"/>
  <c r="D261" i="16"/>
  <c r="E261" i="16" s="1"/>
  <c r="D253" i="16"/>
  <c r="E253" i="16" s="1"/>
  <c r="D245" i="16"/>
  <c r="E245" i="16" s="1"/>
  <c r="D237" i="16"/>
  <c r="E237" i="16" s="1"/>
  <c r="D229" i="16"/>
  <c r="E229" i="16" s="1"/>
  <c r="D221" i="16"/>
  <c r="E221" i="16" s="1"/>
  <c r="D213" i="16"/>
  <c r="E213" i="16" s="1"/>
  <c r="D205" i="16"/>
  <c r="E205" i="16" s="1"/>
  <c r="D197" i="16"/>
  <c r="E197" i="16" s="1"/>
  <c r="D189" i="16"/>
  <c r="E189" i="16" s="1"/>
  <c r="D181" i="16"/>
  <c r="E181" i="16" s="1"/>
  <c r="D173" i="16"/>
  <c r="E173" i="16" s="1"/>
  <c r="D165" i="16"/>
  <c r="E165" i="16" s="1"/>
  <c r="D157" i="16"/>
  <c r="E157" i="16" s="1"/>
  <c r="D149" i="16"/>
  <c r="E149" i="16" s="1"/>
  <c r="D141" i="16"/>
  <c r="E141" i="16" s="1"/>
  <c r="D133" i="16"/>
  <c r="E133" i="16" s="1"/>
  <c r="D125" i="16"/>
  <c r="E125" i="16" s="1"/>
  <c r="D117" i="16"/>
  <c r="E117" i="16" s="1"/>
  <c r="D109" i="16"/>
  <c r="E109" i="16" s="1"/>
  <c r="D101" i="16"/>
  <c r="E101" i="16" s="1"/>
  <c r="D93" i="16"/>
  <c r="E93" i="16" s="1"/>
  <c r="D85" i="16"/>
  <c r="E85" i="16" s="1"/>
  <c r="D77" i="16"/>
  <c r="E77" i="16" s="1"/>
  <c r="D69" i="16"/>
  <c r="E69" i="16" s="1"/>
  <c r="D61" i="16"/>
  <c r="E61" i="16" s="1"/>
  <c r="D53" i="16"/>
  <c r="E53" i="16" s="1"/>
  <c r="D45" i="16"/>
  <c r="E45" i="16" s="1"/>
  <c r="D37" i="16"/>
  <c r="E37" i="16" s="1"/>
  <c r="D29" i="16"/>
  <c r="E29" i="16" s="1"/>
  <c r="D21" i="16"/>
  <c r="E21" i="16" s="1"/>
  <c r="D13" i="16"/>
  <c r="E13" i="16" s="1"/>
  <c r="D287" i="16"/>
  <c r="E287" i="16" s="1"/>
  <c r="D260" i="16"/>
  <c r="E260" i="16" s="1"/>
  <c r="D252" i="16"/>
  <c r="E252" i="16" s="1"/>
  <c r="D244" i="16"/>
  <c r="E244" i="16" s="1"/>
  <c r="D236" i="16"/>
  <c r="E236" i="16" s="1"/>
  <c r="D228" i="16"/>
  <c r="E228" i="16" s="1"/>
  <c r="D220" i="16"/>
  <c r="E220" i="16" s="1"/>
  <c r="D212" i="16"/>
  <c r="E212" i="16" s="1"/>
  <c r="D204" i="16"/>
  <c r="E204" i="16" s="1"/>
  <c r="D196" i="16"/>
  <c r="E196" i="16" s="1"/>
  <c r="D188" i="16"/>
  <c r="E188" i="16" s="1"/>
  <c r="D180" i="16"/>
  <c r="E180" i="16" s="1"/>
  <c r="D172" i="16"/>
  <c r="E172" i="16" s="1"/>
  <c r="D164" i="16"/>
  <c r="E164" i="16" s="1"/>
  <c r="D156" i="16"/>
  <c r="E156" i="16" s="1"/>
  <c r="D148" i="16"/>
  <c r="E148" i="16" s="1"/>
  <c r="D140" i="16"/>
  <c r="E140" i="16" s="1"/>
  <c r="D132" i="16"/>
  <c r="E132" i="16" s="1"/>
  <c r="D124" i="16"/>
  <c r="E124" i="16" s="1"/>
  <c r="D116" i="16"/>
  <c r="E116" i="16" s="1"/>
  <c r="D108" i="16"/>
  <c r="E108" i="16" s="1"/>
  <c r="D100" i="16"/>
  <c r="E100" i="16" s="1"/>
  <c r="D92" i="16"/>
  <c r="E92" i="16" s="1"/>
  <c r="D84" i="16"/>
  <c r="E84" i="16" s="1"/>
  <c r="D76" i="16"/>
  <c r="E76" i="16" s="1"/>
  <c r="D68" i="16"/>
  <c r="E68" i="16" s="1"/>
  <c r="D60" i="16"/>
  <c r="E60" i="16" s="1"/>
  <c r="D52" i="16"/>
  <c r="E52" i="16" s="1"/>
  <c r="D44" i="16"/>
  <c r="E44" i="16" s="1"/>
  <c r="D36" i="16"/>
  <c r="E36" i="16" s="1"/>
  <c r="D28" i="16"/>
  <c r="E28" i="16" s="1"/>
  <c r="D20" i="16"/>
  <c r="E20" i="16" s="1"/>
  <c r="D12" i="16"/>
  <c r="E12" i="16" s="1"/>
  <c r="D286" i="16"/>
  <c r="E286" i="16" s="1"/>
  <c r="D259" i="16"/>
  <c r="E259" i="16" s="1"/>
  <c r="D251" i="16"/>
  <c r="E251" i="16" s="1"/>
  <c r="D243" i="16"/>
  <c r="E243" i="16" s="1"/>
  <c r="D235" i="16"/>
  <c r="E235" i="16" s="1"/>
  <c r="D227" i="16"/>
  <c r="E227" i="16" s="1"/>
  <c r="D219" i="16"/>
  <c r="E219" i="16" s="1"/>
  <c r="D211" i="16"/>
  <c r="E211" i="16" s="1"/>
  <c r="D203" i="16"/>
  <c r="E203" i="16" s="1"/>
  <c r="D195" i="16"/>
  <c r="E195" i="16" s="1"/>
  <c r="D187" i="16"/>
  <c r="E187" i="16" s="1"/>
  <c r="D179" i="16"/>
  <c r="E179" i="16" s="1"/>
  <c r="D171" i="16"/>
  <c r="E171" i="16" s="1"/>
  <c r="D163" i="16"/>
  <c r="E163" i="16" s="1"/>
  <c r="D155" i="16"/>
  <c r="E155" i="16" s="1"/>
  <c r="D147" i="16"/>
  <c r="E147" i="16" s="1"/>
  <c r="D139" i="16"/>
  <c r="E139" i="16" s="1"/>
  <c r="D131" i="16"/>
  <c r="E131" i="16" s="1"/>
  <c r="D123" i="16"/>
  <c r="E123" i="16" s="1"/>
  <c r="D115" i="16"/>
  <c r="E115" i="16" s="1"/>
  <c r="D107" i="16"/>
  <c r="E107" i="16" s="1"/>
  <c r="D99" i="16"/>
  <c r="E99" i="16" s="1"/>
  <c r="D91" i="16"/>
  <c r="E91" i="16" s="1"/>
  <c r="D83" i="16"/>
  <c r="E83" i="16" s="1"/>
  <c r="D75" i="16"/>
  <c r="E75" i="16" s="1"/>
  <c r="D67" i="16"/>
  <c r="E67" i="16" s="1"/>
  <c r="D59" i="16"/>
  <c r="E59" i="16" s="1"/>
  <c r="D51" i="16"/>
  <c r="E51" i="16" s="1"/>
  <c r="D43" i="16"/>
  <c r="E43" i="16" s="1"/>
  <c r="D35" i="16"/>
  <c r="E35" i="16" s="1"/>
  <c r="D27" i="16"/>
  <c r="E27" i="16" s="1"/>
  <c r="D19" i="16"/>
  <c r="E19" i="16" s="1"/>
  <c r="D293" i="16"/>
  <c r="E293" i="16" s="1"/>
  <c r="D285" i="16"/>
  <c r="E285" i="16" s="1"/>
  <c r="D258" i="16"/>
  <c r="E258" i="16" s="1"/>
  <c r="D250" i="16"/>
  <c r="E250" i="16" s="1"/>
  <c r="D242" i="16"/>
  <c r="E242" i="16" s="1"/>
  <c r="D234" i="16"/>
  <c r="E234" i="16" s="1"/>
  <c r="D226" i="16"/>
  <c r="E226" i="16" s="1"/>
  <c r="D218" i="16"/>
  <c r="E218" i="16" s="1"/>
  <c r="D210" i="16"/>
  <c r="E210" i="16" s="1"/>
  <c r="D202" i="16"/>
  <c r="E202" i="16" s="1"/>
  <c r="D194" i="16"/>
  <c r="E194" i="16" s="1"/>
  <c r="D186" i="16"/>
  <c r="E186" i="16" s="1"/>
  <c r="D178" i="16"/>
  <c r="E178" i="16" s="1"/>
  <c r="D170" i="16"/>
  <c r="E170" i="16" s="1"/>
  <c r="D162" i="16"/>
  <c r="E162" i="16" s="1"/>
  <c r="D154" i="16"/>
  <c r="E154" i="16" s="1"/>
  <c r="D146" i="16"/>
  <c r="E146" i="16" s="1"/>
  <c r="D138" i="16"/>
  <c r="E138" i="16" s="1"/>
  <c r="D130" i="16"/>
  <c r="E130" i="16" s="1"/>
  <c r="D122" i="16"/>
  <c r="E122" i="16" s="1"/>
  <c r="D114" i="16"/>
  <c r="E114" i="16" s="1"/>
  <c r="D106" i="16"/>
  <c r="E106" i="16" s="1"/>
  <c r="D98" i="16"/>
  <c r="E98" i="16" s="1"/>
  <c r="D90" i="16"/>
  <c r="E90" i="16" s="1"/>
  <c r="D82" i="16"/>
  <c r="E82" i="16" s="1"/>
  <c r="D74" i="16"/>
  <c r="E74" i="16" s="1"/>
  <c r="D66" i="16"/>
  <c r="E66" i="16" s="1"/>
  <c r="D58" i="16"/>
  <c r="E58" i="16" s="1"/>
  <c r="D50" i="16"/>
  <c r="E50" i="16" s="1"/>
  <c r="D42" i="16"/>
  <c r="E42" i="16" s="1"/>
  <c r="D34" i="16"/>
  <c r="E34" i="16" s="1"/>
  <c r="D26" i="16"/>
  <c r="E26" i="16" s="1"/>
  <c r="D18" i="16"/>
  <c r="E18" i="16" s="1"/>
  <c r="D292" i="16"/>
  <c r="E292" i="16" s="1"/>
  <c r="D284" i="16"/>
  <c r="E284" i="16" s="1"/>
  <c r="D11" i="16"/>
  <c r="E11" i="16" s="1"/>
  <c r="D257" i="16"/>
  <c r="E257" i="16" s="1"/>
  <c r="D249" i="16"/>
  <c r="E249" i="16" s="1"/>
  <c r="D241" i="16"/>
  <c r="E241" i="16" s="1"/>
  <c r="D233" i="16"/>
  <c r="E233" i="16" s="1"/>
  <c r="D225" i="16"/>
  <c r="E225" i="16" s="1"/>
  <c r="D217" i="16"/>
  <c r="E217" i="16" s="1"/>
  <c r="D209" i="16"/>
  <c r="E209" i="16" s="1"/>
  <c r="D201" i="16"/>
  <c r="E201" i="16" s="1"/>
  <c r="D193" i="16"/>
  <c r="E193" i="16" s="1"/>
  <c r="D185" i="16"/>
  <c r="E185" i="16" s="1"/>
  <c r="D177" i="16"/>
  <c r="E177" i="16" s="1"/>
  <c r="D169" i="16"/>
  <c r="E169" i="16" s="1"/>
  <c r="D161" i="16"/>
  <c r="E161" i="16" s="1"/>
  <c r="D153" i="16"/>
  <c r="E153" i="16" s="1"/>
  <c r="D145" i="16"/>
  <c r="E145" i="16" s="1"/>
  <c r="D137" i="16"/>
  <c r="E137" i="16" s="1"/>
  <c r="D129" i="16"/>
  <c r="E129" i="16" s="1"/>
  <c r="D121" i="16"/>
  <c r="E121" i="16" s="1"/>
  <c r="D113" i="16"/>
  <c r="E113" i="16" s="1"/>
  <c r="D105" i="16"/>
  <c r="E105" i="16" s="1"/>
  <c r="D97" i="16"/>
  <c r="E97" i="16" s="1"/>
  <c r="D89" i="16"/>
  <c r="E89" i="16" s="1"/>
  <c r="D81" i="16"/>
  <c r="E81" i="16" s="1"/>
  <c r="D73" i="16"/>
  <c r="E73" i="16" s="1"/>
  <c r="D65" i="16"/>
  <c r="E65" i="16" s="1"/>
  <c r="D57" i="16"/>
  <c r="E57" i="16" s="1"/>
  <c r="D49" i="16"/>
  <c r="E49" i="16" s="1"/>
  <c r="D41" i="16"/>
  <c r="E41" i="16" s="1"/>
  <c r="D33" i="16"/>
  <c r="E33" i="16" s="1"/>
  <c r="D25" i="16"/>
  <c r="E25" i="16" s="1"/>
  <c r="D17" i="16"/>
  <c r="E17" i="16" s="1"/>
  <c r="D291" i="16"/>
  <c r="E291" i="16" s="1"/>
  <c r="D283" i="16"/>
  <c r="E283" i="16" s="1"/>
  <c r="D264" i="16"/>
  <c r="D256" i="16"/>
  <c r="E256" i="16" s="1"/>
  <c r="D248" i="16"/>
  <c r="E248" i="16" s="1"/>
  <c r="D240" i="16"/>
  <c r="E240" i="16" s="1"/>
  <c r="D232" i="16"/>
  <c r="E232" i="16" s="1"/>
  <c r="D224" i="16"/>
  <c r="E224" i="16" s="1"/>
  <c r="D216" i="16"/>
  <c r="E216" i="16" s="1"/>
  <c r="D208" i="16"/>
  <c r="E208" i="16" s="1"/>
  <c r="D200" i="16"/>
  <c r="E200" i="16" s="1"/>
  <c r="D192" i="16"/>
  <c r="E192" i="16" s="1"/>
  <c r="D184" i="16"/>
  <c r="E184" i="16" s="1"/>
  <c r="D176" i="16"/>
  <c r="E176" i="16" s="1"/>
  <c r="D168" i="16"/>
  <c r="E168" i="16" s="1"/>
  <c r="D160" i="16"/>
  <c r="E160" i="16" s="1"/>
  <c r="D152" i="16"/>
  <c r="E152" i="16" s="1"/>
  <c r="D144" i="16"/>
  <c r="E144" i="16" s="1"/>
  <c r="D136" i="16"/>
  <c r="E136" i="16" s="1"/>
  <c r="D128" i="16"/>
  <c r="E128" i="16" s="1"/>
  <c r="D120" i="16"/>
  <c r="E120" i="16" s="1"/>
  <c r="D112" i="16"/>
  <c r="E112" i="16" s="1"/>
  <c r="D104" i="16"/>
  <c r="E104" i="16" s="1"/>
  <c r="D96" i="16"/>
  <c r="E96" i="16" s="1"/>
  <c r="D88" i="16"/>
  <c r="E88" i="16" s="1"/>
  <c r="D80" i="16"/>
  <c r="E80" i="16" s="1"/>
  <c r="D72" i="16"/>
  <c r="E72" i="16" s="1"/>
  <c r="D64" i="16"/>
  <c r="E64" i="16" s="1"/>
  <c r="D56" i="16"/>
  <c r="E56" i="16" s="1"/>
  <c r="D48" i="16"/>
  <c r="E48" i="16" s="1"/>
  <c r="D40" i="16"/>
  <c r="E40" i="16" s="1"/>
  <c r="D32" i="16"/>
  <c r="E32" i="16" s="1"/>
  <c r="D24" i="16"/>
  <c r="E24" i="16" s="1"/>
  <c r="D16" i="16"/>
  <c r="E16" i="16" s="1"/>
  <c r="D290" i="16"/>
  <c r="E290" i="16" s="1"/>
  <c r="D269" i="16"/>
  <c r="E269" i="16" s="1"/>
  <c r="G269" i="16" s="1"/>
  <c r="H269" i="16" s="1"/>
  <c r="D274" i="16"/>
  <c r="E274" i="16" s="1"/>
  <c r="G274" i="16" s="1"/>
  <c r="H274" i="16" s="1"/>
  <c r="E264" i="16"/>
  <c r="G264" i="16" s="1"/>
  <c r="H264" i="16" s="1"/>
  <c r="D270" i="16"/>
  <c r="E270" i="16" s="1"/>
  <c r="G270" i="16" s="1"/>
  <c r="H270" i="16" s="1"/>
  <c r="D275" i="16"/>
  <c r="E275" i="16" s="1"/>
  <c r="G275" i="16" s="1"/>
  <c r="H275" i="16" s="1"/>
  <c r="D279" i="16"/>
  <c r="E279" i="16" s="1"/>
  <c r="G279" i="16" s="1"/>
  <c r="H279" i="16" s="1"/>
  <c r="D280" i="16"/>
  <c r="E280" i="16" s="1"/>
  <c r="G280" i="16" s="1"/>
  <c r="H280" i="16" s="1"/>
  <c r="D265" i="16"/>
  <c r="E265" i="16" s="1"/>
  <c r="G265" i="16" s="1"/>
  <c r="H265" i="16" s="1"/>
  <c r="D266" i="16"/>
  <c r="E266" i="16" s="1"/>
  <c r="G266" i="16" s="1"/>
  <c r="H266" i="16" s="1"/>
  <c r="D271" i="16"/>
  <c r="E271" i="16" s="1"/>
  <c r="G271" i="16" s="1"/>
  <c r="H271" i="16" s="1"/>
  <c r="D276" i="16"/>
  <c r="E276" i="16" s="1"/>
  <c r="G276" i="16" s="1"/>
  <c r="H276" i="16" s="1"/>
  <c r="D281" i="16"/>
  <c r="E281" i="16" s="1"/>
  <c r="G281" i="16" s="1"/>
  <c r="H281" i="16" s="1"/>
  <c r="D272" i="16"/>
  <c r="E272" i="16" s="1"/>
  <c r="G272" i="16" s="1"/>
  <c r="H272" i="16" s="1"/>
  <c r="D277" i="16"/>
  <c r="E277" i="16" s="1"/>
  <c r="G277" i="16" s="1"/>
  <c r="H277" i="16" s="1"/>
  <c r="D282" i="16"/>
  <c r="E282" i="16" s="1"/>
  <c r="G282" i="16" s="1"/>
  <c r="H282" i="16" s="1"/>
  <c r="D278" i="16"/>
  <c r="E278" i="16" s="1"/>
  <c r="G278" i="16" s="1"/>
  <c r="H278" i="16" s="1"/>
  <c r="D268" i="16"/>
  <c r="E268" i="16" s="1"/>
  <c r="G268" i="16" s="1"/>
  <c r="H268" i="16" s="1"/>
  <c r="D273" i="16"/>
  <c r="E273" i="16" s="1"/>
  <c r="G273" i="16" s="1"/>
  <c r="H273" i="16" s="1"/>
  <c r="B2" i="28"/>
  <c r="B3" i="29"/>
  <c r="B2" i="27"/>
  <c r="B3" i="27"/>
  <c r="B3" i="30"/>
  <c r="B5" i="30"/>
  <c r="B2" i="30"/>
  <c r="B4" i="30"/>
  <c r="B5" i="29"/>
  <c r="B2" i="29"/>
  <c r="B4" i="29"/>
  <c r="B4" i="28"/>
  <c r="B5" i="28"/>
  <c r="B3" i="28"/>
  <c r="F283" i="28" s="1"/>
  <c r="G283" i="28" s="1"/>
  <c r="I283" i="28" s="1"/>
  <c r="J283" i="28" s="1"/>
  <c r="B4" i="27"/>
  <c r="G263" i="25"/>
  <c r="H263" i="25" s="1"/>
  <c r="F263" i="25"/>
  <c r="F264" i="25" s="1"/>
  <c r="F265" i="25" s="1"/>
  <c r="F266" i="25" s="1"/>
  <c r="F267" i="25" s="1"/>
  <c r="G263" i="24"/>
  <c r="H263" i="24" s="1"/>
  <c r="F263" i="24"/>
  <c r="F263" i="21"/>
  <c r="F263" i="20"/>
  <c r="F264" i="20" s="1"/>
  <c r="F265" i="20" s="1"/>
  <c r="F266" i="20" s="1"/>
  <c r="F267" i="20" s="1"/>
  <c r="F268" i="20" s="1"/>
  <c r="F269" i="20" s="1"/>
  <c r="F270" i="20" s="1"/>
  <c r="F271" i="20" s="1"/>
  <c r="F263" i="19"/>
  <c r="F264" i="19" s="1"/>
  <c r="G263" i="18"/>
  <c r="H263" i="18" s="1"/>
  <c r="F263" i="18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G263" i="16"/>
  <c r="H263" i="16" s="1"/>
  <c r="F263" i="16"/>
  <c r="B3" i="15"/>
  <c r="D215" i="15" s="1"/>
  <c r="E215" i="15" s="1"/>
  <c r="G297" i="13"/>
  <c r="G265" i="13"/>
  <c r="G257" i="13"/>
  <c r="G201" i="13"/>
  <c r="G193" i="13"/>
  <c r="G137" i="13"/>
  <c r="G129" i="13"/>
  <c r="G73" i="13"/>
  <c r="G65" i="13"/>
  <c r="G9" i="13"/>
  <c r="G297" i="12"/>
  <c r="G281" i="12"/>
  <c r="G265" i="12"/>
  <c r="G249" i="12"/>
  <c r="G233" i="12"/>
  <c r="G217" i="12"/>
  <c r="G201" i="12"/>
  <c r="G185" i="12"/>
  <c r="G169" i="12"/>
  <c r="G153" i="12"/>
  <c r="G137" i="12"/>
  <c r="G121" i="12"/>
  <c r="G105" i="12"/>
  <c r="G89" i="12"/>
  <c r="G81" i="12"/>
  <c r="G73" i="12"/>
  <c r="G65" i="12"/>
  <c r="G49" i="12"/>
  <c r="G25" i="12"/>
  <c r="G17" i="12"/>
  <c r="G9" i="12"/>
  <c r="G296" i="12"/>
  <c r="G280" i="12"/>
  <c r="G264" i="12"/>
  <c r="G248" i="12"/>
  <c r="G232" i="12"/>
  <c r="G216" i="12"/>
  <c r="G200" i="12"/>
  <c r="G184" i="12"/>
  <c r="G168" i="12"/>
  <c r="G152" i="12"/>
  <c r="G136" i="12"/>
  <c r="G120" i="12"/>
  <c r="G104" i="12"/>
  <c r="G88" i="12"/>
  <c r="G72" i="12"/>
  <c r="G40" i="12"/>
  <c r="G32" i="12"/>
  <c r="G24" i="12"/>
  <c r="G295" i="12"/>
  <c r="G287" i="12"/>
  <c r="G279" i="12"/>
  <c r="G271" i="12"/>
  <c r="G263" i="12"/>
  <c r="G255" i="12"/>
  <c r="G247" i="12"/>
  <c r="G239" i="12"/>
  <c r="G231" i="12"/>
  <c r="G223" i="12"/>
  <c r="G215" i="12"/>
  <c r="G207" i="12"/>
  <c r="G199" i="12"/>
  <c r="G191" i="12"/>
  <c r="G183" i="12"/>
  <c r="G175" i="12"/>
  <c r="G167" i="12"/>
  <c r="G159" i="12"/>
  <c r="G151" i="12"/>
  <c r="G143" i="12"/>
  <c r="G135" i="12"/>
  <c r="G127" i="12"/>
  <c r="G119" i="12"/>
  <c r="G111" i="12"/>
  <c r="G103" i="12"/>
  <c r="G95" i="12"/>
  <c r="G271" i="10"/>
  <c r="G239" i="10"/>
  <c r="G223" i="10"/>
  <c r="G183" i="10"/>
  <c r="G175" i="10"/>
  <c r="G159" i="10"/>
  <c r="G119" i="10"/>
  <c r="G111" i="10"/>
  <c r="G95" i="10"/>
  <c r="G55" i="10"/>
  <c r="G47" i="10"/>
  <c r="G31" i="10"/>
  <c r="G286" i="9"/>
  <c r="G278" i="9"/>
  <c r="G254" i="9"/>
  <c r="G246" i="9"/>
  <c r="G222" i="9"/>
  <c r="G214" i="9"/>
  <c r="G190" i="9"/>
  <c r="G182" i="9"/>
  <c r="G158" i="9"/>
  <c r="G150" i="9"/>
  <c r="G126" i="9"/>
  <c r="G118" i="9"/>
  <c r="G94" i="9"/>
  <c r="G86" i="9"/>
  <c r="G62" i="9"/>
  <c r="G54" i="9"/>
  <c r="G30" i="9"/>
  <c r="G22" i="9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97" i="6"/>
  <c r="G89" i="6"/>
  <c r="G81" i="6"/>
  <c r="G73" i="6"/>
  <c r="G65" i="6"/>
  <c r="G57" i="6"/>
  <c r="G49" i="6"/>
  <c r="G41" i="6"/>
  <c r="G33" i="6"/>
  <c r="G25" i="6"/>
  <c r="G17" i="6"/>
  <c r="G9" i="6"/>
  <c r="G296" i="6"/>
  <c r="G288" i="6"/>
  <c r="G280" i="6"/>
  <c r="G272" i="6"/>
  <c r="G264" i="6"/>
  <c r="G256" i="6"/>
  <c r="G248" i="6"/>
  <c r="G257" i="5"/>
  <c r="G249" i="5"/>
  <c r="G233" i="5"/>
  <c r="G225" i="5"/>
  <c r="G217" i="5"/>
  <c r="G201" i="5"/>
  <c r="G193" i="5"/>
  <c r="G185" i="5"/>
  <c r="G169" i="5"/>
  <c r="G161" i="5"/>
  <c r="G153" i="5"/>
  <c r="G137" i="5"/>
  <c r="G129" i="5"/>
  <c r="G121" i="5"/>
  <c r="G105" i="5"/>
  <c r="G97" i="5"/>
  <c r="G89" i="5"/>
  <c r="G73" i="5"/>
  <c r="G65" i="5"/>
  <c r="G57" i="5"/>
  <c r="G41" i="5"/>
  <c r="G33" i="5"/>
  <c r="G25" i="5"/>
  <c r="G9" i="5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G18" i="4"/>
  <c r="G10" i="4"/>
  <c r="G292" i="4"/>
  <c r="G284" i="4"/>
  <c r="G268" i="4"/>
  <c r="G228" i="4"/>
  <c r="G220" i="4"/>
  <c r="G204" i="4"/>
  <c r="G164" i="4"/>
  <c r="G156" i="4"/>
  <c r="G140" i="4"/>
  <c r="G100" i="4"/>
  <c r="G92" i="4"/>
  <c r="G76" i="4"/>
  <c r="G60" i="4"/>
  <c r="G44" i="4"/>
  <c r="G28" i="4"/>
  <c r="G12" i="4"/>
  <c r="G296" i="3"/>
  <c r="G288" i="3"/>
  <c r="G280" i="3"/>
  <c r="G272" i="3"/>
  <c r="G264" i="3"/>
  <c r="G256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G8" i="3"/>
  <c r="G24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F264" i="24" l="1"/>
  <c r="F265" i="24" s="1"/>
  <c r="F266" i="24" s="1"/>
  <c r="F267" i="24" s="1"/>
  <c r="F268" i="24" s="1"/>
  <c r="F269" i="24" s="1"/>
  <c r="F270" i="24" s="1"/>
  <c r="F271" i="24" s="1"/>
  <c r="F272" i="24" s="1"/>
  <c r="F273" i="24" s="1"/>
  <c r="F274" i="24" s="1"/>
  <c r="F275" i="24" s="1"/>
  <c r="F276" i="24" s="1"/>
  <c r="F277" i="24" s="1"/>
  <c r="F278" i="24" s="1"/>
  <c r="F279" i="24" s="1"/>
  <c r="F280" i="24" s="1"/>
  <c r="F281" i="24" s="1"/>
  <c r="F282" i="24" s="1"/>
  <c r="G267" i="24"/>
  <c r="H267" i="24" s="1"/>
  <c r="P13" i="24"/>
  <c r="R13" i="24"/>
  <c r="Q13" i="24"/>
  <c r="G266" i="24"/>
  <c r="H266" i="24" s="1"/>
  <c r="N13" i="24"/>
  <c r="G265" i="24"/>
  <c r="H265" i="24" s="1"/>
  <c r="O13" i="24"/>
  <c r="E2" i="25"/>
  <c r="F268" i="25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E2" i="24"/>
  <c r="E2" i="23"/>
  <c r="F263" i="23"/>
  <c r="F264" i="23" s="1"/>
  <c r="F265" i="23" s="1"/>
  <c r="F266" i="23" s="1"/>
  <c r="F267" i="23" s="1"/>
  <c r="F268" i="23" s="1"/>
  <c r="F269" i="23" s="1"/>
  <c r="F270" i="23" s="1"/>
  <c r="F271" i="23" s="1"/>
  <c r="F272" i="23" s="1"/>
  <c r="F273" i="23" s="1"/>
  <c r="F274" i="23" s="1"/>
  <c r="F275" i="23" s="1"/>
  <c r="F276" i="23" s="1"/>
  <c r="F277" i="23" s="1"/>
  <c r="F278" i="23" s="1"/>
  <c r="F279" i="23" s="1"/>
  <c r="F280" i="23" s="1"/>
  <c r="F281" i="23" s="1"/>
  <c r="F282" i="23" s="1"/>
  <c r="E2" i="22"/>
  <c r="F263" i="22"/>
  <c r="F264" i="22" s="1"/>
  <c r="F265" i="22" s="1"/>
  <c r="F266" i="22" s="1"/>
  <c r="F267" i="22" s="1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64" i="2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E2" i="21"/>
  <c r="E2" i="19"/>
  <c r="F265" i="19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E2" i="20"/>
  <c r="F272" i="20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E2" i="18"/>
  <c r="G263" i="17"/>
  <c r="H263" i="17" s="1"/>
  <c r="E2" i="17"/>
  <c r="F270" i="17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E2" i="16"/>
  <c r="F264" i="16"/>
  <c r="F265" i="16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D72" i="15"/>
  <c r="E72" i="15" s="1"/>
  <c r="D136" i="15"/>
  <c r="E136" i="15" s="1"/>
  <c r="D200" i="15"/>
  <c r="E200" i="15" s="1"/>
  <c r="D11" i="15"/>
  <c r="E11" i="15" s="1"/>
  <c r="D57" i="15"/>
  <c r="E57" i="15" s="1"/>
  <c r="D121" i="15"/>
  <c r="E121" i="15" s="1"/>
  <c r="D185" i="15"/>
  <c r="E185" i="15" s="1"/>
  <c r="D249" i="15"/>
  <c r="E249" i="15" s="1"/>
  <c r="D50" i="15"/>
  <c r="E50" i="15" s="1"/>
  <c r="D114" i="15"/>
  <c r="E114" i="15" s="1"/>
  <c r="D178" i="15"/>
  <c r="E178" i="15" s="1"/>
  <c r="D242" i="15"/>
  <c r="E242" i="15" s="1"/>
  <c r="D43" i="15"/>
  <c r="E43" i="15" s="1"/>
  <c r="D107" i="15"/>
  <c r="E107" i="15" s="1"/>
  <c r="D171" i="15"/>
  <c r="E171" i="15" s="1"/>
  <c r="D235" i="15"/>
  <c r="E235" i="15" s="1"/>
  <c r="D36" i="15"/>
  <c r="E36" i="15" s="1"/>
  <c r="D100" i="15"/>
  <c r="E100" i="15" s="1"/>
  <c r="D164" i="15"/>
  <c r="E164" i="15" s="1"/>
  <c r="D228" i="15"/>
  <c r="E228" i="15" s="1"/>
  <c r="D29" i="15"/>
  <c r="E29" i="15" s="1"/>
  <c r="D93" i="15"/>
  <c r="E93" i="15" s="1"/>
  <c r="D157" i="15"/>
  <c r="E157" i="15" s="1"/>
  <c r="D221" i="15"/>
  <c r="E221" i="15" s="1"/>
  <c r="D23" i="15"/>
  <c r="E23" i="15" s="1"/>
  <c r="D87" i="15"/>
  <c r="E87" i="15" s="1"/>
  <c r="D151" i="15"/>
  <c r="E151" i="15" s="1"/>
  <c r="D264" i="15"/>
  <c r="E264" i="15" s="1"/>
  <c r="G264" i="15" s="1"/>
  <c r="H264" i="15" s="1"/>
  <c r="D288" i="15"/>
  <c r="E288" i="15" s="1"/>
  <c r="D14" i="15"/>
  <c r="E14" i="15" s="1"/>
  <c r="D22" i="15"/>
  <c r="E22" i="15" s="1"/>
  <c r="D30" i="15"/>
  <c r="E30" i="15" s="1"/>
  <c r="D38" i="15"/>
  <c r="E38" i="15" s="1"/>
  <c r="D46" i="15"/>
  <c r="E46" i="15" s="1"/>
  <c r="D54" i="15"/>
  <c r="E54" i="15" s="1"/>
  <c r="D62" i="15"/>
  <c r="E62" i="15" s="1"/>
  <c r="D70" i="15"/>
  <c r="E70" i="15" s="1"/>
  <c r="D78" i="15"/>
  <c r="E78" i="15" s="1"/>
  <c r="D86" i="15"/>
  <c r="E86" i="15" s="1"/>
  <c r="D94" i="15"/>
  <c r="E94" i="15" s="1"/>
  <c r="D102" i="15"/>
  <c r="E102" i="15" s="1"/>
  <c r="D110" i="15"/>
  <c r="E110" i="15" s="1"/>
  <c r="D118" i="15"/>
  <c r="E118" i="15" s="1"/>
  <c r="D126" i="15"/>
  <c r="E126" i="15" s="1"/>
  <c r="D134" i="15"/>
  <c r="E134" i="15" s="1"/>
  <c r="D142" i="15"/>
  <c r="E142" i="15" s="1"/>
  <c r="D150" i="15"/>
  <c r="E150" i="15" s="1"/>
  <c r="D158" i="15"/>
  <c r="E158" i="15" s="1"/>
  <c r="D166" i="15"/>
  <c r="E166" i="15" s="1"/>
  <c r="D174" i="15"/>
  <c r="E174" i="15" s="1"/>
  <c r="D182" i="15"/>
  <c r="E182" i="15" s="1"/>
  <c r="D190" i="15"/>
  <c r="E190" i="15" s="1"/>
  <c r="D198" i="15"/>
  <c r="E198" i="15" s="1"/>
  <c r="D206" i="15"/>
  <c r="E206" i="15" s="1"/>
  <c r="D214" i="15"/>
  <c r="E214" i="15" s="1"/>
  <c r="D222" i="15"/>
  <c r="E222" i="15" s="1"/>
  <c r="D230" i="15"/>
  <c r="E230" i="15" s="1"/>
  <c r="D238" i="15"/>
  <c r="E238" i="15" s="1"/>
  <c r="D246" i="15"/>
  <c r="E246" i="15" s="1"/>
  <c r="D254" i="15"/>
  <c r="E254" i="15" s="1"/>
  <c r="D262" i="15"/>
  <c r="E262" i="15" s="1"/>
  <c r="D16" i="15"/>
  <c r="E16" i="15" s="1"/>
  <c r="D80" i="15"/>
  <c r="E80" i="15" s="1"/>
  <c r="D144" i="15"/>
  <c r="E144" i="15" s="1"/>
  <c r="D208" i="15"/>
  <c r="E208" i="15" s="1"/>
  <c r="D283" i="15"/>
  <c r="E283" i="15" s="1"/>
  <c r="D65" i="15"/>
  <c r="E65" i="15" s="1"/>
  <c r="D129" i="15"/>
  <c r="E129" i="15" s="1"/>
  <c r="D193" i="15"/>
  <c r="E193" i="15" s="1"/>
  <c r="D257" i="15"/>
  <c r="E257" i="15" s="1"/>
  <c r="D58" i="15"/>
  <c r="E58" i="15" s="1"/>
  <c r="D122" i="15"/>
  <c r="E122" i="15" s="1"/>
  <c r="D186" i="15"/>
  <c r="E186" i="15" s="1"/>
  <c r="D250" i="15"/>
  <c r="E250" i="15" s="1"/>
  <c r="D51" i="15"/>
  <c r="E51" i="15" s="1"/>
  <c r="D115" i="15"/>
  <c r="E115" i="15" s="1"/>
  <c r="D179" i="15"/>
  <c r="E179" i="15" s="1"/>
  <c r="D243" i="15"/>
  <c r="E243" i="15" s="1"/>
  <c r="D44" i="15"/>
  <c r="E44" i="15" s="1"/>
  <c r="D108" i="15"/>
  <c r="E108" i="15" s="1"/>
  <c r="D172" i="15"/>
  <c r="E172" i="15" s="1"/>
  <c r="D236" i="15"/>
  <c r="E236" i="15" s="1"/>
  <c r="D37" i="15"/>
  <c r="E37" i="15" s="1"/>
  <c r="D101" i="15"/>
  <c r="E101" i="15" s="1"/>
  <c r="D165" i="15"/>
  <c r="E165" i="15" s="1"/>
  <c r="D229" i="15"/>
  <c r="E229" i="15" s="1"/>
  <c r="D31" i="15"/>
  <c r="E31" i="15" s="1"/>
  <c r="D95" i="15"/>
  <c r="E95" i="15" s="1"/>
  <c r="D159" i="15"/>
  <c r="E159" i="15" s="1"/>
  <c r="D223" i="15"/>
  <c r="E223" i="15" s="1"/>
  <c r="D24" i="15"/>
  <c r="E24" i="15" s="1"/>
  <c r="D88" i="15"/>
  <c r="E88" i="15" s="1"/>
  <c r="D152" i="15"/>
  <c r="E152" i="15" s="1"/>
  <c r="D216" i="15"/>
  <c r="E216" i="15" s="1"/>
  <c r="D291" i="15"/>
  <c r="E291" i="15" s="1"/>
  <c r="D73" i="15"/>
  <c r="E73" i="15" s="1"/>
  <c r="D137" i="15"/>
  <c r="E137" i="15" s="1"/>
  <c r="D201" i="15"/>
  <c r="E201" i="15" s="1"/>
  <c r="D284" i="15"/>
  <c r="E284" i="15" s="1"/>
  <c r="D66" i="15"/>
  <c r="E66" i="15" s="1"/>
  <c r="D130" i="15"/>
  <c r="E130" i="15" s="1"/>
  <c r="D194" i="15"/>
  <c r="E194" i="15" s="1"/>
  <c r="D258" i="15"/>
  <c r="E258" i="15" s="1"/>
  <c r="D59" i="15"/>
  <c r="E59" i="15" s="1"/>
  <c r="D123" i="15"/>
  <c r="E123" i="15" s="1"/>
  <c r="D187" i="15"/>
  <c r="E187" i="15" s="1"/>
  <c r="D251" i="15"/>
  <c r="E251" i="15" s="1"/>
  <c r="D52" i="15"/>
  <c r="E52" i="15" s="1"/>
  <c r="D116" i="15"/>
  <c r="E116" i="15" s="1"/>
  <c r="D180" i="15"/>
  <c r="E180" i="15" s="1"/>
  <c r="D244" i="15"/>
  <c r="E244" i="15" s="1"/>
  <c r="D45" i="15"/>
  <c r="E45" i="15" s="1"/>
  <c r="D109" i="15"/>
  <c r="E109" i="15" s="1"/>
  <c r="D173" i="15"/>
  <c r="E173" i="15" s="1"/>
  <c r="D237" i="15"/>
  <c r="E237" i="15" s="1"/>
  <c r="D39" i="15"/>
  <c r="E39" i="15" s="1"/>
  <c r="D103" i="15"/>
  <c r="E103" i="15" s="1"/>
  <c r="D167" i="15"/>
  <c r="E167" i="15" s="1"/>
  <c r="D231" i="15"/>
  <c r="E231" i="15" s="1"/>
  <c r="D32" i="15"/>
  <c r="E32" i="15" s="1"/>
  <c r="D96" i="15"/>
  <c r="E96" i="15" s="1"/>
  <c r="D160" i="15"/>
  <c r="E160" i="15" s="1"/>
  <c r="D224" i="15"/>
  <c r="E224" i="15" s="1"/>
  <c r="D17" i="15"/>
  <c r="E17" i="15" s="1"/>
  <c r="D81" i="15"/>
  <c r="E81" i="15" s="1"/>
  <c r="D145" i="15"/>
  <c r="E145" i="15" s="1"/>
  <c r="D209" i="15"/>
  <c r="E209" i="15" s="1"/>
  <c r="D292" i="15"/>
  <c r="E292" i="15" s="1"/>
  <c r="D74" i="15"/>
  <c r="E74" i="15" s="1"/>
  <c r="D138" i="15"/>
  <c r="E138" i="15" s="1"/>
  <c r="D202" i="15"/>
  <c r="E202" i="15" s="1"/>
  <c r="D285" i="15"/>
  <c r="E285" i="15" s="1"/>
  <c r="D67" i="15"/>
  <c r="E67" i="15" s="1"/>
  <c r="D131" i="15"/>
  <c r="E131" i="15" s="1"/>
  <c r="D195" i="15"/>
  <c r="E195" i="15" s="1"/>
  <c r="D259" i="15"/>
  <c r="E259" i="15" s="1"/>
  <c r="D60" i="15"/>
  <c r="E60" i="15" s="1"/>
  <c r="D124" i="15"/>
  <c r="E124" i="15" s="1"/>
  <c r="D188" i="15"/>
  <c r="E188" i="15" s="1"/>
  <c r="D252" i="15"/>
  <c r="E252" i="15" s="1"/>
  <c r="D53" i="15"/>
  <c r="E53" i="15" s="1"/>
  <c r="D117" i="15"/>
  <c r="E117" i="15" s="1"/>
  <c r="D181" i="15"/>
  <c r="E181" i="15" s="1"/>
  <c r="D245" i="15"/>
  <c r="E245" i="15" s="1"/>
  <c r="D47" i="15"/>
  <c r="E47" i="15" s="1"/>
  <c r="D111" i="15"/>
  <c r="E111" i="15" s="1"/>
  <c r="D175" i="15"/>
  <c r="E175" i="15" s="1"/>
  <c r="D239" i="15"/>
  <c r="E239" i="15" s="1"/>
  <c r="D40" i="15"/>
  <c r="E40" i="15" s="1"/>
  <c r="D104" i="15"/>
  <c r="E104" i="15" s="1"/>
  <c r="D168" i="15"/>
  <c r="E168" i="15" s="1"/>
  <c r="D232" i="15"/>
  <c r="E232" i="15" s="1"/>
  <c r="D25" i="15"/>
  <c r="E25" i="15" s="1"/>
  <c r="D89" i="15"/>
  <c r="E89" i="15" s="1"/>
  <c r="D153" i="15"/>
  <c r="E153" i="15" s="1"/>
  <c r="D217" i="15"/>
  <c r="E217" i="15" s="1"/>
  <c r="D18" i="15"/>
  <c r="E18" i="15" s="1"/>
  <c r="D82" i="15"/>
  <c r="E82" i="15" s="1"/>
  <c r="D146" i="15"/>
  <c r="E146" i="15" s="1"/>
  <c r="D210" i="15"/>
  <c r="E210" i="15" s="1"/>
  <c r="D293" i="15"/>
  <c r="E293" i="15" s="1"/>
  <c r="D75" i="15"/>
  <c r="E75" i="15" s="1"/>
  <c r="D139" i="15"/>
  <c r="E139" i="15" s="1"/>
  <c r="D203" i="15"/>
  <c r="E203" i="15" s="1"/>
  <c r="D286" i="15"/>
  <c r="E286" i="15" s="1"/>
  <c r="D68" i="15"/>
  <c r="E68" i="15" s="1"/>
  <c r="D132" i="15"/>
  <c r="E132" i="15" s="1"/>
  <c r="D196" i="15"/>
  <c r="E196" i="15" s="1"/>
  <c r="D260" i="15"/>
  <c r="E260" i="15" s="1"/>
  <c r="D61" i="15"/>
  <c r="E61" i="15" s="1"/>
  <c r="D125" i="15"/>
  <c r="E125" i="15" s="1"/>
  <c r="D189" i="15"/>
  <c r="E189" i="15" s="1"/>
  <c r="D253" i="15"/>
  <c r="E253" i="15" s="1"/>
  <c r="D55" i="15"/>
  <c r="E55" i="15" s="1"/>
  <c r="D119" i="15"/>
  <c r="E119" i="15" s="1"/>
  <c r="D183" i="15"/>
  <c r="E183" i="15" s="1"/>
  <c r="D247" i="15"/>
  <c r="E247" i="15" s="1"/>
  <c r="D48" i="15"/>
  <c r="E48" i="15" s="1"/>
  <c r="D112" i="15"/>
  <c r="E112" i="15" s="1"/>
  <c r="D176" i="15"/>
  <c r="E176" i="15" s="1"/>
  <c r="D240" i="15"/>
  <c r="E240" i="15" s="1"/>
  <c r="D33" i="15"/>
  <c r="E33" i="15" s="1"/>
  <c r="D97" i="15"/>
  <c r="E97" i="15" s="1"/>
  <c r="D161" i="15"/>
  <c r="E161" i="15" s="1"/>
  <c r="D225" i="15"/>
  <c r="E225" i="15" s="1"/>
  <c r="D26" i="15"/>
  <c r="E26" i="15" s="1"/>
  <c r="D90" i="15"/>
  <c r="E90" i="15" s="1"/>
  <c r="D154" i="15"/>
  <c r="E154" i="15" s="1"/>
  <c r="D218" i="15"/>
  <c r="E218" i="15" s="1"/>
  <c r="D19" i="15"/>
  <c r="E19" i="15" s="1"/>
  <c r="D83" i="15"/>
  <c r="E83" i="15" s="1"/>
  <c r="D147" i="15"/>
  <c r="E147" i="15" s="1"/>
  <c r="D211" i="15"/>
  <c r="E211" i="15" s="1"/>
  <c r="D12" i="15"/>
  <c r="E12" i="15" s="1"/>
  <c r="D76" i="15"/>
  <c r="E76" i="15" s="1"/>
  <c r="D140" i="15"/>
  <c r="E140" i="15" s="1"/>
  <c r="D204" i="15"/>
  <c r="E204" i="15" s="1"/>
  <c r="D287" i="15"/>
  <c r="E287" i="15" s="1"/>
  <c r="D69" i="15"/>
  <c r="E69" i="15" s="1"/>
  <c r="D133" i="15"/>
  <c r="E133" i="15" s="1"/>
  <c r="D197" i="15"/>
  <c r="E197" i="15" s="1"/>
  <c r="D261" i="15"/>
  <c r="E261" i="15" s="1"/>
  <c r="D63" i="15"/>
  <c r="E63" i="15" s="1"/>
  <c r="D127" i="15"/>
  <c r="E127" i="15" s="1"/>
  <c r="D191" i="15"/>
  <c r="E191" i="15" s="1"/>
  <c r="D255" i="15"/>
  <c r="E255" i="15" s="1"/>
  <c r="D56" i="15"/>
  <c r="E56" i="15" s="1"/>
  <c r="D120" i="15"/>
  <c r="E120" i="15" s="1"/>
  <c r="D184" i="15"/>
  <c r="E184" i="15" s="1"/>
  <c r="D248" i="15"/>
  <c r="E248" i="15" s="1"/>
  <c r="D41" i="15"/>
  <c r="E41" i="15" s="1"/>
  <c r="D105" i="15"/>
  <c r="E105" i="15" s="1"/>
  <c r="D169" i="15"/>
  <c r="E169" i="15" s="1"/>
  <c r="D233" i="15"/>
  <c r="E233" i="15" s="1"/>
  <c r="D34" i="15"/>
  <c r="E34" i="15" s="1"/>
  <c r="D98" i="15"/>
  <c r="E98" i="15" s="1"/>
  <c r="D162" i="15"/>
  <c r="E162" i="15" s="1"/>
  <c r="D226" i="15"/>
  <c r="E226" i="15" s="1"/>
  <c r="D27" i="15"/>
  <c r="E27" i="15" s="1"/>
  <c r="D91" i="15"/>
  <c r="E91" i="15" s="1"/>
  <c r="D155" i="15"/>
  <c r="E155" i="15" s="1"/>
  <c r="D219" i="15"/>
  <c r="E219" i="15" s="1"/>
  <c r="D20" i="15"/>
  <c r="E20" i="15" s="1"/>
  <c r="D84" i="15"/>
  <c r="E84" i="15" s="1"/>
  <c r="D148" i="15"/>
  <c r="E148" i="15" s="1"/>
  <c r="D212" i="15"/>
  <c r="E212" i="15" s="1"/>
  <c r="D13" i="15"/>
  <c r="E13" i="15" s="1"/>
  <c r="D77" i="15"/>
  <c r="E77" i="15" s="1"/>
  <c r="D141" i="15"/>
  <c r="E141" i="15" s="1"/>
  <c r="D205" i="15"/>
  <c r="E205" i="15" s="1"/>
  <c r="D289" i="15"/>
  <c r="E289" i="15" s="1"/>
  <c r="D71" i="15"/>
  <c r="E71" i="15" s="1"/>
  <c r="D135" i="15"/>
  <c r="E135" i="15" s="1"/>
  <c r="D199" i="15"/>
  <c r="E199" i="15" s="1"/>
  <c r="D263" i="15"/>
  <c r="E263" i="15" s="1"/>
  <c r="D64" i="15"/>
  <c r="E64" i="15" s="1"/>
  <c r="D128" i="15"/>
  <c r="E128" i="15" s="1"/>
  <c r="D192" i="15"/>
  <c r="E192" i="15" s="1"/>
  <c r="D256" i="15"/>
  <c r="E256" i="15" s="1"/>
  <c r="D49" i="15"/>
  <c r="E49" i="15" s="1"/>
  <c r="D113" i="15"/>
  <c r="E113" i="15" s="1"/>
  <c r="D177" i="15"/>
  <c r="E177" i="15" s="1"/>
  <c r="D241" i="15"/>
  <c r="E241" i="15" s="1"/>
  <c r="D42" i="15"/>
  <c r="E42" i="15" s="1"/>
  <c r="D106" i="15"/>
  <c r="E106" i="15" s="1"/>
  <c r="D170" i="15"/>
  <c r="E170" i="15" s="1"/>
  <c r="D234" i="15"/>
  <c r="E234" i="15" s="1"/>
  <c r="D35" i="15"/>
  <c r="E35" i="15" s="1"/>
  <c r="D99" i="15"/>
  <c r="E99" i="15" s="1"/>
  <c r="D163" i="15"/>
  <c r="E163" i="15" s="1"/>
  <c r="D227" i="15"/>
  <c r="E227" i="15" s="1"/>
  <c r="D28" i="15"/>
  <c r="E28" i="15" s="1"/>
  <c r="D92" i="15"/>
  <c r="E92" i="15" s="1"/>
  <c r="D156" i="15"/>
  <c r="E156" i="15" s="1"/>
  <c r="D220" i="15"/>
  <c r="E220" i="15" s="1"/>
  <c r="D21" i="15"/>
  <c r="E21" i="15" s="1"/>
  <c r="D85" i="15"/>
  <c r="E85" i="15" s="1"/>
  <c r="D149" i="15"/>
  <c r="E149" i="15" s="1"/>
  <c r="D213" i="15"/>
  <c r="E213" i="15" s="1"/>
  <c r="D15" i="15"/>
  <c r="E15" i="15" s="1"/>
  <c r="D79" i="15"/>
  <c r="E79" i="15" s="1"/>
  <c r="D143" i="15"/>
  <c r="E143" i="15" s="1"/>
  <c r="D207" i="15"/>
  <c r="E207" i="15" s="1"/>
  <c r="D290" i="15"/>
  <c r="E290" i="15" s="1"/>
  <c r="F291" i="28"/>
  <c r="G291" i="28" s="1"/>
  <c r="F17" i="28"/>
  <c r="G17" i="28" s="1"/>
  <c r="F25" i="28"/>
  <c r="G25" i="28" s="1"/>
  <c r="F33" i="28"/>
  <c r="G33" i="28" s="1"/>
  <c r="F41" i="28"/>
  <c r="G41" i="28" s="1"/>
  <c r="F49" i="28"/>
  <c r="G49" i="28" s="1"/>
  <c r="F57" i="28"/>
  <c r="G57" i="28" s="1"/>
  <c r="F65" i="28"/>
  <c r="G65" i="28" s="1"/>
  <c r="F73" i="28"/>
  <c r="G73" i="28" s="1"/>
  <c r="F81" i="28"/>
  <c r="G81" i="28" s="1"/>
  <c r="F89" i="28"/>
  <c r="G89" i="28" s="1"/>
  <c r="F97" i="28"/>
  <c r="G97" i="28" s="1"/>
  <c r="F105" i="28"/>
  <c r="G105" i="28" s="1"/>
  <c r="F113" i="28"/>
  <c r="G113" i="28" s="1"/>
  <c r="F121" i="28"/>
  <c r="G121" i="28" s="1"/>
  <c r="F129" i="28"/>
  <c r="G129" i="28" s="1"/>
  <c r="F137" i="28"/>
  <c r="G137" i="28" s="1"/>
  <c r="F145" i="28"/>
  <c r="G145" i="28" s="1"/>
  <c r="F153" i="28"/>
  <c r="G153" i="28" s="1"/>
  <c r="F161" i="28"/>
  <c r="G161" i="28" s="1"/>
  <c r="F169" i="28"/>
  <c r="G169" i="28" s="1"/>
  <c r="F177" i="28"/>
  <c r="G177" i="28" s="1"/>
  <c r="F185" i="28"/>
  <c r="G185" i="28" s="1"/>
  <c r="F193" i="28"/>
  <c r="G193" i="28" s="1"/>
  <c r="F201" i="28"/>
  <c r="G201" i="28" s="1"/>
  <c r="F209" i="28"/>
  <c r="G209" i="28" s="1"/>
  <c r="F217" i="28"/>
  <c r="G217" i="28" s="1"/>
  <c r="F225" i="28"/>
  <c r="G225" i="28" s="1"/>
  <c r="F233" i="28"/>
  <c r="G233" i="28" s="1"/>
  <c r="F241" i="28"/>
  <c r="G241" i="28" s="1"/>
  <c r="F249" i="28"/>
  <c r="G249" i="28" s="1"/>
  <c r="F257" i="28"/>
  <c r="G257" i="28" s="1"/>
  <c r="F284" i="28"/>
  <c r="G284" i="28" s="1"/>
  <c r="F292" i="28"/>
  <c r="G292" i="28" s="1"/>
  <c r="F18" i="28"/>
  <c r="G18" i="28" s="1"/>
  <c r="F26" i="28"/>
  <c r="G26" i="28" s="1"/>
  <c r="F34" i="28"/>
  <c r="G34" i="28" s="1"/>
  <c r="F42" i="28"/>
  <c r="G42" i="28" s="1"/>
  <c r="F50" i="28"/>
  <c r="G50" i="28" s="1"/>
  <c r="F58" i="28"/>
  <c r="G58" i="28" s="1"/>
  <c r="F66" i="28"/>
  <c r="G66" i="28" s="1"/>
  <c r="F74" i="28"/>
  <c r="G74" i="28" s="1"/>
  <c r="F82" i="28"/>
  <c r="G82" i="28" s="1"/>
  <c r="F90" i="28"/>
  <c r="G90" i="28" s="1"/>
  <c r="F98" i="28"/>
  <c r="G98" i="28" s="1"/>
  <c r="F106" i="28"/>
  <c r="G106" i="28" s="1"/>
  <c r="F114" i="28"/>
  <c r="G114" i="28" s="1"/>
  <c r="F122" i="28"/>
  <c r="G122" i="28" s="1"/>
  <c r="F130" i="28"/>
  <c r="G130" i="28" s="1"/>
  <c r="F138" i="28"/>
  <c r="G138" i="28" s="1"/>
  <c r="F146" i="28"/>
  <c r="G146" i="28" s="1"/>
  <c r="F154" i="28"/>
  <c r="G154" i="28" s="1"/>
  <c r="F162" i="28"/>
  <c r="G162" i="28" s="1"/>
  <c r="F170" i="28"/>
  <c r="G170" i="28" s="1"/>
  <c r="F178" i="28"/>
  <c r="G178" i="28" s="1"/>
  <c r="F186" i="28"/>
  <c r="G186" i="28" s="1"/>
  <c r="F194" i="28"/>
  <c r="G194" i="28" s="1"/>
  <c r="F202" i="28"/>
  <c r="G202" i="28" s="1"/>
  <c r="F210" i="28"/>
  <c r="G210" i="28" s="1"/>
  <c r="F218" i="28"/>
  <c r="G218" i="28" s="1"/>
  <c r="F226" i="28"/>
  <c r="G226" i="28" s="1"/>
  <c r="F234" i="28"/>
  <c r="G234" i="28" s="1"/>
  <c r="F242" i="28"/>
  <c r="G242" i="28" s="1"/>
  <c r="F250" i="28"/>
  <c r="G250" i="28" s="1"/>
  <c r="F258" i="28"/>
  <c r="G258" i="28" s="1"/>
  <c r="F285" i="28"/>
  <c r="G285" i="28" s="1"/>
  <c r="F293" i="28"/>
  <c r="G293" i="28" s="1"/>
  <c r="F19" i="28"/>
  <c r="G19" i="28" s="1"/>
  <c r="F27" i="28"/>
  <c r="G27" i="28" s="1"/>
  <c r="F35" i="28"/>
  <c r="G35" i="28" s="1"/>
  <c r="F43" i="28"/>
  <c r="G43" i="28" s="1"/>
  <c r="F51" i="28"/>
  <c r="G51" i="28" s="1"/>
  <c r="F59" i="28"/>
  <c r="G59" i="28" s="1"/>
  <c r="F67" i="28"/>
  <c r="G67" i="28" s="1"/>
  <c r="F75" i="28"/>
  <c r="G75" i="28" s="1"/>
  <c r="F83" i="28"/>
  <c r="G83" i="28" s="1"/>
  <c r="F91" i="28"/>
  <c r="G91" i="28" s="1"/>
  <c r="F99" i="28"/>
  <c r="G99" i="28" s="1"/>
  <c r="F107" i="28"/>
  <c r="G107" i="28" s="1"/>
  <c r="F115" i="28"/>
  <c r="G115" i="28" s="1"/>
  <c r="F123" i="28"/>
  <c r="G123" i="28" s="1"/>
  <c r="F131" i="28"/>
  <c r="G131" i="28" s="1"/>
  <c r="F139" i="28"/>
  <c r="G139" i="28" s="1"/>
  <c r="F147" i="28"/>
  <c r="G147" i="28" s="1"/>
  <c r="F155" i="28"/>
  <c r="G155" i="28" s="1"/>
  <c r="F163" i="28"/>
  <c r="G163" i="28" s="1"/>
  <c r="F171" i="28"/>
  <c r="G171" i="28" s="1"/>
  <c r="F179" i="28"/>
  <c r="G179" i="28" s="1"/>
  <c r="F187" i="28"/>
  <c r="G187" i="28" s="1"/>
  <c r="F195" i="28"/>
  <c r="G195" i="28" s="1"/>
  <c r="F203" i="28"/>
  <c r="G203" i="28" s="1"/>
  <c r="F211" i="28"/>
  <c r="G211" i="28" s="1"/>
  <c r="F219" i="28"/>
  <c r="G219" i="28" s="1"/>
  <c r="F227" i="28"/>
  <c r="G227" i="28" s="1"/>
  <c r="F235" i="28"/>
  <c r="G235" i="28" s="1"/>
  <c r="F243" i="28"/>
  <c r="G243" i="28" s="1"/>
  <c r="F251" i="28"/>
  <c r="G251" i="28" s="1"/>
  <c r="F259" i="28"/>
  <c r="G259" i="28" s="1"/>
  <c r="F286" i="28"/>
  <c r="G286" i="28" s="1"/>
  <c r="F294" i="28"/>
  <c r="G294" i="28" s="1"/>
  <c r="F20" i="28"/>
  <c r="G20" i="28" s="1"/>
  <c r="F28" i="28"/>
  <c r="G28" i="28" s="1"/>
  <c r="F36" i="28"/>
  <c r="G36" i="28" s="1"/>
  <c r="F44" i="28"/>
  <c r="G44" i="28" s="1"/>
  <c r="F52" i="28"/>
  <c r="G52" i="28" s="1"/>
  <c r="F60" i="28"/>
  <c r="G60" i="28" s="1"/>
  <c r="F68" i="28"/>
  <c r="G68" i="28" s="1"/>
  <c r="F76" i="28"/>
  <c r="G76" i="28" s="1"/>
  <c r="F84" i="28"/>
  <c r="G84" i="28" s="1"/>
  <c r="F92" i="28"/>
  <c r="G92" i="28" s="1"/>
  <c r="F100" i="28"/>
  <c r="G100" i="28" s="1"/>
  <c r="F108" i="28"/>
  <c r="G108" i="28" s="1"/>
  <c r="F116" i="28"/>
  <c r="G116" i="28" s="1"/>
  <c r="F124" i="28"/>
  <c r="G124" i="28" s="1"/>
  <c r="F132" i="28"/>
  <c r="G132" i="28" s="1"/>
  <c r="F140" i="28"/>
  <c r="G140" i="28" s="1"/>
  <c r="F148" i="28"/>
  <c r="G148" i="28" s="1"/>
  <c r="F156" i="28"/>
  <c r="G156" i="28" s="1"/>
  <c r="F164" i="28"/>
  <c r="G164" i="28" s="1"/>
  <c r="F172" i="28"/>
  <c r="G172" i="28" s="1"/>
  <c r="F180" i="28"/>
  <c r="G180" i="28" s="1"/>
  <c r="F188" i="28"/>
  <c r="G188" i="28" s="1"/>
  <c r="F196" i="28"/>
  <c r="G196" i="28" s="1"/>
  <c r="F204" i="28"/>
  <c r="G204" i="28" s="1"/>
  <c r="F212" i="28"/>
  <c r="G212" i="28" s="1"/>
  <c r="F220" i="28"/>
  <c r="G220" i="28" s="1"/>
  <c r="F228" i="28"/>
  <c r="G228" i="28" s="1"/>
  <c r="F236" i="28"/>
  <c r="G236" i="28" s="1"/>
  <c r="F244" i="28"/>
  <c r="G244" i="28" s="1"/>
  <c r="F252" i="28"/>
  <c r="G252" i="28" s="1"/>
  <c r="F260" i="28"/>
  <c r="G260" i="28" s="1"/>
  <c r="F287" i="28"/>
  <c r="G287" i="28" s="1"/>
  <c r="F13" i="28"/>
  <c r="G13" i="28" s="1"/>
  <c r="F21" i="28"/>
  <c r="G21" i="28" s="1"/>
  <c r="F29" i="28"/>
  <c r="G29" i="28" s="1"/>
  <c r="F37" i="28"/>
  <c r="G37" i="28" s="1"/>
  <c r="F45" i="28"/>
  <c r="G45" i="28" s="1"/>
  <c r="F53" i="28"/>
  <c r="G53" i="28" s="1"/>
  <c r="F61" i="28"/>
  <c r="G61" i="28" s="1"/>
  <c r="F69" i="28"/>
  <c r="G69" i="28" s="1"/>
  <c r="F77" i="28"/>
  <c r="G77" i="28" s="1"/>
  <c r="F85" i="28"/>
  <c r="G85" i="28" s="1"/>
  <c r="F93" i="28"/>
  <c r="G93" i="28" s="1"/>
  <c r="F101" i="28"/>
  <c r="G101" i="28" s="1"/>
  <c r="F109" i="28"/>
  <c r="G109" i="28" s="1"/>
  <c r="F117" i="28"/>
  <c r="G117" i="28" s="1"/>
  <c r="F125" i="28"/>
  <c r="G125" i="28" s="1"/>
  <c r="F133" i="28"/>
  <c r="G133" i="28" s="1"/>
  <c r="F141" i="28"/>
  <c r="G141" i="28" s="1"/>
  <c r="F149" i="28"/>
  <c r="G149" i="28" s="1"/>
  <c r="F157" i="28"/>
  <c r="G157" i="28" s="1"/>
  <c r="F165" i="28"/>
  <c r="G165" i="28" s="1"/>
  <c r="F173" i="28"/>
  <c r="G173" i="28" s="1"/>
  <c r="F181" i="28"/>
  <c r="G181" i="28" s="1"/>
  <c r="F189" i="28"/>
  <c r="G189" i="28" s="1"/>
  <c r="F197" i="28"/>
  <c r="G197" i="28" s="1"/>
  <c r="F205" i="28"/>
  <c r="G205" i="28" s="1"/>
  <c r="F213" i="28"/>
  <c r="G213" i="28" s="1"/>
  <c r="F221" i="28"/>
  <c r="G221" i="28" s="1"/>
  <c r="F229" i="28"/>
  <c r="G229" i="28" s="1"/>
  <c r="F237" i="28"/>
  <c r="G237" i="28" s="1"/>
  <c r="F245" i="28"/>
  <c r="G245" i="28" s="1"/>
  <c r="F253" i="28"/>
  <c r="G253" i="28" s="1"/>
  <c r="F261" i="28"/>
  <c r="G261" i="28" s="1"/>
  <c r="F288" i="28"/>
  <c r="G288" i="28" s="1"/>
  <c r="F14" i="28"/>
  <c r="G14" i="28" s="1"/>
  <c r="F22" i="28"/>
  <c r="G22" i="28" s="1"/>
  <c r="F30" i="28"/>
  <c r="G30" i="28" s="1"/>
  <c r="F38" i="28"/>
  <c r="G38" i="28" s="1"/>
  <c r="F46" i="28"/>
  <c r="G46" i="28" s="1"/>
  <c r="F54" i="28"/>
  <c r="G54" i="28" s="1"/>
  <c r="F62" i="28"/>
  <c r="G62" i="28" s="1"/>
  <c r="F70" i="28"/>
  <c r="G70" i="28" s="1"/>
  <c r="F78" i="28"/>
  <c r="G78" i="28" s="1"/>
  <c r="F86" i="28"/>
  <c r="G86" i="28" s="1"/>
  <c r="F94" i="28"/>
  <c r="G94" i="28" s="1"/>
  <c r="F102" i="28"/>
  <c r="G102" i="28" s="1"/>
  <c r="F110" i="28"/>
  <c r="G110" i="28" s="1"/>
  <c r="F118" i="28"/>
  <c r="G118" i="28" s="1"/>
  <c r="F126" i="28"/>
  <c r="G126" i="28" s="1"/>
  <c r="F134" i="28"/>
  <c r="G134" i="28" s="1"/>
  <c r="F142" i="28"/>
  <c r="G142" i="28" s="1"/>
  <c r="F150" i="28"/>
  <c r="G150" i="28" s="1"/>
  <c r="F158" i="28"/>
  <c r="G158" i="28" s="1"/>
  <c r="F166" i="28"/>
  <c r="G166" i="28" s="1"/>
  <c r="F174" i="28"/>
  <c r="G174" i="28" s="1"/>
  <c r="F182" i="28"/>
  <c r="G182" i="28" s="1"/>
  <c r="F190" i="28"/>
  <c r="G190" i="28" s="1"/>
  <c r="F198" i="28"/>
  <c r="G198" i="28" s="1"/>
  <c r="F206" i="28"/>
  <c r="G206" i="28" s="1"/>
  <c r="F214" i="28"/>
  <c r="G214" i="28" s="1"/>
  <c r="F222" i="28"/>
  <c r="G222" i="28" s="1"/>
  <c r="F230" i="28"/>
  <c r="G230" i="28" s="1"/>
  <c r="F238" i="28"/>
  <c r="G238" i="28" s="1"/>
  <c r="F246" i="28"/>
  <c r="G246" i="28" s="1"/>
  <c r="F254" i="28"/>
  <c r="G254" i="28" s="1"/>
  <c r="F262" i="28"/>
  <c r="G262" i="28" s="1"/>
  <c r="F289" i="28"/>
  <c r="G289" i="28" s="1"/>
  <c r="F15" i="28"/>
  <c r="G15" i="28" s="1"/>
  <c r="F23" i="28"/>
  <c r="G23" i="28" s="1"/>
  <c r="F31" i="28"/>
  <c r="G31" i="28" s="1"/>
  <c r="F39" i="28"/>
  <c r="G39" i="28" s="1"/>
  <c r="F47" i="28"/>
  <c r="G47" i="28" s="1"/>
  <c r="F55" i="28"/>
  <c r="G55" i="28" s="1"/>
  <c r="F63" i="28"/>
  <c r="G63" i="28" s="1"/>
  <c r="F71" i="28"/>
  <c r="G71" i="28" s="1"/>
  <c r="F79" i="28"/>
  <c r="G79" i="28" s="1"/>
  <c r="F87" i="28"/>
  <c r="G87" i="28" s="1"/>
  <c r="F95" i="28"/>
  <c r="G95" i="28" s="1"/>
  <c r="F103" i="28"/>
  <c r="G103" i="28" s="1"/>
  <c r="F111" i="28"/>
  <c r="G111" i="28" s="1"/>
  <c r="F119" i="28"/>
  <c r="G119" i="28" s="1"/>
  <c r="F127" i="28"/>
  <c r="G127" i="28" s="1"/>
  <c r="F135" i="28"/>
  <c r="G135" i="28" s="1"/>
  <c r="F143" i="28"/>
  <c r="G143" i="28" s="1"/>
  <c r="F151" i="28"/>
  <c r="G151" i="28" s="1"/>
  <c r="F159" i="28"/>
  <c r="G159" i="28" s="1"/>
  <c r="F167" i="28"/>
  <c r="G167" i="28" s="1"/>
  <c r="F175" i="28"/>
  <c r="G175" i="28" s="1"/>
  <c r="F183" i="28"/>
  <c r="G183" i="28" s="1"/>
  <c r="F191" i="28"/>
  <c r="G191" i="28" s="1"/>
  <c r="F199" i="28"/>
  <c r="G199" i="28" s="1"/>
  <c r="F207" i="28"/>
  <c r="G207" i="28" s="1"/>
  <c r="F215" i="28"/>
  <c r="G215" i="28" s="1"/>
  <c r="F223" i="28"/>
  <c r="G223" i="28" s="1"/>
  <c r="F231" i="28"/>
  <c r="G231" i="28" s="1"/>
  <c r="F239" i="28"/>
  <c r="G239" i="28" s="1"/>
  <c r="F247" i="28"/>
  <c r="G247" i="28" s="1"/>
  <c r="F255" i="28"/>
  <c r="G255" i="28" s="1"/>
  <c r="F263" i="28"/>
  <c r="G263" i="28" s="1"/>
  <c r="F290" i="28"/>
  <c r="G290" i="28" s="1"/>
  <c r="F16" i="28"/>
  <c r="G16" i="28" s="1"/>
  <c r="F24" i="28"/>
  <c r="G24" i="28" s="1"/>
  <c r="F32" i="28"/>
  <c r="G32" i="28" s="1"/>
  <c r="F40" i="28"/>
  <c r="G40" i="28" s="1"/>
  <c r="F48" i="28"/>
  <c r="G48" i="28" s="1"/>
  <c r="F56" i="28"/>
  <c r="G56" i="28" s="1"/>
  <c r="F64" i="28"/>
  <c r="G64" i="28" s="1"/>
  <c r="F72" i="28"/>
  <c r="G72" i="28" s="1"/>
  <c r="F80" i="28"/>
  <c r="G80" i="28" s="1"/>
  <c r="F88" i="28"/>
  <c r="G88" i="28" s="1"/>
  <c r="F96" i="28"/>
  <c r="G96" i="28" s="1"/>
  <c r="F104" i="28"/>
  <c r="G104" i="28" s="1"/>
  <c r="F112" i="28"/>
  <c r="G112" i="28" s="1"/>
  <c r="F120" i="28"/>
  <c r="G120" i="28" s="1"/>
  <c r="F128" i="28"/>
  <c r="G128" i="28" s="1"/>
  <c r="F136" i="28"/>
  <c r="G136" i="28" s="1"/>
  <c r="F144" i="28"/>
  <c r="G144" i="28" s="1"/>
  <c r="F152" i="28"/>
  <c r="G152" i="28" s="1"/>
  <c r="F160" i="28"/>
  <c r="G160" i="28" s="1"/>
  <c r="F168" i="28"/>
  <c r="G168" i="28" s="1"/>
  <c r="F176" i="28"/>
  <c r="G176" i="28" s="1"/>
  <c r="F184" i="28"/>
  <c r="G184" i="28" s="1"/>
  <c r="F192" i="28"/>
  <c r="G192" i="28" s="1"/>
  <c r="F200" i="28"/>
  <c r="G200" i="28" s="1"/>
  <c r="F208" i="28"/>
  <c r="G208" i="28" s="1"/>
  <c r="F216" i="28"/>
  <c r="G216" i="28" s="1"/>
  <c r="F224" i="28"/>
  <c r="G224" i="28" s="1"/>
  <c r="F232" i="28"/>
  <c r="G232" i="28" s="1"/>
  <c r="F240" i="28"/>
  <c r="G240" i="28" s="1"/>
  <c r="F248" i="28"/>
  <c r="G248" i="28" s="1"/>
  <c r="F256" i="28"/>
  <c r="G256" i="28" s="1"/>
  <c r="F12" i="28"/>
  <c r="G12" i="28" s="1"/>
  <c r="F276" i="28"/>
  <c r="G276" i="28" s="1"/>
  <c r="I276" i="28" s="1"/>
  <c r="J276" i="28" s="1"/>
  <c r="F277" i="28"/>
  <c r="G277" i="28" s="1"/>
  <c r="I277" i="28" s="1"/>
  <c r="J277" i="28" s="1"/>
  <c r="F272" i="28"/>
  <c r="G272" i="28" s="1"/>
  <c r="I272" i="28" s="1"/>
  <c r="J272" i="28" s="1"/>
  <c r="F279" i="28"/>
  <c r="G279" i="28" s="1"/>
  <c r="I279" i="28" s="1"/>
  <c r="J279" i="28" s="1"/>
  <c r="F265" i="28"/>
  <c r="G265" i="28" s="1"/>
  <c r="I265" i="28" s="1"/>
  <c r="J265" i="28" s="1"/>
  <c r="F267" i="28"/>
  <c r="G267" i="28" s="1"/>
  <c r="I267" i="28" s="1"/>
  <c r="J267" i="28" s="1"/>
  <c r="F266" i="28"/>
  <c r="G266" i="28" s="1"/>
  <c r="I266" i="28" s="1"/>
  <c r="J266" i="28" s="1"/>
  <c r="F282" i="28"/>
  <c r="G282" i="28" s="1"/>
  <c r="I282" i="28" s="1"/>
  <c r="J282" i="28" s="1"/>
  <c r="F280" i="28"/>
  <c r="G280" i="28" s="1"/>
  <c r="I280" i="28" s="1"/>
  <c r="J280" i="28" s="1"/>
  <c r="F269" i="28"/>
  <c r="G269" i="28" s="1"/>
  <c r="I269" i="28" s="1"/>
  <c r="J269" i="28" s="1"/>
  <c r="F273" i="28"/>
  <c r="G273" i="28" s="1"/>
  <c r="I273" i="28" s="1"/>
  <c r="J273" i="28" s="1"/>
  <c r="F275" i="28"/>
  <c r="G275" i="28" s="1"/>
  <c r="I275" i="28" s="1"/>
  <c r="J275" i="28" s="1"/>
  <c r="F270" i="28"/>
  <c r="G270" i="28" s="1"/>
  <c r="I270" i="28" s="1"/>
  <c r="J270" i="28" s="1"/>
  <c r="F268" i="28"/>
  <c r="G268" i="28" s="1"/>
  <c r="I268" i="28" s="1"/>
  <c r="J268" i="28" s="1"/>
  <c r="F271" i="28"/>
  <c r="G271" i="28" s="1"/>
  <c r="I271" i="28" s="1"/>
  <c r="J271" i="28" s="1"/>
  <c r="F274" i="28"/>
  <c r="G274" i="28" s="1"/>
  <c r="I274" i="28" s="1"/>
  <c r="J274" i="28" s="1"/>
  <c r="F264" i="28"/>
  <c r="G264" i="28" s="1"/>
  <c r="F278" i="28"/>
  <c r="G278" i="28" s="1"/>
  <c r="I278" i="28" s="1"/>
  <c r="J278" i="28" s="1"/>
  <c r="F281" i="28"/>
  <c r="G281" i="28" s="1"/>
  <c r="I281" i="28" s="1"/>
  <c r="J281" i="28" s="1"/>
  <c r="F291" i="29"/>
  <c r="G291" i="29" s="1"/>
  <c r="F17" i="29"/>
  <c r="G17" i="29" s="1"/>
  <c r="F25" i="29"/>
  <c r="G25" i="29" s="1"/>
  <c r="F33" i="29"/>
  <c r="G33" i="29" s="1"/>
  <c r="F41" i="29"/>
  <c r="G41" i="29" s="1"/>
  <c r="F49" i="29"/>
  <c r="G49" i="29" s="1"/>
  <c r="F57" i="29"/>
  <c r="G57" i="29" s="1"/>
  <c r="F65" i="29"/>
  <c r="G65" i="29" s="1"/>
  <c r="F73" i="29"/>
  <c r="G73" i="29" s="1"/>
  <c r="F81" i="29"/>
  <c r="G81" i="29" s="1"/>
  <c r="F89" i="29"/>
  <c r="G89" i="29" s="1"/>
  <c r="F97" i="29"/>
  <c r="G97" i="29" s="1"/>
  <c r="F105" i="29"/>
  <c r="G105" i="29" s="1"/>
  <c r="F113" i="29"/>
  <c r="G113" i="29" s="1"/>
  <c r="F121" i="29"/>
  <c r="G121" i="29" s="1"/>
  <c r="F129" i="29"/>
  <c r="G129" i="29" s="1"/>
  <c r="F137" i="29"/>
  <c r="G137" i="29" s="1"/>
  <c r="F145" i="29"/>
  <c r="G145" i="29" s="1"/>
  <c r="F153" i="29"/>
  <c r="G153" i="29" s="1"/>
  <c r="F161" i="29"/>
  <c r="G161" i="29" s="1"/>
  <c r="F169" i="29"/>
  <c r="G169" i="29" s="1"/>
  <c r="F177" i="29"/>
  <c r="G177" i="29" s="1"/>
  <c r="F185" i="29"/>
  <c r="G185" i="29" s="1"/>
  <c r="F193" i="29"/>
  <c r="G193" i="29" s="1"/>
  <c r="F201" i="29"/>
  <c r="G201" i="29" s="1"/>
  <c r="F209" i="29"/>
  <c r="G209" i="29" s="1"/>
  <c r="F217" i="29"/>
  <c r="G217" i="29" s="1"/>
  <c r="F225" i="29"/>
  <c r="G225" i="29" s="1"/>
  <c r="F233" i="29"/>
  <c r="G233" i="29" s="1"/>
  <c r="F241" i="29"/>
  <c r="G241" i="29" s="1"/>
  <c r="F249" i="29"/>
  <c r="G249" i="29" s="1"/>
  <c r="F257" i="29"/>
  <c r="G257" i="29" s="1"/>
  <c r="F12" i="29"/>
  <c r="G12" i="29" s="1"/>
  <c r="F284" i="29"/>
  <c r="G284" i="29" s="1"/>
  <c r="F292" i="29"/>
  <c r="G292" i="29" s="1"/>
  <c r="F18" i="29"/>
  <c r="G18" i="29" s="1"/>
  <c r="F26" i="29"/>
  <c r="G26" i="29" s="1"/>
  <c r="F34" i="29"/>
  <c r="G34" i="29" s="1"/>
  <c r="F42" i="29"/>
  <c r="G42" i="29" s="1"/>
  <c r="F50" i="29"/>
  <c r="G50" i="29" s="1"/>
  <c r="F58" i="29"/>
  <c r="G58" i="29" s="1"/>
  <c r="F66" i="29"/>
  <c r="G66" i="29" s="1"/>
  <c r="F74" i="29"/>
  <c r="G74" i="29" s="1"/>
  <c r="F82" i="29"/>
  <c r="G82" i="29" s="1"/>
  <c r="F90" i="29"/>
  <c r="G90" i="29" s="1"/>
  <c r="F98" i="29"/>
  <c r="G98" i="29" s="1"/>
  <c r="F106" i="29"/>
  <c r="G106" i="29" s="1"/>
  <c r="F114" i="29"/>
  <c r="G114" i="29" s="1"/>
  <c r="F122" i="29"/>
  <c r="G122" i="29" s="1"/>
  <c r="F130" i="29"/>
  <c r="G130" i="29" s="1"/>
  <c r="F138" i="29"/>
  <c r="G138" i="29" s="1"/>
  <c r="F146" i="29"/>
  <c r="G146" i="29" s="1"/>
  <c r="F154" i="29"/>
  <c r="G154" i="29" s="1"/>
  <c r="F162" i="29"/>
  <c r="G162" i="29" s="1"/>
  <c r="F170" i="29"/>
  <c r="G170" i="29" s="1"/>
  <c r="F178" i="29"/>
  <c r="G178" i="29" s="1"/>
  <c r="F186" i="29"/>
  <c r="G186" i="29" s="1"/>
  <c r="F194" i="29"/>
  <c r="G194" i="29" s="1"/>
  <c r="F202" i="29"/>
  <c r="G202" i="29" s="1"/>
  <c r="F210" i="29"/>
  <c r="G210" i="29" s="1"/>
  <c r="F218" i="29"/>
  <c r="G218" i="29" s="1"/>
  <c r="F226" i="29"/>
  <c r="G226" i="29" s="1"/>
  <c r="F234" i="29"/>
  <c r="G234" i="29" s="1"/>
  <c r="F242" i="29"/>
  <c r="G242" i="29" s="1"/>
  <c r="F250" i="29"/>
  <c r="G250" i="29" s="1"/>
  <c r="F258" i="29"/>
  <c r="G258" i="29" s="1"/>
  <c r="F285" i="29"/>
  <c r="G285" i="29" s="1"/>
  <c r="F293" i="29"/>
  <c r="G293" i="29" s="1"/>
  <c r="F19" i="29"/>
  <c r="G19" i="29" s="1"/>
  <c r="F27" i="29"/>
  <c r="G27" i="29" s="1"/>
  <c r="F35" i="29"/>
  <c r="G35" i="29" s="1"/>
  <c r="F43" i="29"/>
  <c r="G43" i="29" s="1"/>
  <c r="F51" i="29"/>
  <c r="G51" i="29" s="1"/>
  <c r="F59" i="29"/>
  <c r="G59" i="29" s="1"/>
  <c r="F67" i="29"/>
  <c r="G67" i="29" s="1"/>
  <c r="F75" i="29"/>
  <c r="G75" i="29" s="1"/>
  <c r="F83" i="29"/>
  <c r="G83" i="29" s="1"/>
  <c r="F91" i="29"/>
  <c r="G91" i="29" s="1"/>
  <c r="F99" i="29"/>
  <c r="G99" i="29" s="1"/>
  <c r="F107" i="29"/>
  <c r="G107" i="29" s="1"/>
  <c r="F115" i="29"/>
  <c r="G115" i="29" s="1"/>
  <c r="F123" i="29"/>
  <c r="G123" i="29" s="1"/>
  <c r="F131" i="29"/>
  <c r="G131" i="29" s="1"/>
  <c r="F139" i="29"/>
  <c r="G139" i="29" s="1"/>
  <c r="F147" i="29"/>
  <c r="G147" i="29" s="1"/>
  <c r="F155" i="29"/>
  <c r="G155" i="29" s="1"/>
  <c r="F163" i="29"/>
  <c r="G163" i="29" s="1"/>
  <c r="F171" i="29"/>
  <c r="G171" i="29" s="1"/>
  <c r="F179" i="29"/>
  <c r="G179" i="29" s="1"/>
  <c r="F187" i="29"/>
  <c r="G187" i="29" s="1"/>
  <c r="F195" i="29"/>
  <c r="G195" i="29" s="1"/>
  <c r="F203" i="29"/>
  <c r="G203" i="29" s="1"/>
  <c r="F211" i="29"/>
  <c r="G211" i="29" s="1"/>
  <c r="F219" i="29"/>
  <c r="G219" i="29" s="1"/>
  <c r="F227" i="29"/>
  <c r="G227" i="29" s="1"/>
  <c r="F235" i="29"/>
  <c r="G235" i="29" s="1"/>
  <c r="F243" i="29"/>
  <c r="G243" i="29" s="1"/>
  <c r="F251" i="29"/>
  <c r="G251" i="29" s="1"/>
  <c r="F259" i="29"/>
  <c r="G259" i="29" s="1"/>
  <c r="F286" i="29"/>
  <c r="G286" i="29" s="1"/>
  <c r="F294" i="29"/>
  <c r="G294" i="29" s="1"/>
  <c r="F20" i="29"/>
  <c r="G20" i="29" s="1"/>
  <c r="F28" i="29"/>
  <c r="G28" i="29" s="1"/>
  <c r="F36" i="29"/>
  <c r="G36" i="29" s="1"/>
  <c r="F44" i="29"/>
  <c r="G44" i="29" s="1"/>
  <c r="F52" i="29"/>
  <c r="G52" i="29" s="1"/>
  <c r="F60" i="29"/>
  <c r="G60" i="29" s="1"/>
  <c r="F68" i="29"/>
  <c r="G68" i="29" s="1"/>
  <c r="F76" i="29"/>
  <c r="G76" i="29" s="1"/>
  <c r="F84" i="29"/>
  <c r="G84" i="29" s="1"/>
  <c r="F92" i="29"/>
  <c r="G92" i="29" s="1"/>
  <c r="F100" i="29"/>
  <c r="G100" i="29" s="1"/>
  <c r="F108" i="29"/>
  <c r="G108" i="29" s="1"/>
  <c r="F116" i="29"/>
  <c r="G116" i="29" s="1"/>
  <c r="F124" i="29"/>
  <c r="G124" i="29" s="1"/>
  <c r="F132" i="29"/>
  <c r="G132" i="29" s="1"/>
  <c r="F140" i="29"/>
  <c r="G140" i="29" s="1"/>
  <c r="F148" i="29"/>
  <c r="G148" i="29" s="1"/>
  <c r="F156" i="29"/>
  <c r="G156" i="29" s="1"/>
  <c r="F164" i="29"/>
  <c r="G164" i="29" s="1"/>
  <c r="F172" i="29"/>
  <c r="G172" i="29" s="1"/>
  <c r="F180" i="29"/>
  <c r="G180" i="29" s="1"/>
  <c r="F188" i="29"/>
  <c r="G188" i="29" s="1"/>
  <c r="F196" i="29"/>
  <c r="G196" i="29" s="1"/>
  <c r="F204" i="29"/>
  <c r="G204" i="29" s="1"/>
  <c r="F212" i="29"/>
  <c r="G212" i="29" s="1"/>
  <c r="F220" i="29"/>
  <c r="G220" i="29" s="1"/>
  <c r="F228" i="29"/>
  <c r="G228" i="29" s="1"/>
  <c r="F236" i="29"/>
  <c r="G236" i="29" s="1"/>
  <c r="F244" i="29"/>
  <c r="G244" i="29" s="1"/>
  <c r="F252" i="29"/>
  <c r="G252" i="29" s="1"/>
  <c r="F260" i="29"/>
  <c r="G260" i="29" s="1"/>
  <c r="F287" i="29"/>
  <c r="G287" i="29" s="1"/>
  <c r="F13" i="29"/>
  <c r="G13" i="29" s="1"/>
  <c r="F21" i="29"/>
  <c r="G21" i="29" s="1"/>
  <c r="F29" i="29"/>
  <c r="G29" i="29" s="1"/>
  <c r="F37" i="29"/>
  <c r="G37" i="29" s="1"/>
  <c r="F45" i="29"/>
  <c r="G45" i="29" s="1"/>
  <c r="F53" i="29"/>
  <c r="G53" i="29" s="1"/>
  <c r="F61" i="29"/>
  <c r="G61" i="29" s="1"/>
  <c r="F69" i="29"/>
  <c r="G69" i="29" s="1"/>
  <c r="F77" i="29"/>
  <c r="G77" i="29" s="1"/>
  <c r="F85" i="29"/>
  <c r="G85" i="29" s="1"/>
  <c r="F93" i="29"/>
  <c r="G93" i="29" s="1"/>
  <c r="F101" i="29"/>
  <c r="G101" i="29" s="1"/>
  <c r="F109" i="29"/>
  <c r="G109" i="29" s="1"/>
  <c r="F117" i="29"/>
  <c r="G117" i="29" s="1"/>
  <c r="F125" i="29"/>
  <c r="G125" i="29" s="1"/>
  <c r="F133" i="29"/>
  <c r="G133" i="29" s="1"/>
  <c r="F141" i="29"/>
  <c r="G141" i="29" s="1"/>
  <c r="F149" i="29"/>
  <c r="G149" i="29" s="1"/>
  <c r="F157" i="29"/>
  <c r="G157" i="29" s="1"/>
  <c r="F165" i="29"/>
  <c r="G165" i="29" s="1"/>
  <c r="F173" i="29"/>
  <c r="G173" i="29" s="1"/>
  <c r="F181" i="29"/>
  <c r="G181" i="29" s="1"/>
  <c r="F189" i="29"/>
  <c r="G189" i="29" s="1"/>
  <c r="F197" i="29"/>
  <c r="G197" i="29" s="1"/>
  <c r="F205" i="29"/>
  <c r="G205" i="29" s="1"/>
  <c r="F213" i="29"/>
  <c r="G213" i="29" s="1"/>
  <c r="F221" i="29"/>
  <c r="G221" i="29" s="1"/>
  <c r="F229" i="29"/>
  <c r="G229" i="29" s="1"/>
  <c r="F237" i="29"/>
  <c r="G237" i="29" s="1"/>
  <c r="F245" i="29"/>
  <c r="G245" i="29" s="1"/>
  <c r="F253" i="29"/>
  <c r="G253" i="29" s="1"/>
  <c r="F261" i="29"/>
  <c r="G261" i="29" s="1"/>
  <c r="F288" i="29"/>
  <c r="G288" i="29" s="1"/>
  <c r="F14" i="29"/>
  <c r="G14" i="29" s="1"/>
  <c r="F22" i="29"/>
  <c r="G22" i="29" s="1"/>
  <c r="F30" i="29"/>
  <c r="G30" i="29" s="1"/>
  <c r="F38" i="29"/>
  <c r="G38" i="29" s="1"/>
  <c r="F46" i="29"/>
  <c r="G46" i="29" s="1"/>
  <c r="F54" i="29"/>
  <c r="G54" i="29" s="1"/>
  <c r="F62" i="29"/>
  <c r="G62" i="29" s="1"/>
  <c r="F70" i="29"/>
  <c r="G70" i="29" s="1"/>
  <c r="F78" i="29"/>
  <c r="G78" i="29" s="1"/>
  <c r="F86" i="29"/>
  <c r="G86" i="29" s="1"/>
  <c r="F94" i="29"/>
  <c r="G94" i="29" s="1"/>
  <c r="F102" i="29"/>
  <c r="G102" i="29" s="1"/>
  <c r="F110" i="29"/>
  <c r="G110" i="29" s="1"/>
  <c r="F118" i="29"/>
  <c r="G118" i="29" s="1"/>
  <c r="F126" i="29"/>
  <c r="G126" i="29" s="1"/>
  <c r="F134" i="29"/>
  <c r="G134" i="29" s="1"/>
  <c r="F142" i="29"/>
  <c r="G142" i="29" s="1"/>
  <c r="F150" i="29"/>
  <c r="G150" i="29" s="1"/>
  <c r="F158" i="29"/>
  <c r="G158" i="29" s="1"/>
  <c r="F166" i="29"/>
  <c r="G166" i="29" s="1"/>
  <c r="F174" i="29"/>
  <c r="G174" i="29" s="1"/>
  <c r="F182" i="29"/>
  <c r="G182" i="29" s="1"/>
  <c r="F190" i="29"/>
  <c r="G190" i="29" s="1"/>
  <c r="F198" i="29"/>
  <c r="G198" i="29" s="1"/>
  <c r="F206" i="29"/>
  <c r="G206" i="29" s="1"/>
  <c r="F214" i="29"/>
  <c r="G214" i="29" s="1"/>
  <c r="F222" i="29"/>
  <c r="G222" i="29" s="1"/>
  <c r="F230" i="29"/>
  <c r="G230" i="29" s="1"/>
  <c r="F238" i="29"/>
  <c r="G238" i="29" s="1"/>
  <c r="F246" i="29"/>
  <c r="G246" i="29" s="1"/>
  <c r="F254" i="29"/>
  <c r="G254" i="29" s="1"/>
  <c r="F262" i="29"/>
  <c r="G262" i="29" s="1"/>
  <c r="F289" i="29"/>
  <c r="G289" i="29" s="1"/>
  <c r="F15" i="29"/>
  <c r="G15" i="29" s="1"/>
  <c r="F23" i="29"/>
  <c r="G23" i="29" s="1"/>
  <c r="F31" i="29"/>
  <c r="G31" i="29" s="1"/>
  <c r="F39" i="29"/>
  <c r="G39" i="29" s="1"/>
  <c r="F47" i="29"/>
  <c r="G47" i="29" s="1"/>
  <c r="F55" i="29"/>
  <c r="G55" i="29" s="1"/>
  <c r="F63" i="29"/>
  <c r="G63" i="29" s="1"/>
  <c r="F71" i="29"/>
  <c r="G71" i="29" s="1"/>
  <c r="F79" i="29"/>
  <c r="G79" i="29" s="1"/>
  <c r="F87" i="29"/>
  <c r="G87" i="29" s="1"/>
  <c r="F95" i="29"/>
  <c r="G95" i="29" s="1"/>
  <c r="F103" i="29"/>
  <c r="G103" i="29" s="1"/>
  <c r="F111" i="29"/>
  <c r="G111" i="29" s="1"/>
  <c r="F119" i="29"/>
  <c r="G119" i="29" s="1"/>
  <c r="F127" i="29"/>
  <c r="G127" i="29" s="1"/>
  <c r="F135" i="29"/>
  <c r="G135" i="29" s="1"/>
  <c r="F143" i="29"/>
  <c r="G143" i="29" s="1"/>
  <c r="F151" i="29"/>
  <c r="G151" i="29" s="1"/>
  <c r="F159" i="29"/>
  <c r="G159" i="29" s="1"/>
  <c r="F167" i="29"/>
  <c r="G167" i="29" s="1"/>
  <c r="F175" i="29"/>
  <c r="G175" i="29" s="1"/>
  <c r="F183" i="29"/>
  <c r="G183" i="29" s="1"/>
  <c r="F191" i="29"/>
  <c r="G191" i="29" s="1"/>
  <c r="F199" i="29"/>
  <c r="G199" i="29" s="1"/>
  <c r="F207" i="29"/>
  <c r="G207" i="29" s="1"/>
  <c r="F215" i="29"/>
  <c r="G215" i="29" s="1"/>
  <c r="F223" i="29"/>
  <c r="G223" i="29" s="1"/>
  <c r="F231" i="29"/>
  <c r="G231" i="29" s="1"/>
  <c r="F239" i="29"/>
  <c r="G239" i="29" s="1"/>
  <c r="F247" i="29"/>
  <c r="G247" i="29" s="1"/>
  <c r="F255" i="29"/>
  <c r="G255" i="29" s="1"/>
  <c r="F263" i="29"/>
  <c r="G263" i="29" s="1"/>
  <c r="F290" i="29"/>
  <c r="G290" i="29" s="1"/>
  <c r="F16" i="29"/>
  <c r="G16" i="29" s="1"/>
  <c r="F24" i="29"/>
  <c r="G24" i="29" s="1"/>
  <c r="F32" i="29"/>
  <c r="G32" i="29" s="1"/>
  <c r="F40" i="29"/>
  <c r="G40" i="29" s="1"/>
  <c r="F48" i="29"/>
  <c r="G48" i="29" s="1"/>
  <c r="F56" i="29"/>
  <c r="G56" i="29" s="1"/>
  <c r="F64" i="29"/>
  <c r="G64" i="29" s="1"/>
  <c r="F72" i="29"/>
  <c r="G72" i="29" s="1"/>
  <c r="F80" i="29"/>
  <c r="G80" i="29" s="1"/>
  <c r="F88" i="29"/>
  <c r="G88" i="29" s="1"/>
  <c r="F96" i="29"/>
  <c r="G96" i="29" s="1"/>
  <c r="F104" i="29"/>
  <c r="G104" i="29" s="1"/>
  <c r="F112" i="29"/>
  <c r="G112" i="29" s="1"/>
  <c r="F120" i="29"/>
  <c r="G120" i="29" s="1"/>
  <c r="F128" i="29"/>
  <c r="G128" i="29" s="1"/>
  <c r="F136" i="29"/>
  <c r="G136" i="29" s="1"/>
  <c r="F144" i="29"/>
  <c r="G144" i="29" s="1"/>
  <c r="F152" i="29"/>
  <c r="G152" i="29" s="1"/>
  <c r="F160" i="29"/>
  <c r="G160" i="29" s="1"/>
  <c r="F168" i="29"/>
  <c r="G168" i="29" s="1"/>
  <c r="F176" i="29"/>
  <c r="G176" i="29" s="1"/>
  <c r="F184" i="29"/>
  <c r="G184" i="29" s="1"/>
  <c r="F192" i="29"/>
  <c r="G192" i="29" s="1"/>
  <c r="F200" i="29"/>
  <c r="G200" i="29" s="1"/>
  <c r="F208" i="29"/>
  <c r="G208" i="29" s="1"/>
  <c r="F216" i="29"/>
  <c r="G216" i="29" s="1"/>
  <c r="F224" i="29"/>
  <c r="G224" i="29" s="1"/>
  <c r="F232" i="29"/>
  <c r="G232" i="29" s="1"/>
  <c r="F240" i="29"/>
  <c r="G240" i="29" s="1"/>
  <c r="F248" i="29"/>
  <c r="G248" i="29" s="1"/>
  <c r="F256" i="29"/>
  <c r="G256" i="29" s="1"/>
  <c r="F264" i="29"/>
  <c r="G264" i="29" s="1"/>
  <c r="F281" i="29"/>
  <c r="G281" i="29" s="1"/>
  <c r="I281" i="29" s="1"/>
  <c r="J281" i="29" s="1"/>
  <c r="F277" i="29"/>
  <c r="G277" i="29" s="1"/>
  <c r="I277" i="29" s="1"/>
  <c r="J277" i="29" s="1"/>
  <c r="F271" i="29"/>
  <c r="G271" i="29" s="1"/>
  <c r="I271" i="29" s="1"/>
  <c r="J271" i="29" s="1"/>
  <c r="F265" i="29"/>
  <c r="G265" i="29" s="1"/>
  <c r="I265" i="29" s="1"/>
  <c r="J265" i="29" s="1"/>
  <c r="F276" i="29"/>
  <c r="G276" i="29" s="1"/>
  <c r="I276" i="29" s="1"/>
  <c r="J276" i="29" s="1"/>
  <c r="F280" i="29"/>
  <c r="G280" i="29" s="1"/>
  <c r="I280" i="29" s="1"/>
  <c r="J280" i="29" s="1"/>
  <c r="F275" i="29"/>
  <c r="G275" i="29" s="1"/>
  <c r="I275" i="29" s="1"/>
  <c r="J275" i="29" s="1"/>
  <c r="F274" i="29"/>
  <c r="G274" i="29" s="1"/>
  <c r="I274" i="29" s="1"/>
  <c r="J274" i="29" s="1"/>
  <c r="F270" i="29"/>
  <c r="G270" i="29" s="1"/>
  <c r="I270" i="29" s="1"/>
  <c r="J270" i="29" s="1"/>
  <c r="F279" i="29"/>
  <c r="G279" i="29" s="1"/>
  <c r="I279" i="29" s="1"/>
  <c r="J279" i="29" s="1"/>
  <c r="F273" i="29"/>
  <c r="G273" i="29" s="1"/>
  <c r="I273" i="29" s="1"/>
  <c r="J273" i="29" s="1"/>
  <c r="F269" i="29"/>
  <c r="G269" i="29" s="1"/>
  <c r="I269" i="29" s="1"/>
  <c r="J269" i="29" s="1"/>
  <c r="F268" i="29"/>
  <c r="G268" i="29" s="1"/>
  <c r="I268" i="29" s="1"/>
  <c r="J268" i="29" s="1"/>
  <c r="F283" i="29"/>
  <c r="G283" i="29" s="1"/>
  <c r="I283" i="29" s="1"/>
  <c r="J283" i="29" s="1"/>
  <c r="F272" i="29"/>
  <c r="G272" i="29" s="1"/>
  <c r="I272" i="29" s="1"/>
  <c r="J272" i="29" s="1"/>
  <c r="F267" i="29"/>
  <c r="G267" i="29" s="1"/>
  <c r="I267" i="29" s="1"/>
  <c r="J267" i="29" s="1"/>
  <c r="F282" i="29"/>
  <c r="G282" i="29" s="1"/>
  <c r="I282" i="29" s="1"/>
  <c r="J282" i="29" s="1"/>
  <c r="F278" i="29"/>
  <c r="G278" i="29" s="1"/>
  <c r="I278" i="29" s="1"/>
  <c r="J278" i="29" s="1"/>
  <c r="F266" i="29"/>
  <c r="G266" i="29" s="1"/>
  <c r="I266" i="29" s="1"/>
  <c r="J266" i="29" s="1"/>
  <c r="F291" i="27"/>
  <c r="G291" i="27" s="1"/>
  <c r="F17" i="27"/>
  <c r="G17" i="27" s="1"/>
  <c r="F25" i="27"/>
  <c r="G25" i="27" s="1"/>
  <c r="F33" i="27"/>
  <c r="G33" i="27" s="1"/>
  <c r="F41" i="27"/>
  <c r="G41" i="27" s="1"/>
  <c r="F49" i="27"/>
  <c r="G49" i="27" s="1"/>
  <c r="F57" i="27"/>
  <c r="G57" i="27" s="1"/>
  <c r="F65" i="27"/>
  <c r="G65" i="27" s="1"/>
  <c r="F73" i="27"/>
  <c r="G73" i="27" s="1"/>
  <c r="F81" i="27"/>
  <c r="G81" i="27" s="1"/>
  <c r="F89" i="27"/>
  <c r="G89" i="27" s="1"/>
  <c r="F97" i="27"/>
  <c r="G97" i="27" s="1"/>
  <c r="F105" i="27"/>
  <c r="G105" i="27" s="1"/>
  <c r="F113" i="27"/>
  <c r="G113" i="27" s="1"/>
  <c r="F121" i="27"/>
  <c r="G121" i="27" s="1"/>
  <c r="F129" i="27"/>
  <c r="G129" i="27" s="1"/>
  <c r="F137" i="27"/>
  <c r="G137" i="27" s="1"/>
  <c r="F145" i="27"/>
  <c r="G145" i="27" s="1"/>
  <c r="F153" i="27"/>
  <c r="G153" i="27" s="1"/>
  <c r="F161" i="27"/>
  <c r="G161" i="27" s="1"/>
  <c r="F169" i="27"/>
  <c r="G169" i="27" s="1"/>
  <c r="F177" i="27"/>
  <c r="G177" i="27" s="1"/>
  <c r="F185" i="27"/>
  <c r="G185" i="27" s="1"/>
  <c r="F193" i="27"/>
  <c r="G193" i="27" s="1"/>
  <c r="F201" i="27"/>
  <c r="G201" i="27" s="1"/>
  <c r="F209" i="27"/>
  <c r="G209" i="27" s="1"/>
  <c r="F217" i="27"/>
  <c r="G217" i="27" s="1"/>
  <c r="F225" i="27"/>
  <c r="G225" i="27" s="1"/>
  <c r="F233" i="27"/>
  <c r="G233" i="27" s="1"/>
  <c r="F241" i="27"/>
  <c r="G241" i="27" s="1"/>
  <c r="F249" i="27"/>
  <c r="G249" i="27" s="1"/>
  <c r="F257" i="27"/>
  <c r="G257" i="27" s="1"/>
  <c r="F284" i="27"/>
  <c r="G284" i="27" s="1"/>
  <c r="F292" i="27"/>
  <c r="G292" i="27" s="1"/>
  <c r="F18" i="27"/>
  <c r="G18" i="27" s="1"/>
  <c r="F26" i="27"/>
  <c r="G26" i="27" s="1"/>
  <c r="F34" i="27"/>
  <c r="G34" i="27" s="1"/>
  <c r="F42" i="27"/>
  <c r="G42" i="27" s="1"/>
  <c r="F50" i="27"/>
  <c r="G50" i="27" s="1"/>
  <c r="F58" i="27"/>
  <c r="G58" i="27" s="1"/>
  <c r="F66" i="27"/>
  <c r="G66" i="27" s="1"/>
  <c r="F74" i="27"/>
  <c r="G74" i="27" s="1"/>
  <c r="F82" i="27"/>
  <c r="G82" i="27" s="1"/>
  <c r="F90" i="27"/>
  <c r="G90" i="27" s="1"/>
  <c r="F98" i="27"/>
  <c r="G98" i="27" s="1"/>
  <c r="F106" i="27"/>
  <c r="G106" i="27" s="1"/>
  <c r="F114" i="27"/>
  <c r="G114" i="27" s="1"/>
  <c r="F122" i="27"/>
  <c r="G122" i="27" s="1"/>
  <c r="F130" i="27"/>
  <c r="G130" i="27" s="1"/>
  <c r="F138" i="27"/>
  <c r="G138" i="27" s="1"/>
  <c r="F146" i="27"/>
  <c r="G146" i="27" s="1"/>
  <c r="F154" i="27"/>
  <c r="G154" i="27" s="1"/>
  <c r="F162" i="27"/>
  <c r="G162" i="27" s="1"/>
  <c r="F170" i="27"/>
  <c r="G170" i="27" s="1"/>
  <c r="F178" i="27"/>
  <c r="G178" i="27" s="1"/>
  <c r="F186" i="27"/>
  <c r="G186" i="27" s="1"/>
  <c r="F194" i="27"/>
  <c r="G194" i="27" s="1"/>
  <c r="F202" i="27"/>
  <c r="G202" i="27" s="1"/>
  <c r="F210" i="27"/>
  <c r="G210" i="27" s="1"/>
  <c r="F218" i="27"/>
  <c r="G218" i="27" s="1"/>
  <c r="F226" i="27"/>
  <c r="G226" i="27" s="1"/>
  <c r="F234" i="27"/>
  <c r="G234" i="27" s="1"/>
  <c r="F242" i="27"/>
  <c r="G242" i="27" s="1"/>
  <c r="F250" i="27"/>
  <c r="G250" i="27" s="1"/>
  <c r="F258" i="27"/>
  <c r="G258" i="27" s="1"/>
  <c r="F285" i="27"/>
  <c r="G285" i="27" s="1"/>
  <c r="F293" i="27"/>
  <c r="G293" i="27" s="1"/>
  <c r="F19" i="27"/>
  <c r="G19" i="27" s="1"/>
  <c r="F27" i="27"/>
  <c r="G27" i="27" s="1"/>
  <c r="F35" i="27"/>
  <c r="G35" i="27" s="1"/>
  <c r="F43" i="27"/>
  <c r="G43" i="27" s="1"/>
  <c r="F51" i="27"/>
  <c r="G51" i="27" s="1"/>
  <c r="F59" i="27"/>
  <c r="G59" i="27" s="1"/>
  <c r="F67" i="27"/>
  <c r="G67" i="27" s="1"/>
  <c r="F75" i="27"/>
  <c r="G75" i="27" s="1"/>
  <c r="F83" i="27"/>
  <c r="G83" i="27" s="1"/>
  <c r="F91" i="27"/>
  <c r="G91" i="27" s="1"/>
  <c r="F99" i="27"/>
  <c r="G99" i="27" s="1"/>
  <c r="F107" i="27"/>
  <c r="G107" i="27" s="1"/>
  <c r="F115" i="27"/>
  <c r="G115" i="27" s="1"/>
  <c r="F123" i="27"/>
  <c r="G123" i="27" s="1"/>
  <c r="F131" i="27"/>
  <c r="G131" i="27" s="1"/>
  <c r="F139" i="27"/>
  <c r="G139" i="27" s="1"/>
  <c r="F147" i="27"/>
  <c r="G147" i="27" s="1"/>
  <c r="F155" i="27"/>
  <c r="G155" i="27" s="1"/>
  <c r="F163" i="27"/>
  <c r="G163" i="27" s="1"/>
  <c r="F171" i="27"/>
  <c r="G171" i="27" s="1"/>
  <c r="F179" i="27"/>
  <c r="G179" i="27" s="1"/>
  <c r="F187" i="27"/>
  <c r="G187" i="27" s="1"/>
  <c r="F195" i="27"/>
  <c r="G195" i="27" s="1"/>
  <c r="F203" i="27"/>
  <c r="G203" i="27" s="1"/>
  <c r="F211" i="27"/>
  <c r="G211" i="27" s="1"/>
  <c r="F219" i="27"/>
  <c r="G219" i="27" s="1"/>
  <c r="F227" i="27"/>
  <c r="G227" i="27" s="1"/>
  <c r="F235" i="27"/>
  <c r="G235" i="27" s="1"/>
  <c r="F243" i="27"/>
  <c r="G243" i="27" s="1"/>
  <c r="F251" i="27"/>
  <c r="G251" i="27" s="1"/>
  <c r="F259" i="27"/>
  <c r="G259" i="27" s="1"/>
  <c r="F286" i="27"/>
  <c r="G286" i="27" s="1"/>
  <c r="F294" i="27"/>
  <c r="G294" i="27" s="1"/>
  <c r="F20" i="27"/>
  <c r="G20" i="27" s="1"/>
  <c r="F28" i="27"/>
  <c r="G28" i="27" s="1"/>
  <c r="F36" i="27"/>
  <c r="G36" i="27" s="1"/>
  <c r="F44" i="27"/>
  <c r="G44" i="27" s="1"/>
  <c r="F52" i="27"/>
  <c r="G52" i="27" s="1"/>
  <c r="F60" i="27"/>
  <c r="G60" i="27" s="1"/>
  <c r="F68" i="27"/>
  <c r="G68" i="27" s="1"/>
  <c r="F76" i="27"/>
  <c r="G76" i="27" s="1"/>
  <c r="F84" i="27"/>
  <c r="G84" i="27" s="1"/>
  <c r="F92" i="27"/>
  <c r="G92" i="27" s="1"/>
  <c r="F100" i="27"/>
  <c r="G100" i="27" s="1"/>
  <c r="F108" i="27"/>
  <c r="G108" i="27" s="1"/>
  <c r="F116" i="27"/>
  <c r="G116" i="27" s="1"/>
  <c r="F124" i="27"/>
  <c r="G124" i="27" s="1"/>
  <c r="F132" i="27"/>
  <c r="G132" i="27" s="1"/>
  <c r="F140" i="27"/>
  <c r="G140" i="27" s="1"/>
  <c r="F148" i="27"/>
  <c r="G148" i="27" s="1"/>
  <c r="F156" i="27"/>
  <c r="G156" i="27" s="1"/>
  <c r="F164" i="27"/>
  <c r="G164" i="27" s="1"/>
  <c r="F172" i="27"/>
  <c r="G172" i="27" s="1"/>
  <c r="F180" i="27"/>
  <c r="G180" i="27" s="1"/>
  <c r="F188" i="27"/>
  <c r="G188" i="27" s="1"/>
  <c r="F196" i="27"/>
  <c r="G196" i="27" s="1"/>
  <c r="F204" i="27"/>
  <c r="G204" i="27" s="1"/>
  <c r="F212" i="27"/>
  <c r="G212" i="27" s="1"/>
  <c r="F220" i="27"/>
  <c r="G220" i="27" s="1"/>
  <c r="F228" i="27"/>
  <c r="G228" i="27" s="1"/>
  <c r="F236" i="27"/>
  <c r="G236" i="27" s="1"/>
  <c r="F244" i="27"/>
  <c r="G244" i="27" s="1"/>
  <c r="F252" i="27"/>
  <c r="G252" i="27" s="1"/>
  <c r="F260" i="27"/>
  <c r="G260" i="27" s="1"/>
  <c r="F287" i="27"/>
  <c r="G287" i="27" s="1"/>
  <c r="F13" i="27"/>
  <c r="G13" i="27" s="1"/>
  <c r="F21" i="27"/>
  <c r="G21" i="27" s="1"/>
  <c r="F29" i="27"/>
  <c r="G29" i="27" s="1"/>
  <c r="F37" i="27"/>
  <c r="G37" i="27" s="1"/>
  <c r="F45" i="27"/>
  <c r="G45" i="27" s="1"/>
  <c r="F53" i="27"/>
  <c r="G53" i="27" s="1"/>
  <c r="F61" i="27"/>
  <c r="G61" i="27" s="1"/>
  <c r="F69" i="27"/>
  <c r="G69" i="27" s="1"/>
  <c r="F77" i="27"/>
  <c r="G77" i="27" s="1"/>
  <c r="F85" i="27"/>
  <c r="G85" i="27" s="1"/>
  <c r="F93" i="27"/>
  <c r="G93" i="27" s="1"/>
  <c r="F101" i="27"/>
  <c r="G101" i="27" s="1"/>
  <c r="F109" i="27"/>
  <c r="G109" i="27" s="1"/>
  <c r="F117" i="27"/>
  <c r="G117" i="27" s="1"/>
  <c r="F125" i="27"/>
  <c r="G125" i="27" s="1"/>
  <c r="F133" i="27"/>
  <c r="G133" i="27" s="1"/>
  <c r="F141" i="27"/>
  <c r="G141" i="27" s="1"/>
  <c r="F149" i="27"/>
  <c r="G149" i="27" s="1"/>
  <c r="F157" i="27"/>
  <c r="G157" i="27" s="1"/>
  <c r="F165" i="27"/>
  <c r="G165" i="27" s="1"/>
  <c r="F173" i="27"/>
  <c r="G173" i="27" s="1"/>
  <c r="F181" i="27"/>
  <c r="G181" i="27" s="1"/>
  <c r="F189" i="27"/>
  <c r="G189" i="27" s="1"/>
  <c r="F197" i="27"/>
  <c r="G197" i="27" s="1"/>
  <c r="F205" i="27"/>
  <c r="G205" i="27" s="1"/>
  <c r="F213" i="27"/>
  <c r="G213" i="27" s="1"/>
  <c r="F221" i="27"/>
  <c r="G221" i="27" s="1"/>
  <c r="F229" i="27"/>
  <c r="G229" i="27" s="1"/>
  <c r="F237" i="27"/>
  <c r="G237" i="27" s="1"/>
  <c r="F245" i="27"/>
  <c r="G245" i="27" s="1"/>
  <c r="F253" i="27"/>
  <c r="G253" i="27" s="1"/>
  <c r="F261" i="27"/>
  <c r="G261" i="27" s="1"/>
  <c r="F288" i="27"/>
  <c r="G288" i="27" s="1"/>
  <c r="F14" i="27"/>
  <c r="G14" i="27" s="1"/>
  <c r="F22" i="27"/>
  <c r="G22" i="27" s="1"/>
  <c r="F30" i="27"/>
  <c r="G30" i="27" s="1"/>
  <c r="F38" i="27"/>
  <c r="G38" i="27" s="1"/>
  <c r="F46" i="27"/>
  <c r="G46" i="27" s="1"/>
  <c r="F54" i="27"/>
  <c r="G54" i="27" s="1"/>
  <c r="F62" i="27"/>
  <c r="G62" i="27" s="1"/>
  <c r="F70" i="27"/>
  <c r="G70" i="27" s="1"/>
  <c r="F78" i="27"/>
  <c r="G78" i="27" s="1"/>
  <c r="F86" i="27"/>
  <c r="G86" i="27" s="1"/>
  <c r="F94" i="27"/>
  <c r="G94" i="27" s="1"/>
  <c r="F102" i="27"/>
  <c r="G102" i="27" s="1"/>
  <c r="F110" i="27"/>
  <c r="G110" i="27" s="1"/>
  <c r="F118" i="27"/>
  <c r="G118" i="27" s="1"/>
  <c r="F126" i="27"/>
  <c r="G126" i="27" s="1"/>
  <c r="F134" i="27"/>
  <c r="G134" i="27" s="1"/>
  <c r="F142" i="27"/>
  <c r="G142" i="27" s="1"/>
  <c r="F150" i="27"/>
  <c r="G150" i="27" s="1"/>
  <c r="F158" i="27"/>
  <c r="G158" i="27" s="1"/>
  <c r="F166" i="27"/>
  <c r="G166" i="27" s="1"/>
  <c r="F174" i="27"/>
  <c r="G174" i="27" s="1"/>
  <c r="F182" i="27"/>
  <c r="G182" i="27" s="1"/>
  <c r="F190" i="27"/>
  <c r="G190" i="27" s="1"/>
  <c r="F198" i="27"/>
  <c r="G198" i="27" s="1"/>
  <c r="F206" i="27"/>
  <c r="G206" i="27" s="1"/>
  <c r="F214" i="27"/>
  <c r="G214" i="27" s="1"/>
  <c r="F222" i="27"/>
  <c r="G222" i="27" s="1"/>
  <c r="F230" i="27"/>
  <c r="G230" i="27" s="1"/>
  <c r="F238" i="27"/>
  <c r="G238" i="27" s="1"/>
  <c r="F246" i="27"/>
  <c r="G246" i="27" s="1"/>
  <c r="F254" i="27"/>
  <c r="G254" i="27" s="1"/>
  <c r="F262" i="27"/>
  <c r="G262" i="27" s="1"/>
  <c r="F289" i="27"/>
  <c r="G289" i="27" s="1"/>
  <c r="F15" i="27"/>
  <c r="G15" i="27" s="1"/>
  <c r="F23" i="27"/>
  <c r="G23" i="27" s="1"/>
  <c r="F31" i="27"/>
  <c r="G31" i="27" s="1"/>
  <c r="F39" i="27"/>
  <c r="G39" i="27" s="1"/>
  <c r="F47" i="27"/>
  <c r="G47" i="27" s="1"/>
  <c r="F55" i="27"/>
  <c r="G55" i="27" s="1"/>
  <c r="F63" i="27"/>
  <c r="G63" i="27" s="1"/>
  <c r="F71" i="27"/>
  <c r="G71" i="27" s="1"/>
  <c r="F79" i="27"/>
  <c r="G79" i="27" s="1"/>
  <c r="F87" i="27"/>
  <c r="G87" i="27" s="1"/>
  <c r="F95" i="27"/>
  <c r="G95" i="27" s="1"/>
  <c r="F103" i="27"/>
  <c r="G103" i="27" s="1"/>
  <c r="F111" i="27"/>
  <c r="G111" i="27" s="1"/>
  <c r="F119" i="27"/>
  <c r="G119" i="27" s="1"/>
  <c r="F127" i="27"/>
  <c r="G127" i="27" s="1"/>
  <c r="F135" i="27"/>
  <c r="G135" i="27" s="1"/>
  <c r="F143" i="27"/>
  <c r="G143" i="27" s="1"/>
  <c r="F151" i="27"/>
  <c r="G151" i="27" s="1"/>
  <c r="F159" i="27"/>
  <c r="G159" i="27" s="1"/>
  <c r="F167" i="27"/>
  <c r="G167" i="27" s="1"/>
  <c r="F175" i="27"/>
  <c r="G175" i="27" s="1"/>
  <c r="F183" i="27"/>
  <c r="G183" i="27" s="1"/>
  <c r="F191" i="27"/>
  <c r="G191" i="27" s="1"/>
  <c r="F199" i="27"/>
  <c r="G199" i="27" s="1"/>
  <c r="F207" i="27"/>
  <c r="G207" i="27" s="1"/>
  <c r="F215" i="27"/>
  <c r="G215" i="27" s="1"/>
  <c r="F223" i="27"/>
  <c r="G223" i="27" s="1"/>
  <c r="F231" i="27"/>
  <c r="G231" i="27" s="1"/>
  <c r="F239" i="27"/>
  <c r="G239" i="27" s="1"/>
  <c r="F247" i="27"/>
  <c r="G247" i="27" s="1"/>
  <c r="F255" i="27"/>
  <c r="G255" i="27" s="1"/>
  <c r="F263" i="27"/>
  <c r="G263" i="27" s="1"/>
  <c r="F290" i="27"/>
  <c r="G290" i="27" s="1"/>
  <c r="F16" i="27"/>
  <c r="G16" i="27" s="1"/>
  <c r="F24" i="27"/>
  <c r="G24" i="27" s="1"/>
  <c r="F32" i="27"/>
  <c r="G32" i="27" s="1"/>
  <c r="F40" i="27"/>
  <c r="G40" i="27" s="1"/>
  <c r="F48" i="27"/>
  <c r="G48" i="27" s="1"/>
  <c r="F56" i="27"/>
  <c r="G56" i="27" s="1"/>
  <c r="F64" i="27"/>
  <c r="G64" i="27" s="1"/>
  <c r="F72" i="27"/>
  <c r="G72" i="27" s="1"/>
  <c r="F80" i="27"/>
  <c r="G80" i="27" s="1"/>
  <c r="F88" i="27"/>
  <c r="G88" i="27" s="1"/>
  <c r="F96" i="27"/>
  <c r="G96" i="27" s="1"/>
  <c r="F104" i="27"/>
  <c r="G104" i="27" s="1"/>
  <c r="F112" i="27"/>
  <c r="G112" i="27" s="1"/>
  <c r="F120" i="27"/>
  <c r="G120" i="27" s="1"/>
  <c r="F128" i="27"/>
  <c r="G128" i="27" s="1"/>
  <c r="F136" i="27"/>
  <c r="G136" i="27" s="1"/>
  <c r="F144" i="27"/>
  <c r="G144" i="27" s="1"/>
  <c r="F152" i="27"/>
  <c r="G152" i="27" s="1"/>
  <c r="F160" i="27"/>
  <c r="G160" i="27" s="1"/>
  <c r="F168" i="27"/>
  <c r="G168" i="27" s="1"/>
  <c r="F176" i="27"/>
  <c r="G176" i="27" s="1"/>
  <c r="F184" i="27"/>
  <c r="G184" i="27" s="1"/>
  <c r="F192" i="27"/>
  <c r="G192" i="27" s="1"/>
  <c r="F200" i="27"/>
  <c r="G200" i="27" s="1"/>
  <c r="F208" i="27"/>
  <c r="G208" i="27" s="1"/>
  <c r="F216" i="27"/>
  <c r="G216" i="27" s="1"/>
  <c r="F224" i="27"/>
  <c r="G224" i="27" s="1"/>
  <c r="F232" i="27"/>
  <c r="G232" i="27" s="1"/>
  <c r="F240" i="27"/>
  <c r="G240" i="27" s="1"/>
  <c r="F248" i="27"/>
  <c r="G248" i="27" s="1"/>
  <c r="F256" i="27"/>
  <c r="G256" i="27" s="1"/>
  <c r="F12" i="27"/>
  <c r="G12" i="27" s="1"/>
  <c r="F269" i="27"/>
  <c r="G269" i="27" s="1"/>
  <c r="I269" i="27" s="1"/>
  <c r="J269" i="27" s="1"/>
  <c r="F277" i="27"/>
  <c r="G277" i="27" s="1"/>
  <c r="I277" i="27" s="1"/>
  <c r="J277" i="27" s="1"/>
  <c r="F270" i="27"/>
  <c r="G270" i="27" s="1"/>
  <c r="I270" i="27" s="1"/>
  <c r="J270" i="27" s="1"/>
  <c r="F278" i="27"/>
  <c r="G278" i="27" s="1"/>
  <c r="I278" i="27" s="1"/>
  <c r="J278" i="27" s="1"/>
  <c r="F271" i="27"/>
  <c r="G271" i="27" s="1"/>
  <c r="I271" i="27" s="1"/>
  <c r="J271" i="27" s="1"/>
  <c r="F279" i="27"/>
  <c r="G279" i="27" s="1"/>
  <c r="I279" i="27" s="1"/>
  <c r="J279" i="27" s="1"/>
  <c r="F272" i="27"/>
  <c r="G272" i="27" s="1"/>
  <c r="I272" i="27" s="1"/>
  <c r="J272" i="27" s="1"/>
  <c r="F280" i="27"/>
  <c r="G280" i="27" s="1"/>
  <c r="I280" i="27" s="1"/>
  <c r="J280" i="27" s="1"/>
  <c r="F265" i="27"/>
  <c r="G265" i="27" s="1"/>
  <c r="I265" i="27" s="1"/>
  <c r="J265" i="27" s="1"/>
  <c r="F273" i="27"/>
  <c r="G273" i="27" s="1"/>
  <c r="I273" i="27" s="1"/>
  <c r="J273" i="27" s="1"/>
  <c r="F281" i="27"/>
  <c r="G281" i="27" s="1"/>
  <c r="I281" i="27" s="1"/>
  <c r="J281" i="27" s="1"/>
  <c r="F266" i="27"/>
  <c r="G266" i="27" s="1"/>
  <c r="I266" i="27" s="1"/>
  <c r="J266" i="27" s="1"/>
  <c r="F274" i="27"/>
  <c r="G274" i="27" s="1"/>
  <c r="I274" i="27" s="1"/>
  <c r="J274" i="27" s="1"/>
  <c r="F282" i="27"/>
  <c r="G282" i="27" s="1"/>
  <c r="I282" i="27" s="1"/>
  <c r="J282" i="27" s="1"/>
  <c r="F267" i="27"/>
  <c r="G267" i="27" s="1"/>
  <c r="I267" i="27" s="1"/>
  <c r="J267" i="27" s="1"/>
  <c r="F275" i="27"/>
  <c r="G275" i="27" s="1"/>
  <c r="I275" i="27" s="1"/>
  <c r="J275" i="27" s="1"/>
  <c r="F283" i="27"/>
  <c r="G283" i="27" s="1"/>
  <c r="I283" i="27" s="1"/>
  <c r="J283" i="27" s="1"/>
  <c r="F268" i="27"/>
  <c r="G268" i="27" s="1"/>
  <c r="I268" i="27" s="1"/>
  <c r="J268" i="27" s="1"/>
  <c r="F276" i="27"/>
  <c r="G276" i="27" s="1"/>
  <c r="I276" i="27" s="1"/>
  <c r="J276" i="27" s="1"/>
  <c r="F264" i="27"/>
  <c r="G264" i="27" s="1"/>
  <c r="F291" i="30"/>
  <c r="G291" i="30" s="1"/>
  <c r="F17" i="30"/>
  <c r="G17" i="30" s="1"/>
  <c r="F25" i="30"/>
  <c r="G25" i="30" s="1"/>
  <c r="F33" i="30"/>
  <c r="G33" i="30" s="1"/>
  <c r="F41" i="30"/>
  <c r="G41" i="30" s="1"/>
  <c r="F49" i="30"/>
  <c r="G49" i="30" s="1"/>
  <c r="F57" i="30"/>
  <c r="G57" i="30" s="1"/>
  <c r="F65" i="30"/>
  <c r="G65" i="30" s="1"/>
  <c r="F73" i="30"/>
  <c r="G73" i="30" s="1"/>
  <c r="F81" i="30"/>
  <c r="G81" i="30" s="1"/>
  <c r="F89" i="30"/>
  <c r="G89" i="30" s="1"/>
  <c r="F97" i="30"/>
  <c r="G97" i="30" s="1"/>
  <c r="F105" i="30"/>
  <c r="G105" i="30" s="1"/>
  <c r="F113" i="30"/>
  <c r="G113" i="30" s="1"/>
  <c r="F121" i="30"/>
  <c r="G121" i="30" s="1"/>
  <c r="F129" i="30"/>
  <c r="G129" i="30" s="1"/>
  <c r="F137" i="30"/>
  <c r="G137" i="30" s="1"/>
  <c r="F145" i="30"/>
  <c r="G145" i="30" s="1"/>
  <c r="F153" i="30"/>
  <c r="G153" i="30" s="1"/>
  <c r="F161" i="30"/>
  <c r="G161" i="30" s="1"/>
  <c r="F169" i="30"/>
  <c r="G169" i="30" s="1"/>
  <c r="F177" i="30"/>
  <c r="G177" i="30" s="1"/>
  <c r="F185" i="30"/>
  <c r="G185" i="30" s="1"/>
  <c r="F193" i="30"/>
  <c r="G193" i="30" s="1"/>
  <c r="F201" i="30"/>
  <c r="G201" i="30" s="1"/>
  <c r="F209" i="30"/>
  <c r="G209" i="30" s="1"/>
  <c r="F217" i="30"/>
  <c r="G217" i="30" s="1"/>
  <c r="F225" i="30"/>
  <c r="G225" i="30" s="1"/>
  <c r="F233" i="30"/>
  <c r="G233" i="30" s="1"/>
  <c r="F241" i="30"/>
  <c r="G241" i="30" s="1"/>
  <c r="F249" i="30"/>
  <c r="G249" i="30" s="1"/>
  <c r="F257" i="30"/>
  <c r="G257" i="30" s="1"/>
  <c r="F284" i="30"/>
  <c r="G284" i="30" s="1"/>
  <c r="F292" i="30"/>
  <c r="G292" i="30" s="1"/>
  <c r="F18" i="30"/>
  <c r="G18" i="30" s="1"/>
  <c r="F26" i="30"/>
  <c r="G26" i="30" s="1"/>
  <c r="F34" i="30"/>
  <c r="G34" i="30" s="1"/>
  <c r="F42" i="30"/>
  <c r="G42" i="30" s="1"/>
  <c r="F50" i="30"/>
  <c r="G50" i="30" s="1"/>
  <c r="F58" i="30"/>
  <c r="G58" i="30" s="1"/>
  <c r="F66" i="30"/>
  <c r="G66" i="30" s="1"/>
  <c r="F74" i="30"/>
  <c r="G74" i="30" s="1"/>
  <c r="F82" i="30"/>
  <c r="G82" i="30" s="1"/>
  <c r="F90" i="30"/>
  <c r="G90" i="30" s="1"/>
  <c r="F98" i="30"/>
  <c r="G98" i="30" s="1"/>
  <c r="F106" i="30"/>
  <c r="G106" i="30" s="1"/>
  <c r="F114" i="30"/>
  <c r="G114" i="30" s="1"/>
  <c r="F122" i="30"/>
  <c r="G122" i="30" s="1"/>
  <c r="F130" i="30"/>
  <c r="G130" i="30" s="1"/>
  <c r="F138" i="30"/>
  <c r="G138" i="30" s="1"/>
  <c r="F146" i="30"/>
  <c r="G146" i="30" s="1"/>
  <c r="F154" i="30"/>
  <c r="G154" i="30" s="1"/>
  <c r="F162" i="30"/>
  <c r="G162" i="30" s="1"/>
  <c r="F170" i="30"/>
  <c r="G170" i="30" s="1"/>
  <c r="F178" i="30"/>
  <c r="G178" i="30" s="1"/>
  <c r="F186" i="30"/>
  <c r="G186" i="30" s="1"/>
  <c r="F194" i="30"/>
  <c r="G194" i="30" s="1"/>
  <c r="F202" i="30"/>
  <c r="G202" i="30" s="1"/>
  <c r="F210" i="30"/>
  <c r="G210" i="30" s="1"/>
  <c r="F218" i="30"/>
  <c r="G218" i="30" s="1"/>
  <c r="F226" i="30"/>
  <c r="G226" i="30" s="1"/>
  <c r="F234" i="30"/>
  <c r="G234" i="30" s="1"/>
  <c r="F242" i="30"/>
  <c r="G242" i="30" s="1"/>
  <c r="F250" i="30"/>
  <c r="G250" i="30" s="1"/>
  <c r="F258" i="30"/>
  <c r="G258" i="30" s="1"/>
  <c r="F285" i="30"/>
  <c r="G285" i="30" s="1"/>
  <c r="F293" i="30"/>
  <c r="G293" i="30" s="1"/>
  <c r="F19" i="30"/>
  <c r="G19" i="30" s="1"/>
  <c r="F27" i="30"/>
  <c r="G27" i="30" s="1"/>
  <c r="F35" i="30"/>
  <c r="G35" i="30" s="1"/>
  <c r="F43" i="30"/>
  <c r="G43" i="30" s="1"/>
  <c r="F51" i="30"/>
  <c r="G51" i="30" s="1"/>
  <c r="F59" i="30"/>
  <c r="G59" i="30" s="1"/>
  <c r="F67" i="30"/>
  <c r="G67" i="30" s="1"/>
  <c r="F75" i="30"/>
  <c r="G75" i="30" s="1"/>
  <c r="F83" i="30"/>
  <c r="G83" i="30" s="1"/>
  <c r="F91" i="30"/>
  <c r="G91" i="30" s="1"/>
  <c r="F99" i="30"/>
  <c r="G99" i="30" s="1"/>
  <c r="F107" i="30"/>
  <c r="G107" i="30" s="1"/>
  <c r="F115" i="30"/>
  <c r="G115" i="30" s="1"/>
  <c r="F123" i="30"/>
  <c r="G123" i="30" s="1"/>
  <c r="F131" i="30"/>
  <c r="G131" i="30" s="1"/>
  <c r="F139" i="30"/>
  <c r="G139" i="30" s="1"/>
  <c r="F147" i="30"/>
  <c r="G147" i="30" s="1"/>
  <c r="F155" i="30"/>
  <c r="G155" i="30" s="1"/>
  <c r="F163" i="30"/>
  <c r="G163" i="30" s="1"/>
  <c r="F171" i="30"/>
  <c r="G171" i="30" s="1"/>
  <c r="F179" i="30"/>
  <c r="G179" i="30" s="1"/>
  <c r="F187" i="30"/>
  <c r="G187" i="30" s="1"/>
  <c r="F195" i="30"/>
  <c r="G195" i="30" s="1"/>
  <c r="F203" i="30"/>
  <c r="G203" i="30" s="1"/>
  <c r="F211" i="30"/>
  <c r="G211" i="30" s="1"/>
  <c r="F219" i="30"/>
  <c r="G219" i="30" s="1"/>
  <c r="F227" i="30"/>
  <c r="G227" i="30" s="1"/>
  <c r="F235" i="30"/>
  <c r="G235" i="30" s="1"/>
  <c r="F243" i="30"/>
  <c r="G243" i="30" s="1"/>
  <c r="F251" i="30"/>
  <c r="G251" i="30" s="1"/>
  <c r="F259" i="30"/>
  <c r="G259" i="30" s="1"/>
  <c r="F286" i="30"/>
  <c r="G286" i="30" s="1"/>
  <c r="F294" i="30"/>
  <c r="G294" i="30" s="1"/>
  <c r="F20" i="30"/>
  <c r="G20" i="30" s="1"/>
  <c r="F28" i="30"/>
  <c r="G28" i="30" s="1"/>
  <c r="F36" i="30"/>
  <c r="G36" i="30" s="1"/>
  <c r="F44" i="30"/>
  <c r="G44" i="30" s="1"/>
  <c r="F52" i="30"/>
  <c r="G52" i="30" s="1"/>
  <c r="F60" i="30"/>
  <c r="G60" i="30" s="1"/>
  <c r="F68" i="30"/>
  <c r="G68" i="30" s="1"/>
  <c r="F76" i="30"/>
  <c r="G76" i="30" s="1"/>
  <c r="F84" i="30"/>
  <c r="G84" i="30" s="1"/>
  <c r="F92" i="30"/>
  <c r="G92" i="30" s="1"/>
  <c r="F100" i="30"/>
  <c r="G100" i="30" s="1"/>
  <c r="F108" i="30"/>
  <c r="G108" i="30" s="1"/>
  <c r="F116" i="30"/>
  <c r="G116" i="30" s="1"/>
  <c r="F124" i="30"/>
  <c r="G124" i="30" s="1"/>
  <c r="F132" i="30"/>
  <c r="G132" i="30" s="1"/>
  <c r="F140" i="30"/>
  <c r="G140" i="30" s="1"/>
  <c r="F148" i="30"/>
  <c r="G148" i="30" s="1"/>
  <c r="F156" i="30"/>
  <c r="G156" i="30" s="1"/>
  <c r="F164" i="30"/>
  <c r="G164" i="30" s="1"/>
  <c r="F172" i="30"/>
  <c r="G172" i="30" s="1"/>
  <c r="F180" i="30"/>
  <c r="G180" i="30" s="1"/>
  <c r="F188" i="30"/>
  <c r="G188" i="30" s="1"/>
  <c r="F196" i="30"/>
  <c r="G196" i="30" s="1"/>
  <c r="F204" i="30"/>
  <c r="G204" i="30" s="1"/>
  <c r="F212" i="30"/>
  <c r="G212" i="30" s="1"/>
  <c r="F220" i="30"/>
  <c r="G220" i="30" s="1"/>
  <c r="F228" i="30"/>
  <c r="G228" i="30" s="1"/>
  <c r="F236" i="30"/>
  <c r="G236" i="30" s="1"/>
  <c r="F244" i="30"/>
  <c r="G244" i="30" s="1"/>
  <c r="F252" i="30"/>
  <c r="G252" i="30" s="1"/>
  <c r="F260" i="30"/>
  <c r="G260" i="30" s="1"/>
  <c r="F287" i="30"/>
  <c r="G287" i="30" s="1"/>
  <c r="F13" i="30"/>
  <c r="G13" i="30" s="1"/>
  <c r="F21" i="30"/>
  <c r="G21" i="30" s="1"/>
  <c r="F29" i="30"/>
  <c r="G29" i="30" s="1"/>
  <c r="F37" i="30"/>
  <c r="G37" i="30" s="1"/>
  <c r="F45" i="30"/>
  <c r="G45" i="30" s="1"/>
  <c r="F53" i="30"/>
  <c r="G53" i="30" s="1"/>
  <c r="F61" i="30"/>
  <c r="G61" i="30" s="1"/>
  <c r="F69" i="30"/>
  <c r="G69" i="30" s="1"/>
  <c r="F77" i="30"/>
  <c r="G77" i="30" s="1"/>
  <c r="F85" i="30"/>
  <c r="G85" i="30" s="1"/>
  <c r="F93" i="30"/>
  <c r="G93" i="30" s="1"/>
  <c r="F101" i="30"/>
  <c r="G101" i="30" s="1"/>
  <c r="F109" i="30"/>
  <c r="G109" i="30" s="1"/>
  <c r="F117" i="30"/>
  <c r="G117" i="30" s="1"/>
  <c r="F125" i="30"/>
  <c r="G125" i="30" s="1"/>
  <c r="F133" i="30"/>
  <c r="G133" i="30" s="1"/>
  <c r="F141" i="30"/>
  <c r="G141" i="30" s="1"/>
  <c r="F149" i="30"/>
  <c r="G149" i="30" s="1"/>
  <c r="F157" i="30"/>
  <c r="G157" i="30" s="1"/>
  <c r="F165" i="30"/>
  <c r="G165" i="30" s="1"/>
  <c r="F173" i="30"/>
  <c r="G173" i="30" s="1"/>
  <c r="F181" i="30"/>
  <c r="G181" i="30" s="1"/>
  <c r="F189" i="30"/>
  <c r="G189" i="30" s="1"/>
  <c r="F197" i="30"/>
  <c r="G197" i="30" s="1"/>
  <c r="F205" i="30"/>
  <c r="G205" i="30" s="1"/>
  <c r="F213" i="30"/>
  <c r="G213" i="30" s="1"/>
  <c r="F221" i="30"/>
  <c r="G221" i="30" s="1"/>
  <c r="F229" i="30"/>
  <c r="G229" i="30" s="1"/>
  <c r="F237" i="30"/>
  <c r="G237" i="30" s="1"/>
  <c r="F245" i="30"/>
  <c r="G245" i="30" s="1"/>
  <c r="F253" i="30"/>
  <c r="G253" i="30" s="1"/>
  <c r="F261" i="30"/>
  <c r="G261" i="30" s="1"/>
  <c r="F288" i="30"/>
  <c r="G288" i="30" s="1"/>
  <c r="F14" i="30"/>
  <c r="G14" i="30" s="1"/>
  <c r="F22" i="30"/>
  <c r="G22" i="30" s="1"/>
  <c r="F30" i="30"/>
  <c r="G30" i="30" s="1"/>
  <c r="F38" i="30"/>
  <c r="G38" i="30" s="1"/>
  <c r="F46" i="30"/>
  <c r="G46" i="30" s="1"/>
  <c r="F54" i="30"/>
  <c r="G54" i="30" s="1"/>
  <c r="F62" i="30"/>
  <c r="G62" i="30" s="1"/>
  <c r="F70" i="30"/>
  <c r="G70" i="30" s="1"/>
  <c r="F78" i="30"/>
  <c r="G78" i="30" s="1"/>
  <c r="F86" i="30"/>
  <c r="G86" i="30" s="1"/>
  <c r="F94" i="30"/>
  <c r="G94" i="30" s="1"/>
  <c r="F102" i="30"/>
  <c r="G102" i="30" s="1"/>
  <c r="F110" i="30"/>
  <c r="G110" i="30" s="1"/>
  <c r="F118" i="30"/>
  <c r="G118" i="30" s="1"/>
  <c r="F126" i="30"/>
  <c r="G126" i="30" s="1"/>
  <c r="F134" i="30"/>
  <c r="G134" i="30" s="1"/>
  <c r="F142" i="30"/>
  <c r="G142" i="30" s="1"/>
  <c r="F150" i="30"/>
  <c r="G150" i="30" s="1"/>
  <c r="F158" i="30"/>
  <c r="G158" i="30" s="1"/>
  <c r="F166" i="30"/>
  <c r="G166" i="30" s="1"/>
  <c r="F174" i="30"/>
  <c r="G174" i="30" s="1"/>
  <c r="F182" i="30"/>
  <c r="G182" i="30" s="1"/>
  <c r="F190" i="30"/>
  <c r="G190" i="30" s="1"/>
  <c r="F198" i="30"/>
  <c r="G198" i="30" s="1"/>
  <c r="F206" i="30"/>
  <c r="G206" i="30" s="1"/>
  <c r="F214" i="30"/>
  <c r="G214" i="30" s="1"/>
  <c r="F222" i="30"/>
  <c r="G222" i="30" s="1"/>
  <c r="F230" i="30"/>
  <c r="G230" i="30" s="1"/>
  <c r="F238" i="30"/>
  <c r="G238" i="30" s="1"/>
  <c r="F246" i="30"/>
  <c r="G246" i="30" s="1"/>
  <c r="F254" i="30"/>
  <c r="G254" i="30" s="1"/>
  <c r="F262" i="30"/>
  <c r="G262" i="30" s="1"/>
  <c r="F289" i="30"/>
  <c r="G289" i="30" s="1"/>
  <c r="F15" i="30"/>
  <c r="G15" i="30" s="1"/>
  <c r="F23" i="30"/>
  <c r="G23" i="30" s="1"/>
  <c r="F31" i="30"/>
  <c r="G31" i="30" s="1"/>
  <c r="F39" i="30"/>
  <c r="G39" i="30" s="1"/>
  <c r="F47" i="30"/>
  <c r="G47" i="30" s="1"/>
  <c r="F55" i="30"/>
  <c r="G55" i="30" s="1"/>
  <c r="F63" i="30"/>
  <c r="G63" i="30" s="1"/>
  <c r="F71" i="30"/>
  <c r="G71" i="30" s="1"/>
  <c r="F79" i="30"/>
  <c r="G79" i="30" s="1"/>
  <c r="F87" i="30"/>
  <c r="G87" i="30" s="1"/>
  <c r="F95" i="30"/>
  <c r="G95" i="30" s="1"/>
  <c r="F103" i="30"/>
  <c r="G103" i="30" s="1"/>
  <c r="F111" i="30"/>
  <c r="G111" i="30" s="1"/>
  <c r="F119" i="30"/>
  <c r="G119" i="30" s="1"/>
  <c r="F127" i="30"/>
  <c r="G127" i="30" s="1"/>
  <c r="F135" i="30"/>
  <c r="G135" i="30" s="1"/>
  <c r="F143" i="30"/>
  <c r="G143" i="30" s="1"/>
  <c r="F151" i="30"/>
  <c r="G151" i="30" s="1"/>
  <c r="F159" i="30"/>
  <c r="G159" i="30" s="1"/>
  <c r="F167" i="30"/>
  <c r="G167" i="30" s="1"/>
  <c r="F175" i="30"/>
  <c r="G175" i="30" s="1"/>
  <c r="F183" i="30"/>
  <c r="G183" i="30" s="1"/>
  <c r="F191" i="30"/>
  <c r="G191" i="30" s="1"/>
  <c r="F199" i="30"/>
  <c r="G199" i="30" s="1"/>
  <c r="F207" i="30"/>
  <c r="G207" i="30" s="1"/>
  <c r="F215" i="30"/>
  <c r="G215" i="30" s="1"/>
  <c r="F223" i="30"/>
  <c r="G223" i="30" s="1"/>
  <c r="F231" i="30"/>
  <c r="G231" i="30" s="1"/>
  <c r="F239" i="30"/>
  <c r="G239" i="30" s="1"/>
  <c r="F247" i="30"/>
  <c r="G247" i="30" s="1"/>
  <c r="F255" i="30"/>
  <c r="G255" i="30" s="1"/>
  <c r="F263" i="30"/>
  <c r="G263" i="30" s="1"/>
  <c r="F290" i="30"/>
  <c r="G290" i="30" s="1"/>
  <c r="F16" i="30"/>
  <c r="G16" i="30" s="1"/>
  <c r="F24" i="30"/>
  <c r="G24" i="30" s="1"/>
  <c r="F32" i="30"/>
  <c r="G32" i="30" s="1"/>
  <c r="F40" i="30"/>
  <c r="G40" i="30" s="1"/>
  <c r="F48" i="30"/>
  <c r="G48" i="30" s="1"/>
  <c r="F56" i="30"/>
  <c r="G56" i="30" s="1"/>
  <c r="F64" i="30"/>
  <c r="G64" i="30" s="1"/>
  <c r="F72" i="30"/>
  <c r="G72" i="30" s="1"/>
  <c r="F80" i="30"/>
  <c r="G80" i="30" s="1"/>
  <c r="F88" i="30"/>
  <c r="G88" i="30" s="1"/>
  <c r="F96" i="30"/>
  <c r="G96" i="30" s="1"/>
  <c r="F104" i="30"/>
  <c r="G104" i="30" s="1"/>
  <c r="F112" i="30"/>
  <c r="G112" i="30" s="1"/>
  <c r="F120" i="30"/>
  <c r="G120" i="30" s="1"/>
  <c r="F128" i="30"/>
  <c r="G128" i="30" s="1"/>
  <c r="F136" i="30"/>
  <c r="G136" i="30" s="1"/>
  <c r="F144" i="30"/>
  <c r="G144" i="30" s="1"/>
  <c r="F152" i="30"/>
  <c r="G152" i="30" s="1"/>
  <c r="F160" i="30"/>
  <c r="G160" i="30" s="1"/>
  <c r="F168" i="30"/>
  <c r="G168" i="30" s="1"/>
  <c r="F176" i="30"/>
  <c r="G176" i="30" s="1"/>
  <c r="F184" i="30"/>
  <c r="G184" i="30" s="1"/>
  <c r="F192" i="30"/>
  <c r="G192" i="30" s="1"/>
  <c r="F200" i="30"/>
  <c r="G200" i="30" s="1"/>
  <c r="F208" i="30"/>
  <c r="G208" i="30" s="1"/>
  <c r="F216" i="30"/>
  <c r="G216" i="30" s="1"/>
  <c r="F224" i="30"/>
  <c r="G224" i="30" s="1"/>
  <c r="F232" i="30"/>
  <c r="G232" i="30" s="1"/>
  <c r="F240" i="30"/>
  <c r="G240" i="30" s="1"/>
  <c r="F248" i="30"/>
  <c r="G248" i="30" s="1"/>
  <c r="F256" i="30"/>
  <c r="G256" i="30" s="1"/>
  <c r="F12" i="30"/>
  <c r="G12" i="30" s="1"/>
  <c r="F278" i="30"/>
  <c r="G278" i="30" s="1"/>
  <c r="I278" i="30" s="1"/>
  <c r="J278" i="30" s="1"/>
  <c r="F272" i="30"/>
  <c r="G272" i="30" s="1"/>
  <c r="I272" i="30" s="1"/>
  <c r="J272" i="30" s="1"/>
  <c r="F268" i="30"/>
  <c r="G268" i="30" s="1"/>
  <c r="I268" i="30" s="1"/>
  <c r="J268" i="30" s="1"/>
  <c r="F283" i="30"/>
  <c r="G283" i="30" s="1"/>
  <c r="I283" i="30" s="1"/>
  <c r="J283" i="30" s="1"/>
  <c r="F267" i="30"/>
  <c r="G267" i="30" s="1"/>
  <c r="I267" i="30" s="1"/>
  <c r="J267" i="30" s="1"/>
  <c r="F282" i="30"/>
  <c r="G282" i="30" s="1"/>
  <c r="I282" i="30" s="1"/>
  <c r="J282" i="30" s="1"/>
  <c r="F271" i="30"/>
  <c r="G271" i="30" s="1"/>
  <c r="I271" i="30" s="1"/>
  <c r="J271" i="30" s="1"/>
  <c r="F266" i="30"/>
  <c r="G266" i="30" s="1"/>
  <c r="I266" i="30" s="1"/>
  <c r="J266" i="30" s="1"/>
  <c r="F281" i="30"/>
  <c r="G281" i="30" s="1"/>
  <c r="I281" i="30" s="1"/>
  <c r="J281" i="30" s="1"/>
  <c r="F277" i="30"/>
  <c r="G277" i="30" s="1"/>
  <c r="I277" i="30" s="1"/>
  <c r="J277" i="30" s="1"/>
  <c r="F265" i="30"/>
  <c r="G265" i="30" s="1"/>
  <c r="I265" i="30" s="1"/>
  <c r="J265" i="30" s="1"/>
  <c r="F280" i="30"/>
  <c r="G280" i="30" s="1"/>
  <c r="I280" i="30" s="1"/>
  <c r="J280" i="30" s="1"/>
  <c r="F276" i="30"/>
  <c r="G276" i="30" s="1"/>
  <c r="I276" i="30" s="1"/>
  <c r="J276" i="30" s="1"/>
  <c r="F270" i="30"/>
  <c r="G270" i="30" s="1"/>
  <c r="I270" i="30" s="1"/>
  <c r="J270" i="30" s="1"/>
  <c r="F264" i="30"/>
  <c r="G264" i="30" s="1"/>
  <c r="F275" i="30"/>
  <c r="G275" i="30" s="1"/>
  <c r="I275" i="30" s="1"/>
  <c r="J275" i="30" s="1"/>
  <c r="F279" i="30"/>
  <c r="G279" i="30" s="1"/>
  <c r="I279" i="30" s="1"/>
  <c r="J279" i="30" s="1"/>
  <c r="F274" i="30"/>
  <c r="G274" i="30" s="1"/>
  <c r="I274" i="30" s="1"/>
  <c r="J274" i="30" s="1"/>
  <c r="F273" i="30"/>
  <c r="G273" i="30" s="1"/>
  <c r="I273" i="30" s="1"/>
  <c r="J273" i="30" s="1"/>
  <c r="F269" i="30"/>
  <c r="G269" i="30" s="1"/>
  <c r="I269" i="30" s="1"/>
  <c r="J269" i="30" s="1"/>
  <c r="D281" i="15"/>
  <c r="E281" i="15" s="1"/>
  <c r="G281" i="15" s="1"/>
  <c r="H281" i="15" s="1"/>
  <c r="D276" i="15"/>
  <c r="E276" i="15" s="1"/>
  <c r="G276" i="15" s="1"/>
  <c r="H276" i="15" s="1"/>
  <c r="D266" i="15"/>
  <c r="E266" i="15" s="1"/>
  <c r="G266" i="15" s="1"/>
  <c r="H266" i="15" s="1"/>
  <c r="D269" i="15"/>
  <c r="E269" i="15" s="1"/>
  <c r="G269" i="15" s="1"/>
  <c r="H269" i="15" s="1"/>
  <c r="D274" i="15"/>
  <c r="E274" i="15" s="1"/>
  <c r="G274" i="15" s="1"/>
  <c r="H274" i="15" s="1"/>
  <c r="D277" i="15"/>
  <c r="E277" i="15" s="1"/>
  <c r="G277" i="15" s="1"/>
  <c r="H277" i="15" s="1"/>
  <c r="D282" i="15"/>
  <c r="E282" i="15" s="1"/>
  <c r="G282" i="15" s="1"/>
  <c r="H282" i="15" s="1"/>
  <c r="D270" i="15"/>
  <c r="E270" i="15" s="1"/>
  <c r="G270" i="15" s="1"/>
  <c r="H270" i="15" s="1"/>
  <c r="D272" i="15"/>
  <c r="E272" i="15" s="1"/>
  <c r="G272" i="15" s="1"/>
  <c r="H272" i="15" s="1"/>
  <c r="D267" i="15"/>
  <c r="E267" i="15" s="1"/>
  <c r="G267" i="15" s="1"/>
  <c r="H267" i="15" s="1"/>
  <c r="D278" i="15"/>
  <c r="E278" i="15" s="1"/>
  <c r="G278" i="15" s="1"/>
  <c r="H278" i="15" s="1"/>
  <c r="D280" i="15"/>
  <c r="E280" i="15" s="1"/>
  <c r="G280" i="15" s="1"/>
  <c r="H280" i="15" s="1"/>
  <c r="D275" i="15"/>
  <c r="E275" i="15" s="1"/>
  <c r="G275" i="15" s="1"/>
  <c r="H275" i="15" s="1"/>
  <c r="D271" i="15"/>
  <c r="E271" i="15" s="1"/>
  <c r="G271" i="15" s="1"/>
  <c r="H271" i="15" s="1"/>
  <c r="D265" i="15"/>
  <c r="E265" i="15" s="1"/>
  <c r="G265" i="15" s="1"/>
  <c r="H265" i="15" s="1"/>
  <c r="D279" i="15"/>
  <c r="E279" i="15" s="1"/>
  <c r="G279" i="15" s="1"/>
  <c r="H279" i="15" s="1"/>
  <c r="D273" i="15"/>
  <c r="E273" i="15" s="1"/>
  <c r="G273" i="15" s="1"/>
  <c r="H273" i="15" s="1"/>
  <c r="D268" i="15"/>
  <c r="E268" i="15" s="1"/>
  <c r="G268" i="15" s="1"/>
  <c r="H268" i="15" s="1"/>
  <c r="E2" i="15" l="1"/>
  <c r="F263" i="15"/>
  <c r="F264" i="15" s="1"/>
  <c r="G263" i="15"/>
  <c r="H263" i="15" s="1"/>
  <c r="E2" i="28"/>
  <c r="I264" i="28"/>
  <c r="J264" i="28" s="1"/>
  <c r="H264" i="28"/>
  <c r="H265" i="28" s="1"/>
  <c r="H266" i="28" s="1"/>
  <c r="H267" i="28" s="1"/>
  <c r="H268" i="28" s="1"/>
  <c r="H269" i="28" s="1"/>
  <c r="H270" i="28" s="1"/>
  <c r="H271" i="28" s="1"/>
  <c r="H272" i="28" s="1"/>
  <c r="H273" i="28" s="1"/>
  <c r="H274" i="28" s="1"/>
  <c r="H275" i="28" s="1"/>
  <c r="H276" i="28" s="1"/>
  <c r="H277" i="28" s="1"/>
  <c r="H278" i="28" s="1"/>
  <c r="H279" i="28" s="1"/>
  <c r="H280" i="28" s="1"/>
  <c r="H281" i="28" s="1"/>
  <c r="H282" i="28" s="1"/>
  <c r="H283" i="28" s="1"/>
  <c r="E2" i="29"/>
  <c r="I264" i="29"/>
  <c r="J264" i="29" s="1"/>
  <c r="H264" i="29"/>
  <c r="H265" i="29" s="1"/>
  <c r="H266" i="29" s="1"/>
  <c r="H267" i="29" s="1"/>
  <c r="H268" i="29" s="1"/>
  <c r="H269" i="29" s="1"/>
  <c r="H270" i="29" s="1"/>
  <c r="H271" i="29" s="1"/>
  <c r="H272" i="29" s="1"/>
  <c r="H273" i="29" s="1"/>
  <c r="H274" i="29" s="1"/>
  <c r="H275" i="29" s="1"/>
  <c r="H276" i="29" s="1"/>
  <c r="H277" i="29" s="1"/>
  <c r="H278" i="29" s="1"/>
  <c r="H279" i="29" s="1"/>
  <c r="H280" i="29" s="1"/>
  <c r="H281" i="29" s="1"/>
  <c r="H282" i="29" s="1"/>
  <c r="H283" i="29" s="1"/>
  <c r="I264" i="27"/>
  <c r="J264" i="27" s="1"/>
  <c r="H264" i="27"/>
  <c r="H265" i="27" s="1"/>
  <c r="H266" i="27" s="1"/>
  <c r="H267" i="27" s="1"/>
  <c r="H268" i="27" s="1"/>
  <c r="H269" i="27" s="1"/>
  <c r="H270" i="27" s="1"/>
  <c r="H271" i="27" s="1"/>
  <c r="H272" i="27" s="1"/>
  <c r="H273" i="27" s="1"/>
  <c r="H274" i="27" s="1"/>
  <c r="H275" i="27" s="1"/>
  <c r="H276" i="27" s="1"/>
  <c r="H277" i="27" s="1"/>
  <c r="H278" i="27" s="1"/>
  <c r="H279" i="27" s="1"/>
  <c r="H280" i="27" s="1"/>
  <c r="H281" i="27" s="1"/>
  <c r="H282" i="27" s="1"/>
  <c r="H283" i="27" s="1"/>
  <c r="E2" i="30"/>
  <c r="I264" i="30"/>
  <c r="J264" i="30" s="1"/>
  <c r="H264" i="30"/>
  <c r="H265" i="30" s="1"/>
  <c r="H266" i="30" s="1"/>
  <c r="H267" i="30" s="1"/>
  <c r="H268" i="30" s="1"/>
  <c r="H269" i="30" s="1"/>
  <c r="H270" i="30" s="1"/>
  <c r="H271" i="30" s="1"/>
  <c r="H272" i="30" s="1"/>
  <c r="H273" i="30" s="1"/>
  <c r="H274" i="30" s="1"/>
  <c r="H275" i="30" s="1"/>
  <c r="H276" i="30" s="1"/>
  <c r="H277" i="30" s="1"/>
  <c r="H278" i="30" s="1"/>
  <c r="H279" i="30" s="1"/>
  <c r="H280" i="30" s="1"/>
  <c r="H281" i="30" s="1"/>
  <c r="H282" i="30" s="1"/>
  <c r="H283" i="30" s="1"/>
  <c r="F265" i="15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</calcChain>
</file>

<file path=xl/sharedStrings.xml><?xml version="1.0" encoding="utf-8"?>
<sst xmlns="http://schemas.openxmlformats.org/spreadsheetml/2006/main" count="1832" uniqueCount="235">
  <si>
    <t>Date</t>
  </si>
  <si>
    <t>ADBE</t>
  </si>
  <si>
    <t>AMD</t>
  </si>
  <si>
    <t>BAC</t>
  </si>
  <si>
    <t>CHGG</t>
  </si>
  <si>
    <t>CRM</t>
  </si>
  <si>
    <t>GOOG</t>
  </si>
  <si>
    <t>JPM</t>
  </si>
  <si>
    <t>META</t>
  </si>
  <si>
    <t>MSFT</t>
  </si>
  <si>
    <t>NOW</t>
  </si>
  <si>
    <t>NVDA</t>
  </si>
  <si>
    <t>PSO</t>
  </si>
  <si>
    <t>TSM</t>
  </si>
  <si>
    <t>WFC</t>
  </si>
  <si>
    <t>^GSPC</t>
  </si>
  <si>
    <t>Market Returns</t>
  </si>
  <si>
    <t>Daily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</si>
  <si>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</si>
  <si>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</si>
  <si>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</si>
  <si>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</si>
  <si>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</si>
  <si>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</si>
  <si>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</si>
  <si>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</si>
  <si>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</si>
  <si>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</si>
  <si>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</si>
  <si>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</si>
  <si>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</si>
  <si>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</si>
  <si>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</si>
  <si>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</si>
  <si>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</si>
  <si>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</si>
  <si>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</si>
  <si>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</si>
  <si>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</si>
  <si>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</si>
  <si>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</si>
  <si>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</si>
  <si>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</si>
  <si>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Expected Returns</t>
  </si>
  <si>
    <t>Abnormal Returns</t>
  </si>
  <si>
    <t>[-1,+1]</t>
  </si>
  <si>
    <t>Helper Column</t>
  </si>
  <si>
    <t>[-1, +1]</t>
  </si>
  <si>
    <t>[-2, +2]</t>
  </si>
  <si>
    <t>[-3, +3]</t>
  </si>
  <si>
    <t>[-5, +5]</t>
  </si>
  <si>
    <t>[-10, +10]</t>
  </si>
  <si>
    <t>[-4, 4]</t>
  </si>
  <si>
    <t>significant !</t>
  </si>
  <si>
    <t>significanttttt</t>
  </si>
  <si>
    <t>SIGNIFICANT</t>
  </si>
  <si>
    <t>not significant yay</t>
  </si>
  <si>
    <t>SLAY SIGNIFICANT</t>
  </si>
  <si>
    <t>[-15, +15]</t>
  </si>
  <si>
    <t>[-6, +6]</t>
  </si>
  <si>
    <t>[-7, +7]</t>
  </si>
  <si>
    <t>not significant but can be mentioned</t>
  </si>
  <si>
    <t>Slope</t>
  </si>
  <si>
    <t>R-squared</t>
  </si>
  <si>
    <t>Steyx</t>
  </si>
  <si>
    <t>Days in estimation period</t>
  </si>
  <si>
    <t>Adobe Returns</t>
  </si>
  <si>
    <t>Event Window</t>
  </si>
  <si>
    <t>CARs</t>
  </si>
  <si>
    <t>AR significance</t>
  </si>
  <si>
    <t>AR t-test</t>
  </si>
  <si>
    <t>AR significant?</t>
  </si>
  <si>
    <t>AMD Returns</t>
  </si>
  <si>
    <t>BAC Returns</t>
  </si>
  <si>
    <t>Chegg Returns</t>
  </si>
  <si>
    <t>Google Returns</t>
  </si>
  <si>
    <t>CRM Returns</t>
  </si>
  <si>
    <t>JPM Returns</t>
  </si>
  <si>
    <t>Meta Returns</t>
  </si>
  <si>
    <t>Microsoft Returns</t>
  </si>
  <si>
    <t>Now Returns</t>
  </si>
  <si>
    <t>Nvidia Returns</t>
  </si>
  <si>
    <t>AAPL</t>
  </si>
  <si>
    <t>Apple Returns</t>
  </si>
  <si>
    <t xml:space="preserve">AR Significance </t>
  </si>
  <si>
    <t>PSO Returns</t>
  </si>
  <si>
    <t>TSM Returns</t>
  </si>
  <si>
    <t>WFC Returns</t>
  </si>
  <si>
    <t>Standard deviation</t>
  </si>
  <si>
    <t>CAR Significance Testing</t>
  </si>
  <si>
    <t xml:space="preserve">[-1, +1] </t>
  </si>
  <si>
    <t>[0, 5]</t>
  </si>
  <si>
    <t>[0, 10]</t>
  </si>
  <si>
    <t>[0, 15]</t>
  </si>
  <si>
    <t>AR Significance</t>
  </si>
  <si>
    <t xml:space="preserve"> </t>
  </si>
  <si>
    <t>[-1, +1] critical value</t>
  </si>
  <si>
    <t>[-2, +2] critical value</t>
  </si>
  <si>
    <t>[0, 5] critical value</t>
  </si>
  <si>
    <t>[0, 10] critical value</t>
  </si>
  <si>
    <t>[0, 15] critical value</t>
  </si>
  <si>
    <t>Firm</t>
  </si>
  <si>
    <t>CAR (%)</t>
  </si>
  <si>
    <t>t-stat</t>
  </si>
  <si>
    <t>Significant?</t>
  </si>
  <si>
    <t>Apple</t>
  </si>
  <si>
    <t>NVIDIA</t>
  </si>
  <si>
    <t>TSMC</t>
  </si>
  <si>
    <t>Microsoft</t>
  </si>
  <si>
    <t>Meta</t>
  </si>
  <si>
    <t>no</t>
  </si>
  <si>
    <t>Google</t>
  </si>
  <si>
    <t>Adobe</t>
  </si>
  <si>
    <t>Salesforce</t>
  </si>
  <si>
    <t>yes</t>
  </si>
  <si>
    <t>ServiceNow</t>
  </si>
  <si>
    <t>Chegg</t>
  </si>
  <si>
    <t>Pearson</t>
  </si>
  <si>
    <t>Bank of America</t>
  </si>
  <si>
    <t>Wells Fargo</t>
  </si>
  <si>
    <t>JP Morgan</t>
  </si>
  <si>
    <t>Group</t>
  </si>
  <si>
    <t>Avg CAR (%)</t>
  </si>
  <si>
    <t>AI Leaders</t>
  </si>
  <si>
    <t>AI Enablers</t>
  </si>
  <si>
    <t>AI Integrators</t>
  </si>
  <si>
    <t>AI Disrupted</t>
  </si>
  <si>
    <t xml:space="preserve">Nvidia </t>
  </si>
  <si>
    <t>Sig?</t>
  </si>
  <si>
    <t>[0, 10] CAR %</t>
  </si>
  <si>
    <t>[0, 5] CAR %</t>
  </si>
  <si>
    <t>[0, 15] CAR %</t>
  </si>
  <si>
    <t>Sig?2</t>
  </si>
  <si>
    <t>Sig?3</t>
  </si>
  <si>
    <t>[0, 5] t-stat</t>
  </si>
  <si>
    <t>[0, 10] t-stat</t>
  </si>
  <si>
    <t>[0, 15] t-stat</t>
  </si>
  <si>
    <t xml:space="preserve">Event 1: ChatGPT Launch </t>
  </si>
  <si>
    <t xml:space="preserve">Event 2: ChatGPT 4o Release </t>
  </si>
  <si>
    <t>Are the tests significantly different?</t>
  </si>
  <si>
    <t>[0,5]</t>
  </si>
  <si>
    <t>Degrees of Freedom</t>
  </si>
  <si>
    <t>Critical t-value</t>
  </si>
  <si>
    <t>[0, +5]</t>
  </si>
  <si>
    <t>[0, +10]</t>
  </si>
  <si>
    <t>[0, +15]</t>
  </si>
  <si>
    <t>Avg CAR % [0, 5]</t>
  </si>
  <si>
    <t>Avg CAR % [0, 10]</t>
  </si>
  <si>
    <t>Avg CAR % [0, 15]</t>
  </si>
  <si>
    <t xml:space="preserve">t-statistic </t>
  </si>
  <si>
    <t>df(n-1)</t>
  </si>
  <si>
    <t>Significant</t>
  </si>
  <si>
    <t>NVDA Returns</t>
  </si>
  <si>
    <t xml:space="preserve">AR significant? </t>
  </si>
  <si>
    <t>Formulas</t>
  </si>
  <si>
    <t>(B12/B11)-1</t>
  </si>
  <si>
    <t>(Current day - Previous day)-1</t>
  </si>
  <si>
    <t>$B$2+$B$3*E12</t>
  </si>
  <si>
    <t>Intercept + Slope * Market Return</t>
  </si>
  <si>
    <t>D12-F12</t>
  </si>
  <si>
    <t>Apple Daily Returns</t>
  </si>
  <si>
    <t>Daily Returns - Expected Return</t>
  </si>
  <si>
    <t>G264/$B$5</t>
  </si>
  <si>
    <t>AR/Standard error</t>
  </si>
  <si>
    <t>Formula</t>
  </si>
  <si>
    <t>CAR significance test</t>
  </si>
  <si>
    <t>N13/(E2 * SQRT(3))</t>
  </si>
  <si>
    <t>CAR/(Standard deviation* SQRT(n)</t>
  </si>
  <si>
    <t>n = number of days</t>
  </si>
  <si>
    <t>TSMC Daily Returns</t>
  </si>
  <si>
    <t>Pearson Daily Returns</t>
  </si>
  <si>
    <t>Wells Fargo Daily Returns</t>
  </si>
  <si>
    <t>AMD Daily Returns</t>
  </si>
  <si>
    <t>Adobe Daily Returns</t>
  </si>
  <si>
    <t>Chegg Daily Returns</t>
  </si>
  <si>
    <t>Bank of America Daily Returns</t>
  </si>
  <si>
    <t>Salesforce Daily Returns</t>
  </si>
  <si>
    <t>Google Daily Returns</t>
  </si>
  <si>
    <t>JP Morgan Daily Returns</t>
  </si>
  <si>
    <t>Meta Daily Returns</t>
  </si>
  <si>
    <t>ServiceNow Daily Returns</t>
  </si>
  <si>
    <t>Nvidia Daily Returns</t>
  </si>
  <si>
    <t>Day</t>
  </si>
  <si>
    <t>APPL</t>
  </si>
  <si>
    <t>This sheet is to serve as a guide to analysis followed in this Excel file.</t>
  </si>
  <si>
    <t>Formulas for Regression</t>
  </si>
  <si>
    <t>Formulas for Abnormal Returns Calculation</t>
  </si>
  <si>
    <t>CAR Calculation</t>
  </si>
  <si>
    <t>The estimation window for each firm is 252 days.</t>
  </si>
  <si>
    <t>INTERCEPT(FIRM RETURNS, MARKET RETURNS)</t>
  </si>
  <si>
    <t>Daily Returns (for each firm) ==&gt;</t>
  </si>
  <si>
    <t xml:space="preserve">(Current Day Closing Price - Previous Day Closing Price) -1 </t>
  </si>
  <si>
    <t>SUM(ARs)</t>
  </si>
  <si>
    <t xml:space="preserve">Rows within the estimation window have been hidden for easier visibility of the results, but can be unhidden if needed. </t>
  </si>
  <si>
    <t>SLOPE(FIRM RETURNS, MARKET RETURNS)</t>
  </si>
  <si>
    <t>Market Returns ==&gt;</t>
  </si>
  <si>
    <t>AR values within the specified event window.</t>
  </si>
  <si>
    <t>RSQ(FIRM RETURNS, MARKET RETURNS)</t>
  </si>
  <si>
    <t xml:space="preserve">Expected Returns ==&gt; </t>
  </si>
  <si>
    <t>INTERCEPT + SLOPE * MARKET RETURN</t>
  </si>
  <si>
    <t>In some cases, formulas/values have been copied from other sheets and pasted as values.</t>
  </si>
  <si>
    <t>Standard Error of Estimation Period =&gt;</t>
  </si>
  <si>
    <t>STEYX(FIRM RETURNS, MARKET RETURNS)</t>
  </si>
  <si>
    <t>Abnormal Return ==&gt;</t>
  </si>
  <si>
    <t>Daily Return - Expected Return</t>
  </si>
  <si>
    <t>Thus for ease of reference, all formulas used will be displayed here.</t>
  </si>
  <si>
    <t>Formulas for Significance</t>
  </si>
  <si>
    <t>Legend</t>
  </si>
  <si>
    <t>Significant Ars/CARS</t>
  </si>
  <si>
    <t>Significance of AR (using STEYX)</t>
  </si>
  <si>
    <t>AR / Standard Error</t>
  </si>
  <si>
    <t>Assessing AR ≠ 0</t>
  </si>
  <si>
    <t>Significance of CAR (using STEYX or STDEV.S)</t>
  </si>
  <si>
    <t>CAR / (Standard Error * SQRT(n)), where n = # of days in event window</t>
  </si>
  <si>
    <t>Assessing total ARs over window ≠ 0</t>
  </si>
  <si>
    <t>Event Day</t>
  </si>
  <si>
    <t>Critical Value Calculation (for CAR t-test)</t>
  </si>
  <si>
    <t>T.INV.2T(0.05, n-1)</t>
  </si>
  <si>
    <t>Cross-Event Comparison</t>
  </si>
  <si>
    <t>T.TEST(Range1, Range2, 2, 3)</t>
  </si>
  <si>
    <t>2 = two-tailed, 3 = unequal variance (Welch's t-test)</t>
  </si>
  <si>
    <t>Excel File Contents</t>
  </si>
  <si>
    <t>Formula Cheat Sheet</t>
  </si>
  <si>
    <t>All Data Spreadsheet</t>
  </si>
  <si>
    <t>Market Conditions</t>
  </si>
  <si>
    <t>Firm Level Analysis for each firm</t>
  </si>
  <si>
    <t>Summary Sheet for Group-level comparisons</t>
  </si>
  <si>
    <t>Chegg Event 1 v. Event 2</t>
  </si>
  <si>
    <t>BAC Event 1 v. Event 2</t>
  </si>
  <si>
    <t>WFC Event 1 v. Event 2</t>
  </si>
  <si>
    <t>Meta Event 1 v. Event 2</t>
  </si>
  <si>
    <t>Nvidia Event 1 v. Event 2</t>
  </si>
  <si>
    <t>OLD Analysis files for each firm</t>
  </si>
  <si>
    <t>There for reference if formulas missing within the updated analysis files.</t>
  </si>
  <si>
    <t>AR Graphs for each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</si>
</sst>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ABF8F"/>
        <bgColor rgb="FFD9D9D9"/>
      </patternFill>
    </fill>
    <fill>
      <patternFill patternType="solid">
        <fgColor rgb="FFFABF8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4D79B"/>
        <bgColor rgb="FFD9D9D9"/>
      </patternFill>
    </fill>
    <fill>
      <patternFill patternType="solid">
        <fgColor rgb="FF47D359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9BBB59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14" fontId="1" fillId="0" borderId="2" xfId="0" applyNumberFormat="1" applyFont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14" fontId="1" fillId="0" borderId="5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4" fillId="0" borderId="0" xfId="0" applyFont="1"/>
    <xf numFmtId="0" fontId="3" fillId="0" borderId="6" xfId="0" applyFont="1" applyBorder="1" applyAlignment="1">
      <alignment horizontal="center" vertical="top"/>
    </xf>
    <xf numFmtId="0" fontId="4" fillId="2" borderId="0" xfId="0" applyFont="1" applyFill="1"/>
    <xf numFmtId="14" fontId="5" fillId="3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4" fontId="5" fillId="4" borderId="1" xfId="0" applyNumberFormat="1" applyFont="1" applyFill="1" applyBorder="1" applyAlignment="1">
      <alignment horizontal="center" vertical="top"/>
    </xf>
    <xf numFmtId="10" fontId="0" fillId="4" borderId="0" xfId="0" applyNumberFormat="1" applyFill="1"/>
    <xf numFmtId="14" fontId="5" fillId="5" borderId="1" xfId="0" applyNumberFormat="1" applyFont="1" applyFill="1" applyBorder="1" applyAlignment="1">
      <alignment horizontal="center" vertical="top"/>
    </xf>
    <xf numFmtId="14" fontId="5" fillId="6" borderId="1" xfId="0" applyNumberFormat="1" applyFont="1" applyFill="1" applyBorder="1" applyAlignment="1">
      <alignment horizontal="center" vertical="top"/>
    </xf>
    <xf numFmtId="10" fontId="0" fillId="6" borderId="0" xfId="0" applyNumberFormat="1" applyFill="1"/>
    <xf numFmtId="0" fontId="0" fillId="0" borderId="0" xfId="0" applyAlignment="1">
      <alignment horizontal="center"/>
    </xf>
    <xf numFmtId="14" fontId="5" fillId="7" borderId="1" xfId="0" applyNumberFormat="1" applyFont="1" applyFill="1" applyBorder="1" applyAlignment="1">
      <alignment horizontal="center" vertical="top"/>
    </xf>
    <xf numFmtId="10" fontId="0" fillId="8" borderId="0" xfId="0" applyNumberFormat="1" applyFill="1"/>
    <xf numFmtId="0" fontId="0" fillId="8" borderId="0" xfId="0" applyFill="1"/>
    <xf numFmtId="0" fontId="0" fillId="4" borderId="0" xfId="0" applyFill="1"/>
    <xf numFmtId="14" fontId="5" fillId="8" borderId="1" xfId="0" applyNumberFormat="1" applyFont="1" applyFill="1" applyBorder="1" applyAlignment="1">
      <alignment horizontal="center" vertical="top"/>
    </xf>
    <xf numFmtId="14" fontId="5" fillId="9" borderId="1" xfId="0" applyNumberFormat="1" applyFont="1" applyFill="1" applyBorder="1" applyAlignment="1">
      <alignment horizontal="center" vertical="top"/>
    </xf>
    <xf numFmtId="10" fontId="0" fillId="9" borderId="0" xfId="0" applyNumberFormat="1" applyFill="1"/>
    <xf numFmtId="0" fontId="0" fillId="9" borderId="0" xfId="0" applyFill="1"/>
    <xf numFmtId="0" fontId="3" fillId="0" borderId="1" xfId="0" applyFont="1" applyBorder="1" applyAlignment="1">
      <alignment horizontal="center" vertical="top"/>
    </xf>
    <xf numFmtId="0" fontId="4" fillId="6" borderId="0" xfId="0" applyFont="1" applyFill="1"/>
    <xf numFmtId="0" fontId="0" fillId="6" borderId="0" xfId="0" applyFill="1"/>
    <xf numFmtId="0" fontId="4" fillId="4" borderId="0" xfId="0" applyFont="1" applyFill="1"/>
    <xf numFmtId="10" fontId="4" fillId="0" borderId="0" xfId="0" applyNumberFormat="1" applyFont="1"/>
    <xf numFmtId="10" fontId="0" fillId="0" borderId="0" xfId="1" applyNumberFormat="1" applyFont="1"/>
    <xf numFmtId="14" fontId="5" fillId="11" borderId="1" xfId="0" applyNumberFormat="1" applyFont="1" applyFill="1" applyBorder="1" applyAlignment="1">
      <alignment horizontal="center" vertical="top"/>
    </xf>
    <xf numFmtId="10" fontId="7" fillId="12" borderId="0" xfId="0" applyNumberFormat="1" applyFont="1" applyFill="1"/>
    <xf numFmtId="10" fontId="7" fillId="0" borderId="0" xfId="0" applyNumberFormat="1" applyFont="1"/>
    <xf numFmtId="0" fontId="7" fillId="0" borderId="0" xfId="0" applyFont="1"/>
    <xf numFmtId="14" fontId="5" fillId="12" borderId="1" xfId="0" applyNumberFormat="1" applyFont="1" applyFill="1" applyBorder="1" applyAlignment="1">
      <alignment horizontal="center" vertical="top"/>
    </xf>
    <xf numFmtId="14" fontId="5" fillId="10" borderId="1" xfId="0" applyNumberFormat="1" applyFont="1" applyFill="1" applyBorder="1" applyAlignment="1">
      <alignment horizontal="center" vertical="top"/>
    </xf>
    <xf numFmtId="10" fontId="7" fillId="10" borderId="0" xfId="0" applyNumberFormat="1" applyFont="1" applyFill="1"/>
    <xf numFmtId="0" fontId="7" fillId="10" borderId="0" xfId="0" applyFont="1" applyFill="1"/>
    <xf numFmtId="14" fontId="5" fillId="13" borderId="1" xfId="0" applyNumberFormat="1" applyFont="1" applyFill="1" applyBorder="1" applyAlignment="1">
      <alignment horizontal="center" vertical="top"/>
    </xf>
    <xf numFmtId="10" fontId="7" fillId="13" borderId="0" xfId="0" applyNumberFormat="1" applyFont="1" applyFill="1"/>
    <xf numFmtId="0" fontId="7" fillId="13" borderId="0" xfId="0" applyFont="1" applyFill="1"/>
    <xf numFmtId="14" fontId="1" fillId="11" borderId="1" xfId="0" applyNumberFormat="1" applyFont="1" applyFill="1" applyBorder="1" applyAlignment="1">
      <alignment horizontal="center" vertical="top"/>
    </xf>
    <xf numFmtId="14" fontId="1" fillId="12" borderId="1" xfId="0" applyNumberFormat="1" applyFont="1" applyFill="1" applyBorder="1" applyAlignment="1">
      <alignment horizontal="center" vertical="top"/>
    </xf>
    <xf numFmtId="14" fontId="1" fillId="10" borderId="1" xfId="0" applyNumberFormat="1" applyFont="1" applyFill="1" applyBorder="1" applyAlignment="1">
      <alignment horizontal="center" vertical="top"/>
    </xf>
    <xf numFmtId="14" fontId="1" fillId="13" borderId="1" xfId="0" applyNumberFormat="1" applyFont="1" applyFill="1" applyBorder="1" applyAlignment="1">
      <alignment horizontal="center" vertical="top"/>
    </xf>
    <xf numFmtId="14" fontId="5" fillId="14" borderId="1" xfId="0" applyNumberFormat="1" applyFont="1" applyFill="1" applyBorder="1" applyAlignment="1">
      <alignment horizontal="center" vertical="top"/>
    </xf>
    <xf numFmtId="14" fontId="5" fillId="11" borderId="6" xfId="0" applyNumberFormat="1" applyFont="1" applyFill="1" applyBorder="1" applyAlignment="1">
      <alignment horizontal="center" vertical="top"/>
    </xf>
    <xf numFmtId="14" fontId="5" fillId="12" borderId="6" xfId="0" applyNumberFormat="1" applyFont="1" applyFill="1" applyBorder="1" applyAlignment="1">
      <alignment horizontal="center" vertical="top"/>
    </xf>
    <xf numFmtId="14" fontId="5" fillId="10" borderId="6" xfId="0" applyNumberFormat="1" applyFont="1" applyFill="1" applyBorder="1" applyAlignment="1">
      <alignment horizontal="center" vertical="top"/>
    </xf>
    <xf numFmtId="10" fontId="4" fillId="10" borderId="0" xfId="0" applyNumberFormat="1" applyFont="1" applyFill="1"/>
    <xf numFmtId="10" fontId="4" fillId="15" borderId="0" xfId="0" applyNumberFormat="1" applyFont="1" applyFill="1"/>
    <xf numFmtId="14" fontId="1" fillId="0" borderId="6" xfId="0" applyNumberFormat="1" applyFont="1" applyBorder="1" applyAlignment="1">
      <alignment horizontal="center" vertical="top"/>
    </xf>
    <xf numFmtId="14" fontId="1" fillId="16" borderId="6" xfId="0" applyNumberFormat="1" applyFont="1" applyFill="1" applyBorder="1" applyAlignment="1">
      <alignment horizontal="center" vertical="top"/>
    </xf>
    <xf numFmtId="14" fontId="1" fillId="10" borderId="6" xfId="0" applyNumberFormat="1" applyFont="1" applyFill="1" applyBorder="1" applyAlignment="1">
      <alignment horizontal="center" vertical="top"/>
    </xf>
    <xf numFmtId="0" fontId="8" fillId="0" borderId="0" xfId="0" applyFont="1"/>
    <xf numFmtId="0" fontId="8" fillId="0" borderId="8" xfId="0" applyFont="1" applyBorder="1"/>
    <xf numFmtId="0" fontId="8" fillId="0" borderId="11" xfId="0" applyFont="1" applyBorder="1"/>
    <xf numFmtId="0" fontId="8" fillId="0" borderId="9" xfId="0" applyFont="1" applyBorder="1"/>
    <xf numFmtId="0" fontId="8" fillId="0" borderId="12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7" xfId="0" applyFont="1" applyBorder="1"/>
    <xf numFmtId="0" fontId="8" fillId="0" borderId="5" xfId="0" applyFont="1" applyBorder="1"/>
    <xf numFmtId="0" fontId="8" fillId="17" borderId="1" xfId="0" applyFont="1" applyFill="1" applyBorder="1"/>
    <xf numFmtId="0" fontId="8" fillId="10" borderId="1" xfId="0" applyFont="1" applyFill="1" applyBorder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500 Market Returns</a:t>
            </a:r>
          </a:p>
          <a:p>
            <a:pPr>
              <a:defRPr/>
            </a:pPr>
            <a:r>
              <a:rPr lang="en-US"/>
              <a:t>Observation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'Market Conditions'!$B$254:$B$273</c:f>
              <c:numCache>
                <c:formatCode>0.00%</c:formatCode>
                <c:ptCount val="20"/>
                <c:pt idx="0">
                  <c:v>5.9146891478476515E-3</c:v>
                </c:pt>
                <c:pt idx="1">
                  <c:v>-2.8304419763336419E-4</c:v>
                </c:pt>
                <c:pt idx="2">
                  <c:v>-1.5444192913123267E-2</c:v>
                </c:pt>
                <c:pt idx="3">
                  <c:v>-1.5918653377758885E-3</c:v>
                </c:pt>
                <c:pt idx="4">
                  <c:v>3.0947872397389053E-2</c:v>
                </c:pt>
                <c:pt idx="5">
                  <c:v>-8.6763321804983473E-4</c:v>
                </c:pt>
                <c:pt idx="6">
                  <c:v>-1.194660488065602E-3</c:v>
                </c:pt>
                <c:pt idx="7">
                  <c:v>-1.7894212283564803E-2</c:v>
                </c:pt>
                <c:pt idx="8">
                  <c:v>-1.4399194981406072E-2</c:v>
                </c:pt>
                <c:pt idx="9">
                  <c:v>-1.8623708845491027E-3</c:v>
                </c:pt>
                <c:pt idx="10">
                  <c:v>7.5217819575039702E-3</c:v>
                </c:pt>
                <c:pt idx="11">
                  <c:v>-7.349578247904498E-3</c:v>
                </c:pt>
                <c:pt idx="12">
                  <c:v>1.4279296218109305E-2</c:v>
                </c:pt>
                <c:pt idx="13">
                  <c:v>7.2896644387934195E-3</c:v>
                </c:pt>
                <c:pt idx="14">
                  <c:v>-6.0527246341003371E-3</c:v>
                </c:pt>
                <c:pt idx="15">
                  <c:v>-2.4921675023714007E-2</c:v>
                </c:pt>
                <c:pt idx="16">
                  <c:v>-1.1137750774080746E-2</c:v>
                </c:pt>
                <c:pt idx="17">
                  <c:v>-9.0075160018523448E-3</c:v>
                </c:pt>
                <c:pt idx="18">
                  <c:v>1.0373383615349674E-3</c:v>
                </c:pt>
                <c:pt idx="19">
                  <c:v>1.4867993802734736E-2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8-A643-8B4E-BBFBF3F3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52559"/>
        <c:axId val="993182911"/>
      </c:lineChart>
      <c:catAx>
        <c:axId val="19261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82911"/>
        <c:crosses val="autoZero"/>
        <c:auto val="1"/>
        <c:lblAlgn val="ctr"/>
        <c:lblOffset val="100"/>
        <c:noMultiLvlLbl val="0"/>
      </c:catAx>
      <c:valAx>
        <c:axId val="9931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Microsoft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'Microsoft Event 1 Analysis'!$F$263:$F$282</c:f>
              <c:numCache>
                <c:formatCode>0.00%</c:formatCode>
                <c:ptCount val="20"/>
                <c:pt idx="0">
                  <c:v>3.32115154444056E-3</c:v>
                </c:pt>
                <c:pt idx="1">
                  <c:v>3.6939501002729276E-3</c:v>
                </c:pt>
                <c:pt idx="2">
                  <c:v>4.1253022509890342E-4</c:v>
                </c:pt>
                <c:pt idx="3">
                  <c:v>-3.1141724403676635E-3</c:v>
                </c:pt>
                <c:pt idx="4">
                  <c:v>1.9829565595353843E-2</c:v>
                </c:pt>
                <c:pt idx="5">
                  <c:v>1.9540016984390108E-2</c:v>
                </c:pt>
                <c:pt idx="6">
                  <c:v>2.2722568398369253E-2</c:v>
                </c:pt>
                <c:pt idx="7">
                  <c:v>2.6785192845642545E-2</c:v>
                </c:pt>
                <c:pt idx="8">
                  <c:v>2.5033520592879947E-2</c:v>
                </c:pt>
                <c:pt idx="9">
                  <c:v>2.470351235245366E-2</c:v>
                </c:pt>
                <c:pt idx="10">
                  <c:v>2.7988659822116409E-2</c:v>
                </c:pt>
                <c:pt idx="11">
                  <c:v>2.9640353450022958E-2</c:v>
                </c:pt>
                <c:pt idx="12">
                  <c:v>4.0886918084223227E-2</c:v>
                </c:pt>
                <c:pt idx="13">
                  <c:v>4.9530528750686198E-2</c:v>
                </c:pt>
                <c:pt idx="14">
                  <c:v>5.8716545697094821E-2</c:v>
                </c:pt>
                <c:pt idx="15">
                  <c:v>5.8630648791005713E-2</c:v>
                </c:pt>
                <c:pt idx="16">
                  <c:v>5.5717837468955173E-2</c:v>
                </c:pt>
                <c:pt idx="17">
                  <c:v>5.0137232649202515E-2</c:v>
                </c:pt>
                <c:pt idx="18">
                  <c:v>5.4821616412782215E-2</c:v>
                </c:pt>
                <c:pt idx="19">
                  <c:v>4.7312751117990361E-2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6-6C45-B91D-B9015D00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83167"/>
        <c:axId val="513949983"/>
      </c:lineChart>
      <c:catAx>
        <c:axId val="5674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9983"/>
        <c:crosses val="autoZero"/>
        <c:auto val="1"/>
        <c:lblAlgn val="ctr"/>
        <c:lblOffset val="100"/>
        <c:noMultiLvlLbl val="0"/>
      </c:catAx>
      <c:valAx>
        <c:axId val="5139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8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TSMC</a:t>
            </a:r>
            <a:r>
              <a:rPr lang="en-US" b="1" baseline="0"/>
              <a:t> CARs Event 1</a:t>
            </a:r>
          </a:p>
          <a:p>
            <a:pPr>
              <a:defRPr/>
            </a:pPr>
            <a:r>
              <a:rPr lang="en-US" b="1" baseline="0"/>
              <a:t>Observation Period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'TSMC Event 1 Analysis'!$H$264:$H$283</c:f>
              <c:numCache>
                <c:formatCode>0.00%</c:formatCode>
                <c:ptCount val="20"/>
                <c:pt idx="0">
                  <c:v>-1.2948082625501468E-2</c:v>
                </c:pt>
                <c:pt idx="1">
                  <c:v>-1.8914577897763383E-2</c:v>
                </c:pt>
                <c:pt idx="2">
                  <c:v>-2.7512161024063252E-2</c:v>
                </c:pt>
                <c:pt idx="3">
                  <c:v>-2.3651583572773666E-2</c:v>
                </c:pt>
                <c:pt idx="4">
                  <c:v>-1.2077678950594847E-2</c:v>
                </c:pt>
                <c:pt idx="5">
                  <c:v>-1.4042869029860903E-2</c:v>
                </c:pt>
                <c:pt idx="6">
                  <c:v>-2.6293258383093841E-2</c:v>
                </c:pt>
                <c:pt idx="7">
                  <c:v>-3.8579107810568433E-3</c:v>
                </c:pt>
                <c:pt idx="8">
                  <c:v>-1.2098363403903845E-2</c:v>
                </c:pt>
                <c:pt idx="9">
                  <c:v>-1.3341923944400624E-2</c:v>
                </c:pt>
                <c:pt idx="10">
                  <c:v>-1.5199362565726966E-3</c:v>
                </c:pt>
                <c:pt idx="11">
                  <c:v>6.1211609067545192E-3</c:v>
                </c:pt>
                <c:pt idx="12">
                  <c:v>-1.2631075279345608E-2</c:v>
                </c:pt>
                <c:pt idx="13">
                  <c:v>-1.9238466273310832E-2</c:v>
                </c:pt>
                <c:pt idx="14">
                  <c:v>-1.7793214158514769E-2</c:v>
                </c:pt>
                <c:pt idx="15">
                  <c:v>-1.3479413600767869E-2</c:v>
                </c:pt>
                <c:pt idx="16">
                  <c:v>-1.7059375355153748E-2</c:v>
                </c:pt>
                <c:pt idx="17">
                  <c:v>-8.7976010222240095E-3</c:v>
                </c:pt>
                <c:pt idx="18">
                  <c:v>-1.5615377639062275E-2</c:v>
                </c:pt>
                <c:pt idx="19">
                  <c:v>-1.1712885795687786E-2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2-8440-A296-B64BFE96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29599"/>
        <c:axId val="1988286256"/>
      </c:lineChart>
      <c:catAx>
        <c:axId val="2548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86256"/>
        <c:crosses val="autoZero"/>
        <c:auto val="1"/>
        <c:lblAlgn val="ctr"/>
        <c:lblOffset val="100"/>
        <c:noMultiLvlLbl val="0"/>
      </c:catAx>
      <c:valAx>
        <c:axId val="1988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Pearson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'Pearson Event 1 Analysis'!$H$264:$H$283</c:f>
              <c:numCache>
                <c:formatCode>0.00%</c:formatCode>
                <c:ptCount val="20"/>
                <c:pt idx="0">
                  <c:v>-2.1288748028759717E-4</c:v>
                </c:pt>
                <c:pt idx="1">
                  <c:v>4.9217186301238965E-4</c:v>
                </c:pt>
                <c:pt idx="2">
                  <c:v>2.1105889873200556E-3</c:v>
                </c:pt>
                <c:pt idx="3">
                  <c:v>2.7084254746565402E-3</c:v>
                </c:pt>
                <c:pt idx="4">
                  <c:v>2.81432551966046E-3</c:v>
                </c:pt>
                <c:pt idx="5">
                  <c:v>-3.7830166192538747E-2</c:v>
                </c:pt>
                <c:pt idx="6">
                  <c:v>-2.8757902353874487E-2</c:v>
                </c:pt>
                <c:pt idx="7">
                  <c:v>-4.3840333345373399E-2</c:v>
                </c:pt>
                <c:pt idx="8">
                  <c:v>-4.1245924401689303E-2</c:v>
                </c:pt>
                <c:pt idx="9">
                  <c:v>-3.9553249060490209E-2</c:v>
                </c:pt>
                <c:pt idx="10">
                  <c:v>-5.0179663813089651E-2</c:v>
                </c:pt>
                <c:pt idx="11">
                  <c:v>-4.0980618271893157E-2</c:v>
                </c:pt>
                <c:pt idx="12">
                  <c:v>-5.4522560897528771E-2</c:v>
                </c:pt>
                <c:pt idx="13">
                  <c:v>-7.4696751981306861E-2</c:v>
                </c:pt>
                <c:pt idx="14">
                  <c:v>-6.7936215308783271E-2</c:v>
                </c:pt>
                <c:pt idx="15">
                  <c:v>-6.9216700059801753E-2</c:v>
                </c:pt>
                <c:pt idx="16">
                  <c:v>-6.85433680090482E-2</c:v>
                </c:pt>
                <c:pt idx="17">
                  <c:v>-5.9154401203513132E-2</c:v>
                </c:pt>
                <c:pt idx="18">
                  <c:v>-6.2633855116851878E-2</c:v>
                </c:pt>
                <c:pt idx="19">
                  <c:v>-6.2229586192787005E-2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B-B546-A8AD-5066CE90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87584"/>
        <c:axId val="158895103"/>
      </c:lineChart>
      <c:catAx>
        <c:axId val="18993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103"/>
        <c:crosses val="autoZero"/>
        <c:auto val="1"/>
        <c:lblAlgn val="ctr"/>
        <c:lblOffset val="100"/>
        <c:noMultiLvlLbl val="0"/>
      </c:catAx>
      <c:valAx>
        <c:axId val="1588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Wells Fargo CARs</a:t>
            </a:r>
            <a:r>
              <a:rPr lang="en-US" b="1" baseline="0"/>
              <a:t>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'Wells Fargo Event 1 Analysis'!$H$264:$H$283</c:f>
              <c:numCache>
                <c:formatCode>0.00%</c:formatCode>
                <c:ptCount val="20"/>
                <c:pt idx="0">
                  <c:v>-1.9378963463370412E-3</c:v>
                </c:pt>
                <c:pt idx="1">
                  <c:v>8.5644074155644036E-5</c:v>
                </c:pt>
                <c:pt idx="2">
                  <c:v>5.5178172791372337E-3</c:v>
                </c:pt>
                <c:pt idx="3">
                  <c:v>1.9107874441225716E-2</c:v>
                </c:pt>
                <c:pt idx="4">
                  <c:v>-4.9871616748359028E-3</c:v>
                </c:pt>
                <c:pt idx="5">
                  <c:v>-2.7216216851145478E-2</c:v>
                </c:pt>
                <c:pt idx="6">
                  <c:v>-4.6431061786327957E-2</c:v>
                </c:pt>
                <c:pt idx="7">
                  <c:v>-7.8439039507199868E-2</c:v>
                </c:pt>
                <c:pt idx="8">
                  <c:v>-7.0329103061732692E-2</c:v>
                </c:pt>
                <c:pt idx="9">
                  <c:v>-9.091175389350184E-2</c:v>
                </c:pt>
                <c:pt idx="10">
                  <c:v>-9.6092512278828909E-2</c:v>
                </c:pt>
                <c:pt idx="11">
                  <c:v>-9.1080352672422218E-2</c:v>
                </c:pt>
                <c:pt idx="12">
                  <c:v>-9.7730049876244063E-2</c:v>
                </c:pt>
                <c:pt idx="13">
                  <c:v>-0.11133660881532399</c:v>
                </c:pt>
                <c:pt idx="14">
                  <c:v>-0.11608923797000303</c:v>
                </c:pt>
                <c:pt idx="15">
                  <c:v>-0.11051918445725931</c:v>
                </c:pt>
                <c:pt idx="16">
                  <c:v>-0.10412425323689023</c:v>
                </c:pt>
                <c:pt idx="17">
                  <c:v>-8.0250991088667151E-2</c:v>
                </c:pt>
                <c:pt idx="18">
                  <c:v>-0.10198127500650639</c:v>
                </c:pt>
                <c:pt idx="19">
                  <c:v>-0.11428416015682381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8-A342-B750-833B2F06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1135"/>
        <c:axId val="1989007072"/>
      </c:lineChart>
      <c:catAx>
        <c:axId val="15917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07072"/>
        <c:crosses val="autoZero"/>
        <c:auto val="1"/>
        <c:lblAlgn val="ctr"/>
        <c:lblOffset val="100"/>
        <c:noMultiLvlLbl val="0"/>
      </c:catAx>
      <c:valAx>
        <c:axId val="19890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Salesforce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'Salesforce Event 1 Analysis'!$F$263:$F$282</c:f>
              <c:numCache>
                <c:formatCode>0.00%</c:formatCode>
                <c:ptCount val="20"/>
                <c:pt idx="0">
                  <c:v>1.2530666473498087E-2</c:v>
                </c:pt>
                <c:pt idx="1">
                  <c:v>2.1757341964530531E-2</c:v>
                </c:pt>
                <c:pt idx="2">
                  <c:v>4.8999620560507856E-2</c:v>
                </c:pt>
                <c:pt idx="3">
                  <c:v>3.9850103052252062E-2</c:v>
                </c:pt>
                <c:pt idx="4">
                  <c:v>5.0724108214692629E-2</c:v>
                </c:pt>
                <c:pt idx="5">
                  <c:v>-2.9133199113562228E-2</c:v>
                </c:pt>
                <c:pt idx="6">
                  <c:v>-4.2407900040021443E-2</c:v>
                </c:pt>
                <c:pt idx="7">
                  <c:v>-8.7185252394722607E-2</c:v>
                </c:pt>
                <c:pt idx="8">
                  <c:v>-6.8679651425329308E-2</c:v>
                </c:pt>
                <c:pt idx="9">
                  <c:v>-8.5273633064550144E-2</c:v>
                </c:pt>
                <c:pt idx="10">
                  <c:v>-9.7906338845764523E-2</c:v>
                </c:pt>
                <c:pt idx="11">
                  <c:v>-7.7678064091124849E-2</c:v>
                </c:pt>
                <c:pt idx="12">
                  <c:v>-8.2665296133966004E-2</c:v>
                </c:pt>
                <c:pt idx="13">
                  <c:v>-7.3405804986808293E-2</c:v>
                </c:pt>
                <c:pt idx="14">
                  <c:v>-6.9098218596291575E-2</c:v>
                </c:pt>
                <c:pt idx="15">
                  <c:v>-6.1624924338101468E-2</c:v>
                </c:pt>
                <c:pt idx="16">
                  <c:v>-5.9794276867047198E-2</c:v>
                </c:pt>
                <c:pt idx="17">
                  <c:v>-3.8802729161926508E-2</c:v>
                </c:pt>
                <c:pt idx="18">
                  <c:v>-4.3218555675003427E-2</c:v>
                </c:pt>
                <c:pt idx="19">
                  <c:v>-4.9954330332672651E-2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F-E14B-9E44-BB865C2A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51791"/>
        <c:axId val="599006415"/>
      </c:lineChart>
      <c:catAx>
        <c:axId val="5131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6415"/>
        <c:crosses val="autoZero"/>
        <c:auto val="1"/>
        <c:lblAlgn val="ctr"/>
        <c:lblOffset val="100"/>
        <c:noMultiLvlLbl val="0"/>
      </c:catAx>
      <c:valAx>
        <c:axId val="5990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ServiceNow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'ServiceNow Event 1 Analysis'!$F$263:$F$282</c:f>
              <c:numCache>
                <c:formatCode>0.00%</c:formatCode>
                <c:ptCount val="20"/>
                <c:pt idx="0">
                  <c:v>1.3108366476743433E-2</c:v>
                </c:pt>
                <c:pt idx="1">
                  <c:v>8.7736189522471149E-3</c:v>
                </c:pt>
                <c:pt idx="2">
                  <c:v>2.2537912938673067E-2</c:v>
                </c:pt>
                <c:pt idx="3">
                  <c:v>1.3066777053087338E-2</c:v>
                </c:pt>
                <c:pt idx="4">
                  <c:v>9.8958013286491696E-3</c:v>
                </c:pt>
                <c:pt idx="5">
                  <c:v>3.4171434587508404E-2</c:v>
                </c:pt>
                <c:pt idx="6">
                  <c:v>6.7529338949587417E-3</c:v>
                </c:pt>
                <c:pt idx="7">
                  <c:v>-1.2267748320185876E-2</c:v>
                </c:pt>
                <c:pt idx="8">
                  <c:v>4.7569178221754105E-3</c:v>
                </c:pt>
                <c:pt idx="9">
                  <c:v>6.7660015899150203E-3</c:v>
                </c:pt>
                <c:pt idx="10">
                  <c:v>1.4276212856896524E-2</c:v>
                </c:pt>
                <c:pt idx="11">
                  <c:v>2.0549872358964966E-2</c:v>
                </c:pt>
                <c:pt idx="12">
                  <c:v>1.7199766656556637E-2</c:v>
                </c:pt>
                <c:pt idx="13">
                  <c:v>4.1436841074114793E-2</c:v>
                </c:pt>
                <c:pt idx="14">
                  <c:v>5.7527076403344875E-2</c:v>
                </c:pt>
                <c:pt idx="15">
                  <c:v>5.7954318724414061E-2</c:v>
                </c:pt>
                <c:pt idx="16">
                  <c:v>6.1709817935916025E-2</c:v>
                </c:pt>
                <c:pt idx="17">
                  <c:v>4.6885848843475415E-2</c:v>
                </c:pt>
                <c:pt idx="18">
                  <c:v>5.6489247284932154E-2</c:v>
                </c:pt>
                <c:pt idx="19">
                  <c:v>4.5735056083093917E-2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F-BF48-91BC-BAA56871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98687"/>
        <c:axId val="535724879"/>
      </c:lineChart>
      <c:catAx>
        <c:axId val="6226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4879"/>
        <c:crosses val="autoZero"/>
        <c:auto val="1"/>
        <c:lblAlgn val="ctr"/>
        <c:lblOffset val="100"/>
        <c:noMultiLvlLbl val="0"/>
      </c:catAx>
      <c:valAx>
        <c:axId val="535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Nvidia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'Nvidia Event 1 Analysis'!$F$263:$F$282</c:f>
              <c:numCache>
                <c:formatCode>0.00%</c:formatCode>
                <c:ptCount val="20"/>
                <c:pt idx="0">
                  <c:v>1.7656844337998797E-2</c:v>
                </c:pt>
                <c:pt idx="1">
                  <c:v>4.016148472564535E-3</c:v>
                </c:pt>
                <c:pt idx="2">
                  <c:v>1.189886039758631E-2</c:v>
                </c:pt>
                <c:pt idx="3">
                  <c:v>4.3605747505291075E-3</c:v>
                </c:pt>
                <c:pt idx="4">
                  <c:v>1.8798460257316674E-2</c:v>
                </c:pt>
                <c:pt idx="5">
                  <c:v>3.4057388586537583E-2</c:v>
                </c:pt>
                <c:pt idx="6">
                  <c:v>2.2399821019866588E-2</c:v>
                </c:pt>
                <c:pt idx="7">
                  <c:v>4.7190989309373037E-2</c:v>
                </c:pt>
                <c:pt idx="8">
                  <c:v>4.2473065575088446E-2</c:v>
                </c:pt>
                <c:pt idx="9">
                  <c:v>5.5733485695818812E-2</c:v>
                </c:pt>
                <c:pt idx="10">
                  <c:v>0.10490362537006273</c:v>
                </c:pt>
                <c:pt idx="11">
                  <c:v>0.11224838062376286</c:v>
                </c:pt>
                <c:pt idx="12">
                  <c:v>0.11274353515335921</c:v>
                </c:pt>
                <c:pt idx="13">
                  <c:v>0.12797941008244171</c:v>
                </c:pt>
                <c:pt idx="14">
                  <c:v>0.12020534871208333</c:v>
                </c:pt>
                <c:pt idx="15">
                  <c:v>0.13551791273051941</c:v>
                </c:pt>
                <c:pt idx="16">
                  <c:v>0.13858735256619895</c:v>
                </c:pt>
                <c:pt idx="17">
                  <c:v>0.14027045534085919</c:v>
                </c:pt>
                <c:pt idx="18">
                  <c:v>0.12837298405287653</c:v>
                </c:pt>
                <c:pt idx="19">
                  <c:v>0.12201294134111636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6-C144-B64D-7B78520A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79823"/>
        <c:axId val="755565855"/>
      </c:lineChart>
      <c:catAx>
        <c:axId val="7554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65855"/>
        <c:crosses val="autoZero"/>
        <c:auto val="1"/>
        <c:lblAlgn val="ctr"/>
        <c:lblOffset val="100"/>
        <c:noMultiLvlLbl val="0"/>
      </c:catAx>
      <c:valAx>
        <c:axId val="7555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7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NVDA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Graph'!$B$1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CD-CC4A-8C84-B9CFBD8946D8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Graph'!$B$2:$B$21</c:f>
              <c:numCache>
                <c:formatCode>0.00%</c:formatCode>
                <c:ptCount val="20"/>
                <c:pt idx="0">
                  <c:v>1.77E-2</c:v>
                </c:pt>
                <c:pt idx="1">
                  <c:v>-1.3599999999999999E-2</c:v>
                </c:pt>
                <c:pt idx="2">
                  <c:v>7.9000000000000008E-3</c:v>
                </c:pt>
                <c:pt idx="3">
                  <c:v>-7.4999999999999997E-3</c:v>
                </c:pt>
                <c:pt idx="4">
                  <c:v>1.44E-2</c:v>
                </c:pt>
                <c:pt idx="5">
                  <c:v>1.5299999999999999E-2</c:v>
                </c:pt>
                <c:pt idx="6">
                  <c:v>-1.17E-2</c:v>
                </c:pt>
                <c:pt idx="7">
                  <c:v>2.4799999999999999E-2</c:v>
                </c:pt>
                <c:pt idx="8">
                  <c:v>-4.7000000000000002E-3</c:v>
                </c:pt>
                <c:pt idx="9">
                  <c:v>1.3299999999999999E-2</c:v>
                </c:pt>
                <c:pt idx="10">
                  <c:v>4.9200000000000001E-2</c:v>
                </c:pt>
                <c:pt idx="11">
                  <c:v>7.3000000000000001E-3</c:v>
                </c:pt>
                <c:pt idx="12">
                  <c:v>5.0000000000000001E-4</c:v>
                </c:pt>
                <c:pt idx="13">
                  <c:v>1.52E-2</c:v>
                </c:pt>
                <c:pt idx="14">
                  <c:v>-7.7999999999999996E-3</c:v>
                </c:pt>
                <c:pt idx="15">
                  <c:v>1.5299999999999999E-2</c:v>
                </c:pt>
                <c:pt idx="16">
                  <c:v>3.0999999999999999E-3</c:v>
                </c:pt>
                <c:pt idx="17">
                  <c:v>1.6999999999999999E-3</c:v>
                </c:pt>
                <c:pt idx="18">
                  <c:v>-1.1900000000000001E-2</c:v>
                </c:pt>
                <c:pt idx="19">
                  <c:v>-6.4000000000000003E-3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D-CC4A-8C84-B9CFBD89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23439"/>
        <c:axId val="457953199"/>
      </c:barChart>
      <c:catAx>
        <c:axId val="4337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3199"/>
        <c:crosses val="autoZero"/>
        <c:auto val="1"/>
        <c:lblAlgn val="ctr"/>
        <c:lblOffset val="100"/>
        <c:noMultiLvlLbl val="0"/>
      </c:catAx>
      <c:valAx>
        <c:axId val="45795319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NOW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Graph'!$C$1</c:f>
              <c:strCache>
                <c:ptCount val="1"/>
                <c:pt idx="0">
                  <c:v>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Graph'!$C$2:$C$21</c:f>
              <c:numCache>
                <c:formatCode>0.00%</c:formatCode>
                <c:ptCount val="20"/>
                <c:pt idx="0">
                  <c:v>1.3108366476743433E-2</c:v>
                </c:pt>
                <c:pt idx="1">
                  <c:v>-4.3347475244963187E-3</c:v>
                </c:pt>
                <c:pt idx="2">
                  <c:v>1.3764293986425952E-2</c:v>
                </c:pt>
                <c:pt idx="3">
                  <c:v>-9.4711358855857283E-3</c:v>
                </c:pt>
                <c:pt idx="4">
                  <c:v>-3.1709757244381687E-3</c:v>
                </c:pt>
                <c:pt idx="5">
                  <c:v>2.4275633258859231E-2</c:v>
                </c:pt>
                <c:pt idx="6">
                  <c:v>-2.7418500692549662E-2</c:v>
                </c:pt>
                <c:pt idx="7">
                  <c:v>-1.9020682215144618E-2</c:v>
                </c:pt>
                <c:pt idx="8">
                  <c:v>1.7024666142361287E-2</c:v>
                </c:pt>
                <c:pt idx="9">
                  <c:v>2.0090837677396102E-3</c:v>
                </c:pt>
                <c:pt idx="10">
                  <c:v>7.5102112669815039E-3</c:v>
                </c:pt>
                <c:pt idx="11">
                  <c:v>6.2736595020684432E-3</c:v>
                </c:pt>
                <c:pt idx="12">
                  <c:v>-3.3501057024083285E-3</c:v>
                </c:pt>
                <c:pt idx="13">
                  <c:v>2.4237074417558156E-2</c:v>
                </c:pt>
                <c:pt idx="14">
                  <c:v>1.6090235329230082E-2</c:v>
                </c:pt>
                <c:pt idx="15">
                  <c:v>4.2724232106918641E-4</c:v>
                </c:pt>
                <c:pt idx="16">
                  <c:v>3.7554992115019607E-3</c:v>
                </c:pt>
                <c:pt idx="17">
                  <c:v>-1.482396909244061E-2</c:v>
                </c:pt>
                <c:pt idx="18">
                  <c:v>9.6033984414567401E-3</c:v>
                </c:pt>
                <c:pt idx="19">
                  <c:v>-1.0754191201838237E-2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2-6647-86A9-E93B9F3D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13231"/>
        <c:axId val="111257951"/>
      </c:barChart>
      <c:catAx>
        <c:axId val="72231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7951"/>
        <c:crosses val="autoZero"/>
        <c:auto val="1"/>
        <c:lblAlgn val="ctr"/>
        <c:lblOffset val="100"/>
        <c:noMultiLvlLbl val="0"/>
      </c:catAx>
      <c:valAx>
        <c:axId val="111257951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CRM Event 1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Graph'!$D$1</c:f>
              <c:strCache>
                <c:ptCount val="1"/>
                <c:pt idx="0">
                  <c:v>CRM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A0-2849-BF1C-F9F1106F362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0-2849-BF1C-F9F1106F362D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Graph'!$D$2:$D$21</c:f>
              <c:numCache>
                <c:formatCode>0.00%</c:formatCode>
                <c:ptCount val="20"/>
                <c:pt idx="0">
                  <c:v>1.2500000000000001E-2</c:v>
                </c:pt>
                <c:pt idx="1">
                  <c:v>9.1999999999999998E-3</c:v>
                </c:pt>
                <c:pt idx="2">
                  <c:v>2.7199999999999998E-2</c:v>
                </c:pt>
                <c:pt idx="3">
                  <c:v>-9.1000000000000004E-3</c:v>
                </c:pt>
                <c:pt idx="4">
                  <c:v>1.09E-2</c:v>
                </c:pt>
                <c:pt idx="5">
                  <c:v>-7.9899999999999999E-2</c:v>
                </c:pt>
                <c:pt idx="6">
                  <c:v>-1.3299999999999999E-2</c:v>
                </c:pt>
                <c:pt idx="7">
                  <c:v>-4.48E-2</c:v>
                </c:pt>
                <c:pt idx="8">
                  <c:v>1.8499999999999999E-2</c:v>
                </c:pt>
                <c:pt idx="9">
                  <c:v>-1.66E-2</c:v>
                </c:pt>
                <c:pt idx="10">
                  <c:v>-1.26E-2</c:v>
                </c:pt>
                <c:pt idx="11">
                  <c:v>2.0199999999999999E-2</c:v>
                </c:pt>
                <c:pt idx="12">
                  <c:v>-5.0000000000000001E-3</c:v>
                </c:pt>
                <c:pt idx="13">
                  <c:v>9.2999999999999992E-3</c:v>
                </c:pt>
                <c:pt idx="14">
                  <c:v>4.3E-3</c:v>
                </c:pt>
                <c:pt idx="15">
                  <c:v>7.4999999999999997E-3</c:v>
                </c:pt>
                <c:pt idx="16">
                  <c:v>1.8E-3</c:v>
                </c:pt>
                <c:pt idx="17">
                  <c:v>2.1000000000000001E-2</c:v>
                </c:pt>
                <c:pt idx="18">
                  <c:v>-4.4000000000000003E-3</c:v>
                </c:pt>
                <c:pt idx="19">
                  <c:v>-6.7000000000000002E-3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0-2849-BF1C-F9F1106F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894735"/>
        <c:axId val="433929007"/>
      </c:barChart>
      <c:catAx>
        <c:axId val="16708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29007"/>
        <c:crosses val="autoZero"/>
        <c:auto val="1"/>
        <c:lblAlgn val="ctr"/>
        <c:lblOffset val="100"/>
        <c:noMultiLvlLbl val="0"/>
      </c:catAx>
      <c:valAx>
        <c:axId val="433929007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n-lt"/>
                <a:cs typeface="Times New Roman" panose="02020603050405020304" pitchFamily="18" charset="0"/>
              </a:rPr>
              <a:t>Apple CARs Event 1</a:t>
            </a:r>
          </a:p>
          <a:p>
            <a:pPr>
              <a:defRPr/>
            </a:pPr>
            <a:r>
              <a:rPr lang="en-US" b="1">
                <a:latin typeface="+mn-lt"/>
                <a:cs typeface="Times New Roman" panose="02020603050405020304" pitchFamily="18" charset="0"/>
              </a:rPr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'Apple Event 1 Analysis'!$H$264:$H$283</c:f>
              <c:numCache>
                <c:formatCode>0.00%</c:formatCode>
                <c:ptCount val="20"/>
                <c:pt idx="0">
                  <c:v>-2.2857252032954228E-3</c:v>
                </c:pt>
                <c:pt idx="1">
                  <c:v>-2.2160813154577207E-2</c:v>
                </c:pt>
                <c:pt idx="2">
                  <c:v>-2.9304656156851114E-2</c:v>
                </c:pt>
                <c:pt idx="3">
                  <c:v>-4.9059194779427551E-2</c:v>
                </c:pt>
                <c:pt idx="4">
                  <c:v>-4.0712873532287884E-2</c:v>
                </c:pt>
                <c:pt idx="5">
                  <c:v>-3.8354573075843411E-2</c:v>
                </c:pt>
                <c:pt idx="6">
                  <c:v>-4.0840423889455642E-2</c:v>
                </c:pt>
                <c:pt idx="7">
                  <c:v>-2.6567532339140894E-2</c:v>
                </c:pt>
                <c:pt idx="8">
                  <c:v>-3.4153884586526462E-2</c:v>
                </c:pt>
                <c:pt idx="9">
                  <c:v>-4.6198824397178387E-2</c:v>
                </c:pt>
                <c:pt idx="10">
                  <c:v>-4.4335350816987619E-2</c:v>
                </c:pt>
                <c:pt idx="11">
                  <c:v>-3.9008142665862652E-2</c:v>
                </c:pt>
                <c:pt idx="12">
                  <c:v>-4.1534977118351871E-2</c:v>
                </c:pt>
                <c:pt idx="13">
                  <c:v>-4.4724344637324949E-2</c:v>
                </c:pt>
                <c:pt idx="14">
                  <c:v>-5.315853998007046E-2</c:v>
                </c:pt>
                <c:pt idx="15">
                  <c:v>-6.8763699860642624E-2</c:v>
                </c:pt>
                <c:pt idx="16">
                  <c:v>-6.9732355213571656E-2</c:v>
                </c:pt>
                <c:pt idx="17">
                  <c:v>-7.475881967572745E-2</c:v>
                </c:pt>
                <c:pt idx="18">
                  <c:v>-7.7257728975019438E-2</c:v>
                </c:pt>
                <c:pt idx="19">
                  <c:v>-7.3118498869182369E-2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4-A44B-B607-C57425D5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162512"/>
        <c:axId val="1906113088"/>
      </c:lineChart>
      <c:catAx>
        <c:axId val="19061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13088"/>
        <c:crosses val="autoZero"/>
        <c:auto val="1"/>
        <c:lblAlgn val="ctr"/>
        <c:lblOffset val="100"/>
        <c:noMultiLvlLbl val="0"/>
      </c:catAx>
      <c:valAx>
        <c:axId val="1906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WFC Event 1</a:t>
            </a:r>
            <a:r>
              <a:rPr lang="en-US" b="1" baseline="0">
                <a:solidFill>
                  <a:schemeClr val="tx1"/>
                </a:solidFill>
              </a:rPr>
              <a:t>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Graph'!$E$1</c:f>
              <c:strCache>
                <c:ptCount val="1"/>
                <c:pt idx="0">
                  <c:v>WFC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51-F047-9F5E-89CA97D355F4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Graph'!$E$2:$E$21</c:f>
              <c:numCache>
                <c:formatCode>0.00%</c:formatCode>
                <c:ptCount val="20"/>
                <c:pt idx="0">
                  <c:v>-1.9E-3</c:v>
                </c:pt>
                <c:pt idx="1">
                  <c:v>2E-3</c:v>
                </c:pt>
                <c:pt idx="2">
                  <c:v>5.4000000000000003E-3</c:v>
                </c:pt>
                <c:pt idx="3">
                  <c:v>1.3599999999999999E-2</c:v>
                </c:pt>
                <c:pt idx="4">
                  <c:v>-2.41E-2</c:v>
                </c:pt>
                <c:pt idx="5">
                  <c:v>-2.2200000000000001E-2</c:v>
                </c:pt>
                <c:pt idx="6">
                  <c:v>-1.9199999999999998E-2</c:v>
                </c:pt>
                <c:pt idx="7">
                  <c:v>-3.2000000000000001E-2</c:v>
                </c:pt>
                <c:pt idx="8">
                  <c:v>8.0999999999999996E-3</c:v>
                </c:pt>
                <c:pt idx="9">
                  <c:v>-2.06E-2</c:v>
                </c:pt>
                <c:pt idx="10">
                  <c:v>-5.1999999999999998E-3</c:v>
                </c:pt>
                <c:pt idx="11">
                  <c:v>5.0000000000000001E-3</c:v>
                </c:pt>
                <c:pt idx="12">
                  <c:v>-6.6E-3</c:v>
                </c:pt>
                <c:pt idx="13">
                  <c:v>-1.3599999999999999E-2</c:v>
                </c:pt>
                <c:pt idx="14">
                  <c:v>-4.7999999999999996E-3</c:v>
                </c:pt>
                <c:pt idx="15">
                  <c:v>5.5999999999999999E-3</c:v>
                </c:pt>
                <c:pt idx="16">
                  <c:v>6.4000000000000003E-3</c:v>
                </c:pt>
                <c:pt idx="17">
                  <c:v>2.3900000000000001E-2</c:v>
                </c:pt>
                <c:pt idx="18">
                  <c:v>-2.1700000000000001E-2</c:v>
                </c:pt>
                <c:pt idx="19">
                  <c:v>-1.23E-2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1-F047-9F5E-89CA97D3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936543"/>
        <c:axId val="533023871"/>
      </c:barChart>
      <c:catAx>
        <c:axId val="167793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</a:t>
                </a:r>
                <a:r>
                  <a:rPr lang="en-US" baseline="0"/>
                  <a:t>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23871"/>
        <c:crosses val="autoZero"/>
        <c:auto val="1"/>
        <c:lblAlgn val="ctr"/>
        <c:lblOffset val="100"/>
        <c:noMultiLvlLbl val="0"/>
      </c:catAx>
      <c:valAx>
        <c:axId val="533023871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3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PSO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Graph'!$F$1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Graph'!$F$2:$F$21</c:f>
              <c:numCache>
                <c:formatCode>0.00%</c:formatCode>
                <c:ptCount val="20"/>
                <c:pt idx="0">
                  <c:v>-2.0000000000000001E-4</c:v>
                </c:pt>
                <c:pt idx="1">
                  <c:v>6.9999999999999999E-4</c:v>
                </c:pt>
                <c:pt idx="2">
                  <c:v>1.6000000000000001E-3</c:v>
                </c:pt>
                <c:pt idx="3">
                  <c:v>5.9999999999999995E-4</c:v>
                </c:pt>
                <c:pt idx="4">
                  <c:v>1E-4</c:v>
                </c:pt>
                <c:pt idx="5">
                  <c:v>-4.0599999999999997E-2</c:v>
                </c:pt>
                <c:pt idx="6">
                  <c:v>9.1000000000000004E-3</c:v>
                </c:pt>
                <c:pt idx="7">
                  <c:v>-1.5100000000000001E-2</c:v>
                </c:pt>
                <c:pt idx="8">
                  <c:v>2.5999999999999999E-3</c:v>
                </c:pt>
                <c:pt idx="9">
                  <c:v>1.6999999999999999E-3</c:v>
                </c:pt>
                <c:pt idx="10">
                  <c:v>-1.06E-2</c:v>
                </c:pt>
                <c:pt idx="11">
                  <c:v>9.1999999999999998E-3</c:v>
                </c:pt>
                <c:pt idx="12">
                  <c:v>-1.35E-2</c:v>
                </c:pt>
                <c:pt idx="13">
                  <c:v>-2.0199999999999999E-2</c:v>
                </c:pt>
                <c:pt idx="14">
                  <c:v>6.7999999999999996E-3</c:v>
                </c:pt>
                <c:pt idx="15">
                  <c:v>-1.2999999999999999E-3</c:v>
                </c:pt>
                <c:pt idx="16">
                  <c:v>6.9999999999999999E-4</c:v>
                </c:pt>
                <c:pt idx="17">
                  <c:v>9.4000000000000004E-3</c:v>
                </c:pt>
                <c:pt idx="18">
                  <c:v>-3.5000000000000001E-3</c:v>
                </c:pt>
                <c:pt idx="19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44E-94AD-6083BC57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085519"/>
        <c:axId val="977255552"/>
      </c:barChart>
      <c:catAx>
        <c:axId val="72208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55552"/>
        <c:crosses val="autoZero"/>
        <c:auto val="1"/>
        <c:lblAlgn val="ctr"/>
        <c:lblOffset val="100"/>
        <c:noMultiLvlLbl val="0"/>
      </c:catAx>
      <c:valAx>
        <c:axId val="977255552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8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TSM Event 1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Graph'!$G$1</c:f>
              <c:strCache>
                <c:ptCount val="1"/>
                <c:pt idx="0">
                  <c:v>TSM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Graph'!$G$2:$G$21</c:f>
              <c:numCache>
                <c:formatCode>0.00%</c:formatCode>
                <c:ptCount val="20"/>
                <c:pt idx="0">
                  <c:v>1.2700000000000001E-2</c:v>
                </c:pt>
                <c:pt idx="1">
                  <c:v>8.5000000000000006E-3</c:v>
                </c:pt>
                <c:pt idx="2">
                  <c:v>2.5599999999999998E-2</c:v>
                </c:pt>
                <c:pt idx="3">
                  <c:v>-9.7000000000000003E-3</c:v>
                </c:pt>
                <c:pt idx="4">
                  <c:v>1.0800000000000001E-2</c:v>
                </c:pt>
                <c:pt idx="5">
                  <c:v>-3.9300000000000002E-2</c:v>
                </c:pt>
                <c:pt idx="6">
                  <c:v>-2.24E-2</c:v>
                </c:pt>
                <c:pt idx="7">
                  <c:v>-2.9699999999999997E-2</c:v>
                </c:pt>
                <c:pt idx="8">
                  <c:v>1.5899999999999997E-2</c:v>
                </c:pt>
                <c:pt idx="9">
                  <c:v>-1.83E-2</c:v>
                </c:pt>
                <c:pt idx="10">
                  <c:v>-2E-3</c:v>
                </c:pt>
                <c:pt idx="11">
                  <c:v>1.0999999999999999E-2</c:v>
                </c:pt>
                <c:pt idx="12">
                  <c:v>8.5000000000000006E-3</c:v>
                </c:pt>
                <c:pt idx="13">
                  <c:v>2.9499999999999998E-2</c:v>
                </c:pt>
                <c:pt idx="14">
                  <c:v>-2.4999999999999996E-3</c:v>
                </c:pt>
                <c:pt idx="15">
                  <c:v>8.7999999999999988E-3</c:v>
                </c:pt>
                <c:pt idx="16">
                  <c:v>1.0999999999999998E-3</c:v>
                </c:pt>
                <c:pt idx="17">
                  <c:v>1.1600000000000001E-2</c:v>
                </c:pt>
                <c:pt idx="18">
                  <c:v>-9.0000000000000019E-4</c:v>
                </c:pt>
                <c:pt idx="19">
                  <c:v>-7.1000000000000004E-3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9-394A-A384-A1192B65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214879"/>
        <c:axId val="192274895"/>
      </c:barChart>
      <c:catAx>
        <c:axId val="167321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4895"/>
        <c:crosses val="autoZero"/>
        <c:auto val="1"/>
        <c:lblAlgn val="ctr"/>
        <c:lblOffset val="100"/>
        <c:noMultiLvlLbl val="0"/>
      </c:catAx>
      <c:valAx>
        <c:axId val="192274895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MSFT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Graph'!$H$1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62-914F-982E-51AD6CEDF762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Graph'!$H$2:$H$21</c:f>
              <c:numCache>
                <c:formatCode>0.00%</c:formatCode>
                <c:ptCount val="20"/>
                <c:pt idx="0">
                  <c:v>-1.4600000000000002E-2</c:v>
                </c:pt>
                <c:pt idx="1">
                  <c:v>-6.5000000000000006E-3</c:v>
                </c:pt>
                <c:pt idx="2">
                  <c:v>-2.0199999999999996E-2</c:v>
                </c:pt>
                <c:pt idx="3">
                  <c:v>2.3300000000000001E-2</c:v>
                </c:pt>
                <c:pt idx="4">
                  <c:v>-3.49E-2</c:v>
                </c:pt>
                <c:pt idx="5">
                  <c:v>1.7100000000000001E-2</c:v>
                </c:pt>
                <c:pt idx="6">
                  <c:v>3.2000000000000015E-3</c:v>
                </c:pt>
                <c:pt idx="7">
                  <c:v>-2.3000000000000034E-3</c:v>
                </c:pt>
                <c:pt idx="8">
                  <c:v>-7.7999999999999979E-3</c:v>
                </c:pt>
                <c:pt idx="9">
                  <c:v>-2.3E-3</c:v>
                </c:pt>
                <c:pt idx="10">
                  <c:v>-3.1999999999999997E-3</c:v>
                </c:pt>
                <c:pt idx="11">
                  <c:v>-5.9999999999999993E-3</c:v>
                </c:pt>
                <c:pt idx="12">
                  <c:v>-1.5100000000000001E-2</c:v>
                </c:pt>
                <c:pt idx="13">
                  <c:v>-4.3099999999999999E-2</c:v>
                </c:pt>
                <c:pt idx="14">
                  <c:v>-2.3E-3</c:v>
                </c:pt>
                <c:pt idx="15">
                  <c:v>-3.1999999999999989E-3</c:v>
                </c:pt>
                <c:pt idx="16">
                  <c:v>5.3000000000000009E-3</c:v>
                </c:pt>
                <c:pt idx="17">
                  <c:v>1.23E-2</c:v>
                </c:pt>
                <c:pt idx="18">
                  <c:v>-2.0799999999999999E-2</c:v>
                </c:pt>
                <c:pt idx="19">
                  <c:v>-5.1999999999999998E-3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2-914F-982E-51AD6CED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37199"/>
        <c:axId val="726438319"/>
      </c:barChart>
      <c:catAx>
        <c:axId val="97183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38319"/>
        <c:crosses val="autoZero"/>
        <c:auto val="1"/>
        <c:lblAlgn val="ctr"/>
        <c:lblOffset val="100"/>
        <c:noMultiLvlLbl val="0"/>
      </c:catAx>
      <c:valAx>
        <c:axId val="72643831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META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Graph'!$I$1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Graph'!$I$2:$I$21</c:f>
              <c:numCache>
                <c:formatCode>0.00%</c:formatCode>
                <c:ptCount val="20"/>
                <c:pt idx="0">
                  <c:v>-2.0000000000000001E-4</c:v>
                </c:pt>
                <c:pt idx="1">
                  <c:v>-4.1999999999999997E-3</c:v>
                </c:pt>
                <c:pt idx="2">
                  <c:v>5.5999999999999999E-3</c:v>
                </c:pt>
                <c:pt idx="3">
                  <c:v>1.17E-2</c:v>
                </c:pt>
                <c:pt idx="4">
                  <c:v>2.86E-2</c:v>
                </c:pt>
                <c:pt idx="5">
                  <c:v>2.4E-2</c:v>
                </c:pt>
                <c:pt idx="6">
                  <c:v>3.0099999999999998E-2</c:v>
                </c:pt>
                <c:pt idx="7">
                  <c:v>2.4799999999999999E-2</c:v>
                </c:pt>
                <c:pt idx="8">
                  <c:v>-4.0500000000000001E-2</c:v>
                </c:pt>
                <c:pt idx="9">
                  <c:v>4.3E-3</c:v>
                </c:pt>
                <c:pt idx="10">
                  <c:v>2.0999999999999999E-3</c:v>
                </c:pt>
                <c:pt idx="11">
                  <c:v>2.0299999999999999E-2</c:v>
                </c:pt>
                <c:pt idx="12">
                  <c:v>-3.2000000000000001E-2</c:v>
                </c:pt>
                <c:pt idx="13">
                  <c:v>3.7699999999999997E-2</c:v>
                </c:pt>
                <c:pt idx="14">
                  <c:v>2.5100000000000001E-2</c:v>
                </c:pt>
                <c:pt idx="15">
                  <c:v>6.9999999999999999E-4</c:v>
                </c:pt>
                <c:pt idx="16">
                  <c:v>0.05</c:v>
                </c:pt>
                <c:pt idx="17">
                  <c:v>-2.3300000000000001E-2</c:v>
                </c:pt>
                <c:pt idx="18">
                  <c:v>2.3699999999999999E-2</c:v>
                </c:pt>
                <c:pt idx="19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4E40-B992-CDA17757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659727"/>
        <c:axId val="1006252559"/>
      </c:barChart>
      <c:catAx>
        <c:axId val="72665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</a:t>
                </a:r>
                <a:r>
                  <a:rPr lang="en-US" baseline="0"/>
                  <a:t>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52559"/>
        <c:crosses val="autoZero"/>
        <c:auto val="1"/>
        <c:lblAlgn val="ctr"/>
        <c:lblOffset val="100"/>
        <c:noMultiLvlLbl val="0"/>
      </c:catAx>
      <c:valAx>
        <c:axId val="100625255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JPM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Graph'!$J$1</c:f>
              <c:strCache>
                <c:ptCount val="1"/>
                <c:pt idx="0">
                  <c:v>JPM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Graph'!$J$2:$J$21</c:f>
              <c:numCache>
                <c:formatCode>0.00%</c:formatCode>
                <c:ptCount val="20"/>
                <c:pt idx="0">
                  <c:v>5.4535804487239482E-3</c:v>
                </c:pt>
                <c:pt idx="1">
                  <c:v>2.1848456280353103E-3</c:v>
                </c:pt>
                <c:pt idx="2">
                  <c:v>-3.7698278230176765E-3</c:v>
                </c:pt>
                <c:pt idx="3">
                  <c:v>1.7888445475966758E-2</c:v>
                </c:pt>
                <c:pt idx="4">
                  <c:v>-1.5520547532677273E-2</c:v>
                </c:pt>
                <c:pt idx="5">
                  <c:v>-1.3242202189951528E-2</c:v>
                </c:pt>
                <c:pt idx="6">
                  <c:v>-6.8402937901044583E-3</c:v>
                </c:pt>
                <c:pt idx="7">
                  <c:v>-1.2162094408618016E-2</c:v>
                </c:pt>
                <c:pt idx="8">
                  <c:v>1.445787242894892E-2</c:v>
                </c:pt>
                <c:pt idx="9">
                  <c:v>9.9458152494181248E-4</c:v>
                </c:pt>
                <c:pt idx="10">
                  <c:v>3.860738117877377E-3</c:v>
                </c:pt>
                <c:pt idx="11">
                  <c:v>1.1204431648347011E-3</c:v>
                </c:pt>
                <c:pt idx="12">
                  <c:v>2.8924380063366107E-3</c:v>
                </c:pt>
                <c:pt idx="13">
                  <c:v>-7.3967213988498882E-3</c:v>
                </c:pt>
                <c:pt idx="14">
                  <c:v>3.9322492574379603E-4</c:v>
                </c:pt>
                <c:pt idx="15">
                  <c:v>-2.7071220327931703E-3</c:v>
                </c:pt>
                <c:pt idx="16">
                  <c:v>3.6681339337002253E-3</c:v>
                </c:pt>
                <c:pt idx="17">
                  <c:v>1.3962972477580923E-2</c:v>
                </c:pt>
                <c:pt idx="18">
                  <c:v>3.9540566504332143E-3</c:v>
                </c:pt>
                <c:pt idx="19">
                  <c:v>-1.8926410242647244E-3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E34B-806B-181E7985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4319"/>
        <c:axId val="1673267167"/>
      </c:barChart>
      <c:catAx>
        <c:axId val="19206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7167"/>
        <c:crosses val="autoZero"/>
        <c:auto val="1"/>
        <c:lblAlgn val="ctr"/>
        <c:lblOffset val="100"/>
        <c:noMultiLvlLbl val="0"/>
      </c:catAx>
      <c:valAx>
        <c:axId val="1673267167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GOOG Event</a:t>
            </a:r>
            <a:r>
              <a:rPr lang="en-US" b="1" baseline="0">
                <a:solidFill>
                  <a:schemeClr val="tx1"/>
                </a:solidFill>
              </a:rPr>
              <a:t> 1 ARs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Graph'!$K$1</c:f>
              <c:strCache>
                <c:ptCount val="1"/>
                <c:pt idx="0">
                  <c:v>GOOG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Graph'!$K$2:$K$21</c:f>
              <c:numCache>
                <c:formatCode>0.00%</c:formatCode>
                <c:ptCount val="20"/>
                <c:pt idx="0">
                  <c:v>8.2000000000000007E-3</c:v>
                </c:pt>
                <c:pt idx="1">
                  <c:v>-1.1299999999999999E-2</c:v>
                </c:pt>
                <c:pt idx="2">
                  <c:v>7.1999999999999998E-3</c:v>
                </c:pt>
                <c:pt idx="3">
                  <c:v>-5.5999999999999999E-3</c:v>
                </c:pt>
                <c:pt idx="4">
                  <c:v>2.29E-2</c:v>
                </c:pt>
                <c:pt idx="5">
                  <c:v>2.0000000000000001E-4</c:v>
                </c:pt>
                <c:pt idx="6">
                  <c:v>-2.2000000000000001E-3</c:v>
                </c:pt>
                <c:pt idx="7">
                  <c:v>1.47E-2</c:v>
                </c:pt>
                <c:pt idx="8">
                  <c:v>-6.0000000000000001E-3</c:v>
                </c:pt>
                <c:pt idx="9">
                  <c:v>-1.9099999999999999E-2</c:v>
                </c:pt>
                <c:pt idx="10">
                  <c:v>-2.18E-2</c:v>
                </c:pt>
                <c:pt idx="11">
                  <c:v>1E-3</c:v>
                </c:pt>
                <c:pt idx="12">
                  <c:v>-1.2800000000000001E-2</c:v>
                </c:pt>
                <c:pt idx="13">
                  <c:v>1.5599999999999999E-2</c:v>
                </c:pt>
                <c:pt idx="14">
                  <c:v>3.0000000000000001E-3</c:v>
                </c:pt>
                <c:pt idx="15">
                  <c:v>-9.7000000000000003E-3</c:v>
                </c:pt>
                <c:pt idx="16">
                  <c:v>1.1599999999999999E-2</c:v>
                </c:pt>
                <c:pt idx="17">
                  <c:v>-6.3E-3</c:v>
                </c:pt>
                <c:pt idx="18">
                  <c:v>4.7000000000000002E-3</c:v>
                </c:pt>
                <c:pt idx="19">
                  <c:v>-1.2E-2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5043-BC1F-26639486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191935"/>
        <c:axId val="795135519"/>
      </c:barChart>
      <c:catAx>
        <c:axId val="166719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5519"/>
        <c:crosses val="autoZero"/>
        <c:auto val="1"/>
        <c:lblAlgn val="ctr"/>
        <c:lblOffset val="100"/>
        <c:noMultiLvlLbl val="0"/>
      </c:catAx>
      <c:valAx>
        <c:axId val="79513551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CHGG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Graph'!$L$1</c:f>
              <c:strCache>
                <c:ptCount val="1"/>
                <c:pt idx="0">
                  <c:v>CHGG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Graph'!$L$2:$L$21</c:f>
              <c:numCache>
                <c:formatCode>0.00%</c:formatCode>
                <c:ptCount val="20"/>
                <c:pt idx="0">
                  <c:v>-8.4000000000000012E-3</c:v>
                </c:pt>
                <c:pt idx="1">
                  <c:v>7.0999999999999995E-3</c:v>
                </c:pt>
                <c:pt idx="2">
                  <c:v>-1.5999999999999999E-3</c:v>
                </c:pt>
                <c:pt idx="3">
                  <c:v>1.7299999999999999E-2</c:v>
                </c:pt>
                <c:pt idx="4">
                  <c:v>5.7000000000000002E-3</c:v>
                </c:pt>
                <c:pt idx="5">
                  <c:v>2.3800000000000002E-2</c:v>
                </c:pt>
                <c:pt idx="6">
                  <c:v>3.2299999999999995E-2</c:v>
                </c:pt>
                <c:pt idx="7">
                  <c:v>1.01E-2</c:v>
                </c:pt>
                <c:pt idx="8">
                  <c:v>-3.4500000000000003E-2</c:v>
                </c:pt>
                <c:pt idx="9">
                  <c:v>2.3399999999999997E-2</c:v>
                </c:pt>
                <c:pt idx="10">
                  <c:v>2.3900000000000001E-2</c:v>
                </c:pt>
                <c:pt idx="11">
                  <c:v>1.9299999999999998E-2</c:v>
                </c:pt>
                <c:pt idx="12">
                  <c:v>-1.9200000000000002E-2</c:v>
                </c:pt>
                <c:pt idx="13">
                  <c:v>2.2099999999999998E-2</c:v>
                </c:pt>
                <c:pt idx="14">
                  <c:v>2.2100000000000002E-2</c:v>
                </c:pt>
                <c:pt idx="15">
                  <c:v>1.04E-2</c:v>
                </c:pt>
                <c:pt idx="16">
                  <c:v>3.8400000000000004E-2</c:v>
                </c:pt>
                <c:pt idx="17">
                  <c:v>-1.7000000000000001E-2</c:v>
                </c:pt>
                <c:pt idx="18">
                  <c:v>1.9E-2</c:v>
                </c:pt>
                <c:pt idx="19">
                  <c:v>1.21E-2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5-634E-B611-5F79090B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002063"/>
        <c:axId val="1992118479"/>
      </c:barChart>
      <c:catAx>
        <c:axId val="7110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</a:t>
                </a:r>
                <a:r>
                  <a:rPr lang="en-US" baseline="0"/>
                  <a:t>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18479"/>
        <c:crosses val="autoZero"/>
        <c:auto val="1"/>
        <c:lblAlgn val="ctr"/>
        <c:lblOffset val="100"/>
        <c:noMultiLvlLbl val="0"/>
      </c:catAx>
      <c:valAx>
        <c:axId val="199211847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 BAC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Graph'!$M$1</c:f>
              <c:strCache>
                <c:ptCount val="1"/>
                <c:pt idx="0">
                  <c:v>BAC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1F-5F48-8F4F-3C1925AA2E5E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Graph'!$M$2:$M$21</c:f>
              <c:numCache>
                <c:formatCode>0.00%</c:formatCode>
                <c:ptCount val="20"/>
                <c:pt idx="0">
                  <c:v>-2.4653305580368788E-3</c:v>
                </c:pt>
                <c:pt idx="1">
                  <c:v>2.7174532195764997E-3</c:v>
                </c:pt>
                <c:pt idx="2">
                  <c:v>-7.3025282745904641E-3</c:v>
                </c:pt>
                <c:pt idx="3">
                  <c:v>5.3875754993633991E-3</c:v>
                </c:pt>
                <c:pt idx="4">
                  <c:v>-6.8889554808819718E-3</c:v>
                </c:pt>
                <c:pt idx="5">
                  <c:v>-2.7811015906309085E-2</c:v>
                </c:pt>
                <c:pt idx="6">
                  <c:v>-1.1653406863085232E-2</c:v>
                </c:pt>
                <c:pt idx="7">
                  <c:v>-2.7276535256543898E-2</c:v>
                </c:pt>
                <c:pt idx="8">
                  <c:v>-2.8677323616742981E-2</c:v>
                </c:pt>
                <c:pt idx="9">
                  <c:v>-6.0277658709537336E-3</c:v>
                </c:pt>
                <c:pt idx="10">
                  <c:v>-1.6382514654237151E-2</c:v>
                </c:pt>
                <c:pt idx="11">
                  <c:v>5.3051043695166566E-3</c:v>
                </c:pt>
                <c:pt idx="12">
                  <c:v>-2.9417568571297043E-3</c:v>
                </c:pt>
                <c:pt idx="13">
                  <c:v>-6.3838507362149691E-3</c:v>
                </c:pt>
                <c:pt idx="14">
                  <c:v>-8.450045846902933E-3</c:v>
                </c:pt>
                <c:pt idx="15">
                  <c:v>8.3396838556808323E-3</c:v>
                </c:pt>
                <c:pt idx="16">
                  <c:v>8.6128379812150553E-3</c:v>
                </c:pt>
                <c:pt idx="17">
                  <c:v>2.0113569056776394E-2</c:v>
                </c:pt>
                <c:pt idx="18">
                  <c:v>3.1030917143257579E-3</c:v>
                </c:pt>
                <c:pt idx="19">
                  <c:v>9.023424633617539E-4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5F48-8F4F-3C1925AA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637151"/>
        <c:axId val="971608559"/>
      </c:barChart>
      <c:catAx>
        <c:axId val="100563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08559"/>
        <c:crosses val="autoZero"/>
        <c:auto val="1"/>
        <c:lblAlgn val="ctr"/>
        <c:lblOffset val="100"/>
        <c:noMultiLvlLbl val="0"/>
      </c:catAx>
      <c:valAx>
        <c:axId val="97160855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AMD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Graph'!$N$1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Graph'!$N$2:$N$21</c:f>
              <c:numCache>
                <c:formatCode>0.00%</c:formatCode>
                <c:ptCount val="20"/>
                <c:pt idx="0">
                  <c:v>4.0000000000000001E-3</c:v>
                </c:pt>
                <c:pt idx="1">
                  <c:v>-1.49E-2</c:v>
                </c:pt>
                <c:pt idx="2">
                  <c:v>7.1000000000000004E-3</c:v>
                </c:pt>
                <c:pt idx="3">
                  <c:v>7.0000000000000001E-3</c:v>
                </c:pt>
                <c:pt idx="4">
                  <c:v>-5.4999999999999997E-3</c:v>
                </c:pt>
                <c:pt idx="5">
                  <c:v>8.0000000000000004E-4</c:v>
                </c:pt>
                <c:pt idx="6">
                  <c:v>-2.8799999999999999E-2</c:v>
                </c:pt>
                <c:pt idx="7">
                  <c:v>0.02</c:v>
                </c:pt>
                <c:pt idx="8">
                  <c:v>-1.46E-2</c:v>
                </c:pt>
                <c:pt idx="9">
                  <c:v>3.0000000000000001E-3</c:v>
                </c:pt>
                <c:pt idx="10">
                  <c:v>-9.9000000000000008E-3</c:v>
                </c:pt>
                <c:pt idx="11">
                  <c:v>-1.0500000000000001E-2</c:v>
                </c:pt>
                <c:pt idx="12">
                  <c:v>1.6999999999999999E-3</c:v>
                </c:pt>
                <c:pt idx="13">
                  <c:v>-2.9999999999999997E-4</c:v>
                </c:pt>
                <c:pt idx="14">
                  <c:v>-2.4400000000000002E-2</c:v>
                </c:pt>
                <c:pt idx="15">
                  <c:v>1.7899999999999999E-2</c:v>
                </c:pt>
                <c:pt idx="16">
                  <c:v>7.3000000000000001E-3</c:v>
                </c:pt>
                <c:pt idx="17">
                  <c:v>7.1000000000000004E-3</c:v>
                </c:pt>
                <c:pt idx="18">
                  <c:v>5.8999999999999999E-3</c:v>
                </c:pt>
                <c:pt idx="19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A-CF4B-BD4F-732A0223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461247"/>
        <c:axId val="2015208063"/>
      </c:barChart>
      <c:catAx>
        <c:axId val="212846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</a:t>
                </a:r>
                <a:r>
                  <a:rPr lang="en-US" baseline="0"/>
                  <a:t>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08063"/>
        <c:crosses val="autoZero"/>
        <c:auto val="1"/>
        <c:lblAlgn val="ctr"/>
        <c:lblOffset val="100"/>
        <c:noMultiLvlLbl val="0"/>
      </c:catAx>
      <c:valAx>
        <c:axId val="2015208063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6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Adobe CARs</a:t>
            </a:r>
            <a:r>
              <a:rPr lang="en-US" b="1" baseline="0"/>
              <a:t> Event 1</a:t>
            </a:r>
          </a:p>
          <a:p>
            <a:pPr>
              <a:defRPr/>
            </a:pPr>
            <a:r>
              <a:rPr lang="en-US" b="1" baseline="0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'Adobe Event 1 Analysis'!$F$263:$F$282</c:f>
              <c:numCache>
                <c:formatCode>0.00%</c:formatCode>
                <c:ptCount val="20"/>
                <c:pt idx="0">
                  <c:v>7.7108317078993672E-3</c:v>
                </c:pt>
                <c:pt idx="1">
                  <c:v>5.3413345670628529E-3</c:v>
                </c:pt>
                <c:pt idx="2">
                  <c:v>1.3785451879093953E-2</c:v>
                </c:pt>
                <c:pt idx="3">
                  <c:v>1.1095871685142075E-2</c:v>
                </c:pt>
                <c:pt idx="4">
                  <c:v>2.2637244844161845E-2</c:v>
                </c:pt>
                <c:pt idx="5">
                  <c:v>2.3159879194547293E-2</c:v>
                </c:pt>
                <c:pt idx="6">
                  <c:v>1.9044348978766563E-2</c:v>
                </c:pt>
                <c:pt idx="7">
                  <c:v>2.5259530892948485E-2</c:v>
                </c:pt>
                <c:pt idx="8">
                  <c:v>3.9306866997216972E-2</c:v>
                </c:pt>
                <c:pt idx="9">
                  <c:v>3.0174780712838193E-2</c:v>
                </c:pt>
                <c:pt idx="10">
                  <c:v>3.8768025973992676E-2</c:v>
                </c:pt>
                <c:pt idx="11">
                  <c:v>4.5390171868125835E-2</c:v>
                </c:pt>
                <c:pt idx="12">
                  <c:v>4.8735434633167221E-2</c:v>
                </c:pt>
                <c:pt idx="13">
                  <c:v>5.2296246306657856E-2</c:v>
                </c:pt>
                <c:pt idx="14">
                  <c:v>5.5422886460277335E-2</c:v>
                </c:pt>
                <c:pt idx="15">
                  <c:v>6.0803452561782705E-2</c:v>
                </c:pt>
                <c:pt idx="16">
                  <c:v>0.10874782636706562</c:v>
                </c:pt>
                <c:pt idx="17">
                  <c:v>9.4758350334035471E-2</c:v>
                </c:pt>
                <c:pt idx="18">
                  <c:v>0.12362486818296534</c:v>
                </c:pt>
                <c:pt idx="19">
                  <c:v>0.11267134085346685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2-3245-9ACE-B996B806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05903"/>
        <c:axId val="374097615"/>
      </c:lineChart>
      <c:catAx>
        <c:axId val="46880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97615"/>
        <c:crosses val="autoZero"/>
        <c:auto val="1"/>
        <c:lblAlgn val="ctr"/>
        <c:lblOffset val="100"/>
        <c:noMultiLvlLbl val="0"/>
      </c:catAx>
      <c:valAx>
        <c:axId val="3740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ADBE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Graph'!$O$1</c:f>
              <c:strCache>
                <c:ptCount val="1"/>
                <c:pt idx="0">
                  <c:v>ADBE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29-AA41-9FE7-DD4A9C675B5A}"/>
              </c:ext>
            </c:extLst>
          </c:dPt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Graph'!$O$2:$O$21</c:f>
              <c:numCache>
                <c:formatCode>0.00%</c:formatCode>
                <c:ptCount val="20"/>
                <c:pt idx="0">
                  <c:v>7.7000000000000002E-3</c:v>
                </c:pt>
                <c:pt idx="1">
                  <c:v>-2.3999999999999998E-3</c:v>
                </c:pt>
                <c:pt idx="2">
                  <c:v>8.3999999999999995E-3</c:v>
                </c:pt>
                <c:pt idx="3">
                  <c:v>-2.7000000000000001E-3</c:v>
                </c:pt>
                <c:pt idx="4">
                  <c:v>1.15E-2</c:v>
                </c:pt>
                <c:pt idx="5">
                  <c:v>5.0000000000000001E-4</c:v>
                </c:pt>
                <c:pt idx="6">
                  <c:v>-4.1000000000000003E-3</c:v>
                </c:pt>
                <c:pt idx="7">
                  <c:v>6.1999999999999998E-3</c:v>
                </c:pt>
                <c:pt idx="8">
                  <c:v>1.4E-2</c:v>
                </c:pt>
                <c:pt idx="9">
                  <c:v>-9.1000000000000004E-3</c:v>
                </c:pt>
                <c:pt idx="10">
                  <c:v>8.6E-3</c:v>
                </c:pt>
                <c:pt idx="11">
                  <c:v>6.6E-3</c:v>
                </c:pt>
                <c:pt idx="12">
                  <c:v>3.3E-3</c:v>
                </c:pt>
                <c:pt idx="13">
                  <c:v>3.5999999999999999E-3</c:v>
                </c:pt>
                <c:pt idx="14">
                  <c:v>3.0999999999999999E-3</c:v>
                </c:pt>
                <c:pt idx="15">
                  <c:v>5.4000000000000003E-3</c:v>
                </c:pt>
                <c:pt idx="16">
                  <c:v>4.7899999999999998E-2</c:v>
                </c:pt>
                <c:pt idx="17">
                  <c:v>-1.4E-2</c:v>
                </c:pt>
                <c:pt idx="18">
                  <c:v>2.8899999999999999E-2</c:v>
                </c:pt>
                <c:pt idx="19">
                  <c:v>-1.0999999999999999E-2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AA41-9FE7-DD4A9C6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529311"/>
        <c:axId val="977088304"/>
      </c:barChart>
      <c:catAx>
        <c:axId val="198052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Relative to Event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88304"/>
        <c:crosses val="autoZero"/>
        <c:auto val="1"/>
        <c:lblAlgn val="ctr"/>
        <c:lblOffset val="100"/>
        <c:noMultiLvlLbl val="0"/>
      </c:catAx>
      <c:valAx>
        <c:axId val="977088304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APPL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Event 1 ARs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 Graph'!$P$1</c:f>
              <c:strCache>
                <c:ptCount val="1"/>
                <c:pt idx="0">
                  <c:v>APPL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 Graph'!$A$2:$A$21</c:f>
              <c:numCache>
                <c:formatCode>General</c:formatCode>
                <c:ptCount val="2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</c:numCache>
            </c:numRef>
          </c:cat>
          <c:val>
            <c:numRef>
              <c:f>'AR Graph'!$P$2:$P$21</c:f>
              <c:numCache>
                <c:formatCode>0.00%</c:formatCode>
                <c:ptCount val="20"/>
                <c:pt idx="0">
                  <c:v>-2.3E-3</c:v>
                </c:pt>
                <c:pt idx="1">
                  <c:v>-1.9900000000000001E-2</c:v>
                </c:pt>
                <c:pt idx="2">
                  <c:v>-7.1000000000000004E-3</c:v>
                </c:pt>
                <c:pt idx="3">
                  <c:v>-1.9800000000000002E-2</c:v>
                </c:pt>
                <c:pt idx="4">
                  <c:v>8.3000000000000001E-3</c:v>
                </c:pt>
                <c:pt idx="5">
                  <c:v>2.3999999999999998E-3</c:v>
                </c:pt>
                <c:pt idx="6">
                  <c:v>-2.5000000000000001E-3</c:v>
                </c:pt>
                <c:pt idx="7">
                  <c:v>1.43E-2</c:v>
                </c:pt>
                <c:pt idx="8">
                  <c:v>-7.6E-3</c:v>
                </c:pt>
                <c:pt idx="9">
                  <c:v>-1.2E-2</c:v>
                </c:pt>
                <c:pt idx="10">
                  <c:v>1.9E-3</c:v>
                </c:pt>
                <c:pt idx="11">
                  <c:v>5.3E-3</c:v>
                </c:pt>
                <c:pt idx="12">
                  <c:v>-2.5000000000000001E-3</c:v>
                </c:pt>
                <c:pt idx="13">
                  <c:v>-3.2000000000000002E-3</c:v>
                </c:pt>
                <c:pt idx="14">
                  <c:v>-8.3999999999999995E-3</c:v>
                </c:pt>
                <c:pt idx="15">
                  <c:v>-1.5599999999999999E-2</c:v>
                </c:pt>
                <c:pt idx="16">
                  <c:v>-1E-3</c:v>
                </c:pt>
                <c:pt idx="17">
                  <c:v>-5.0000000000000001E-3</c:v>
                </c:pt>
                <c:pt idx="18">
                  <c:v>-2.5000000000000001E-3</c:v>
                </c:pt>
                <c:pt idx="19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374C-85C5-42A052AC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06319"/>
        <c:axId val="2127763199"/>
      </c:barChart>
      <c:catAx>
        <c:axId val="201510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Relative to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63199"/>
        <c:crosses val="autoZero"/>
        <c:auto val="1"/>
        <c:lblAlgn val="ctr"/>
        <c:lblOffset val="100"/>
        <c:noMultiLvlLbl val="0"/>
      </c:catAx>
      <c:valAx>
        <c:axId val="2127763199"/>
        <c:scaling>
          <c:orientation val="minMax"/>
          <c:max val="5.5E-2"/>
          <c:min val="-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AMD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'AMD Event 1 Analysis'!$F$263:$F$282</c:f>
              <c:numCache>
                <c:formatCode>0.00%</c:formatCode>
                <c:ptCount val="20"/>
                <c:pt idx="0">
                  <c:v>3.9840990601398736E-3</c:v>
                </c:pt>
                <c:pt idx="1">
                  <c:v>-1.0945043745396354E-2</c:v>
                </c:pt>
                <c:pt idx="2">
                  <c:v>-3.8715818280972945E-3</c:v>
                </c:pt>
                <c:pt idx="3">
                  <c:v>3.1400467269300219E-3</c:v>
                </c:pt>
                <c:pt idx="4">
                  <c:v>-2.3328446203946269E-3</c:v>
                </c:pt>
                <c:pt idx="5">
                  <c:v>-1.4888562666564376E-3</c:v>
                </c:pt>
                <c:pt idx="6">
                  <c:v>-3.0300456824494826E-2</c:v>
                </c:pt>
                <c:pt idx="7">
                  <c:v>-1.0329451256516072E-2</c:v>
                </c:pt>
                <c:pt idx="8">
                  <c:v>-2.4977040411356444E-2</c:v>
                </c:pt>
                <c:pt idx="9">
                  <c:v>-2.1986607182158849E-2</c:v>
                </c:pt>
                <c:pt idx="10">
                  <c:v>-3.1915007640496533E-2</c:v>
                </c:pt>
                <c:pt idx="11">
                  <c:v>-4.2365811024753147E-2</c:v>
                </c:pt>
                <c:pt idx="12">
                  <c:v>-4.0696949716670199E-2</c:v>
                </c:pt>
                <c:pt idx="13">
                  <c:v>-4.098125091132318E-2</c:v>
                </c:pt>
                <c:pt idx="14">
                  <c:v>-6.5407490033419668E-2</c:v>
                </c:pt>
                <c:pt idx="15">
                  <c:v>-4.7533086715784323E-2</c:v>
                </c:pt>
                <c:pt idx="16">
                  <c:v>-4.0279141386886722E-2</c:v>
                </c:pt>
                <c:pt idx="17">
                  <c:v>-3.314777645353835E-2</c:v>
                </c:pt>
                <c:pt idx="18">
                  <c:v>-2.7202812267668793E-2</c:v>
                </c:pt>
                <c:pt idx="19">
                  <c:v>-1.6650352580129136E-2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B-3843-AFD3-A080CCF3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99055"/>
        <c:axId val="2146283040"/>
      </c:lineChart>
      <c:catAx>
        <c:axId val="1119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83040"/>
        <c:crosses val="autoZero"/>
        <c:auto val="1"/>
        <c:lblAlgn val="ctr"/>
        <c:lblOffset val="100"/>
        <c:noMultiLvlLbl val="0"/>
      </c:catAx>
      <c:valAx>
        <c:axId val="2146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Bank of America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'BAC Event 1 Analysis'!$F$263:$F$282</c:f>
              <c:numCache>
                <c:formatCode>0.00%</c:formatCode>
                <c:ptCount val="20"/>
                <c:pt idx="0">
                  <c:v>-2.4653305580368788E-3</c:v>
                </c:pt>
                <c:pt idx="1">
                  <c:v>2.5212266153962085E-4</c:v>
                </c:pt>
                <c:pt idx="2">
                  <c:v>-7.0504056130508436E-3</c:v>
                </c:pt>
                <c:pt idx="3">
                  <c:v>-1.6628301136874446E-3</c:v>
                </c:pt>
                <c:pt idx="4">
                  <c:v>-8.5517855945694173E-3</c:v>
                </c:pt>
                <c:pt idx="5">
                  <c:v>-3.6362801500878505E-2</c:v>
                </c:pt>
                <c:pt idx="6">
                  <c:v>-4.8016208363963739E-2</c:v>
                </c:pt>
                <c:pt idx="7">
                  <c:v>-7.5292743620507641E-2</c:v>
                </c:pt>
                <c:pt idx="8">
                  <c:v>-0.10397006723725062</c:v>
                </c:pt>
                <c:pt idx="9">
                  <c:v>-0.10999783310820435</c:v>
                </c:pt>
                <c:pt idx="10">
                  <c:v>-0.1263803477624415</c:v>
                </c:pt>
                <c:pt idx="11">
                  <c:v>-0.12107524339292484</c:v>
                </c:pt>
                <c:pt idx="12">
                  <c:v>-0.12401700025005455</c:v>
                </c:pt>
                <c:pt idx="13">
                  <c:v>-0.13040085098626952</c:v>
                </c:pt>
                <c:pt idx="14">
                  <c:v>-0.13885089683317245</c:v>
                </c:pt>
                <c:pt idx="15">
                  <c:v>-0.13051121297749163</c:v>
                </c:pt>
                <c:pt idx="16">
                  <c:v>-0.12189837499627658</c:v>
                </c:pt>
                <c:pt idx="17">
                  <c:v>-0.10178480593950018</c:v>
                </c:pt>
                <c:pt idx="18">
                  <c:v>-9.8681714225174424E-2</c:v>
                </c:pt>
                <c:pt idx="19">
                  <c:v>-9.7779371761812672E-2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3-DC42-A6B4-DDA7EA18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22607"/>
        <c:axId val="456684847"/>
      </c:lineChart>
      <c:catAx>
        <c:axId val="4567226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84847"/>
        <c:crosses val="autoZero"/>
        <c:auto val="1"/>
        <c:lblAlgn val="ctr"/>
        <c:lblOffset val="100"/>
        <c:tickLblSkip val="1"/>
        <c:noMultiLvlLbl val="0"/>
      </c:catAx>
      <c:valAx>
        <c:axId val="4566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2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Chegg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'Chegg Event 1 Analysis'!$F$263:$F$282</c:f>
              <c:numCache>
                <c:formatCode>0.00%</c:formatCode>
                <c:ptCount val="20"/>
                <c:pt idx="0">
                  <c:v>-1.3054390144610767E-3</c:v>
                </c:pt>
                <c:pt idx="1">
                  <c:v>-3.0670888293201589E-3</c:v>
                </c:pt>
                <c:pt idx="2">
                  <c:v>8.6631894051108094E-3</c:v>
                </c:pt>
                <c:pt idx="3">
                  <c:v>-2.0399753102444979E-3</c:v>
                </c:pt>
                <c:pt idx="4">
                  <c:v>1.9130917433580572E-2</c:v>
                </c:pt>
                <c:pt idx="5">
                  <c:v>9.713990066242165E-3</c:v>
                </c:pt>
                <c:pt idx="6">
                  <c:v>1.2458921739178033E-2</c:v>
                </c:pt>
                <c:pt idx="7">
                  <c:v>-4.5792308436180436E-3</c:v>
                </c:pt>
                <c:pt idx="8">
                  <c:v>-2.8797082785746303E-3</c:v>
                </c:pt>
                <c:pt idx="9">
                  <c:v>-2.3972963006515129E-2</c:v>
                </c:pt>
                <c:pt idx="10">
                  <c:v>-1.7623817788131151E-2</c:v>
                </c:pt>
                <c:pt idx="11">
                  <c:v>-4.2344112611537747E-2</c:v>
                </c:pt>
                <c:pt idx="12">
                  <c:v>-4.5191509452954678E-2</c:v>
                </c:pt>
                <c:pt idx="13">
                  <c:v>-4.546549142003424E-2</c:v>
                </c:pt>
                <c:pt idx="14">
                  <c:v>-1.2187043603134232E-2</c:v>
                </c:pt>
                <c:pt idx="15">
                  <c:v>-2.2123014992325569E-2</c:v>
                </c:pt>
                <c:pt idx="16">
                  <c:v>-6.8442757954213455E-3</c:v>
                </c:pt>
                <c:pt idx="17">
                  <c:v>-1.4053421043255413E-2</c:v>
                </c:pt>
                <c:pt idx="18">
                  <c:v>-3.614936311835304E-2</c:v>
                </c:pt>
                <c:pt idx="19">
                  <c:v>-5.2531892867246854E-2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A-7148-BDA0-92C7C1A1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34319"/>
        <c:axId val="471598447"/>
      </c:lineChart>
      <c:catAx>
        <c:axId val="4340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8447"/>
        <c:crosses val="autoZero"/>
        <c:auto val="1"/>
        <c:lblAlgn val="ctr"/>
        <c:lblOffset val="100"/>
        <c:noMultiLvlLbl val="0"/>
      </c:catAx>
      <c:valAx>
        <c:axId val="4715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'Google Event 1 Analysis'!$F$263:$F$282</c:f>
              <c:numCache>
                <c:formatCode>0.00%</c:formatCode>
                <c:ptCount val="20"/>
                <c:pt idx="0">
                  <c:v>8.2130712397219842E-3</c:v>
                </c:pt>
                <c:pt idx="1">
                  <c:v>-3.0744351563219176E-3</c:v>
                </c:pt>
                <c:pt idx="2">
                  <c:v>4.0970540965907451E-3</c:v>
                </c:pt>
                <c:pt idx="3">
                  <c:v>-1.5386714218851624E-3</c:v>
                </c:pt>
                <c:pt idx="4">
                  <c:v>2.1404503085266882E-2</c:v>
                </c:pt>
                <c:pt idx="5">
                  <c:v>2.1555855810982551E-2</c:v>
                </c:pt>
                <c:pt idx="6">
                  <c:v>1.9370182028604854E-2</c:v>
                </c:pt>
                <c:pt idx="7">
                  <c:v>3.4075819210301408E-2</c:v>
                </c:pt>
                <c:pt idx="8">
                  <c:v>2.8071188704933671E-2</c:v>
                </c:pt>
                <c:pt idx="9">
                  <c:v>9.0097823705237029E-3</c:v>
                </c:pt>
                <c:pt idx="10">
                  <c:v>-1.2811610592884548E-2</c:v>
                </c:pt>
                <c:pt idx="11">
                  <c:v>-1.1823728983526571E-2</c:v>
                </c:pt>
                <c:pt idx="12">
                  <c:v>-2.465860751122545E-2</c:v>
                </c:pt>
                <c:pt idx="13">
                  <c:v>-9.0867985344266003E-3</c:v>
                </c:pt>
                <c:pt idx="14">
                  <c:v>-6.0720628343522622E-3</c:v>
                </c:pt>
                <c:pt idx="15">
                  <c:v>-1.5722889431374384E-2</c:v>
                </c:pt>
                <c:pt idx="16">
                  <c:v>-4.1126940134910243E-3</c:v>
                </c:pt>
                <c:pt idx="17">
                  <c:v>-1.039725498320096E-2</c:v>
                </c:pt>
                <c:pt idx="18">
                  <c:v>-5.6921646831904812E-3</c:v>
                </c:pt>
                <c:pt idx="19">
                  <c:v>-1.7648928829983673E-2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374B-8DDE-DD6A6715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68671"/>
        <c:axId val="513297615"/>
      </c:lineChart>
      <c:catAx>
        <c:axId val="1152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7615"/>
        <c:crosses val="autoZero"/>
        <c:auto val="1"/>
        <c:lblAlgn val="ctr"/>
        <c:lblOffset val="100"/>
        <c:noMultiLvlLbl val="0"/>
      </c:catAx>
      <c:valAx>
        <c:axId val="5132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JP Morgan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'JP Morgan Event 1 Analysis'!$F$263:$F$282</c:f>
              <c:numCache>
                <c:formatCode>0.00%</c:formatCode>
                <c:ptCount val="20"/>
                <c:pt idx="0">
                  <c:v>5.4535804487239482E-3</c:v>
                </c:pt>
                <c:pt idx="1">
                  <c:v>7.6384260767592589E-3</c:v>
                </c:pt>
                <c:pt idx="2">
                  <c:v>3.8685982537415824E-3</c:v>
                </c:pt>
                <c:pt idx="3">
                  <c:v>2.1757043729708339E-2</c:v>
                </c:pt>
                <c:pt idx="4">
                  <c:v>6.2364961970310662E-3</c:v>
                </c:pt>
                <c:pt idx="5">
                  <c:v>-7.0057059929204621E-3</c:v>
                </c:pt>
                <c:pt idx="6">
                  <c:v>-1.384599978302492E-2</c:v>
                </c:pt>
                <c:pt idx="7">
                  <c:v>-2.6008094191642937E-2</c:v>
                </c:pt>
                <c:pt idx="8">
                  <c:v>-1.1550221762694017E-2</c:v>
                </c:pt>
                <c:pt idx="9">
                  <c:v>-1.0555640237752205E-2</c:v>
                </c:pt>
                <c:pt idx="10">
                  <c:v>-6.6949021198748279E-3</c:v>
                </c:pt>
                <c:pt idx="11">
                  <c:v>-5.5744589550401269E-3</c:v>
                </c:pt>
                <c:pt idx="12">
                  <c:v>-2.6820209487035162E-3</c:v>
                </c:pt>
                <c:pt idx="13">
                  <c:v>-1.0078742347553404E-2</c:v>
                </c:pt>
                <c:pt idx="14">
                  <c:v>-9.6855174218096092E-3</c:v>
                </c:pt>
                <c:pt idx="15">
                  <c:v>-1.2392639454602779E-2</c:v>
                </c:pt>
                <c:pt idx="16">
                  <c:v>-8.7245055209025542E-3</c:v>
                </c:pt>
                <c:pt idx="17">
                  <c:v>5.2384669566783691E-3</c:v>
                </c:pt>
                <c:pt idx="18">
                  <c:v>9.1925236071115843E-3</c:v>
                </c:pt>
                <c:pt idx="19">
                  <c:v>7.2998825828468599E-3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1-B247-9553-0663FEF0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382416"/>
        <c:axId val="603876799"/>
      </c:lineChart>
      <c:catAx>
        <c:axId val="19053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76799"/>
        <c:crosses val="autoZero"/>
        <c:auto val="1"/>
        <c:lblAlgn val="ctr"/>
        <c:lblOffset val="100"/>
        <c:noMultiLvlLbl val="0"/>
      </c:catAx>
      <c:valAx>
        <c:axId val="6038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Meta CARs Event 1</a:t>
            </a:r>
          </a:p>
          <a:p>
            <a:pPr>
              <a:defRPr/>
            </a:pPr>
            <a:r>
              <a:rPr lang="en-US" b="1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'Meta Event 1 Analysis'!$F$263:$F$282</c:f>
              <c:numCache>
                <c:formatCode>0.00%</c:formatCode>
                <c:ptCount val="20"/>
                <c:pt idx="0">
                  <c:v>-2.3141151258697455E-4</c:v>
                </c:pt>
                <c:pt idx="1">
                  <c:v>-4.4168350442856863E-3</c:v>
                </c:pt>
                <c:pt idx="2">
                  <c:v>1.1639363984236083E-3</c:v>
                </c:pt>
                <c:pt idx="3">
                  <c:v>1.2867155055330013E-2</c:v>
                </c:pt>
                <c:pt idx="4">
                  <c:v>4.1496477831034315E-2</c:v>
                </c:pt>
                <c:pt idx="5">
                  <c:v>6.5521225930549876E-2</c:v>
                </c:pt>
                <c:pt idx="6">
                  <c:v>9.5616330574643194E-2</c:v>
                </c:pt>
                <c:pt idx="7">
                  <c:v>0.12041803275331794</c:v>
                </c:pt>
                <c:pt idx="8">
                  <c:v>7.9939467930334518E-2</c:v>
                </c:pt>
                <c:pt idx="9">
                  <c:v>8.4189948390012009E-2</c:v>
                </c:pt>
                <c:pt idx="10">
                  <c:v>8.6314269766857452E-2</c:v>
                </c:pt>
                <c:pt idx="11">
                  <c:v>0.1065742286860224</c:v>
                </c:pt>
                <c:pt idx="12">
                  <c:v>7.4564190378721446E-2</c:v>
                </c:pt>
                <c:pt idx="13">
                  <c:v>0.11222194686359067</c:v>
                </c:pt>
                <c:pt idx="14">
                  <c:v>0.13730238435469169</c:v>
                </c:pt>
                <c:pt idx="15">
                  <c:v>0.13798858845060036</c:v>
                </c:pt>
                <c:pt idx="16">
                  <c:v>0.18803629356150986</c:v>
                </c:pt>
                <c:pt idx="17">
                  <c:v>0.16474796207894912</c:v>
                </c:pt>
                <c:pt idx="18">
                  <c:v>0.18849361822989835</c:v>
                </c:pt>
                <c:pt idx="19">
                  <c:v>0.18854521774202038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7-634E-8596-38A9907B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04383"/>
        <c:axId val="568011535"/>
      </c:lineChart>
      <c:catAx>
        <c:axId val="1551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1535"/>
        <c:crosses val="autoZero"/>
        <c:auto val="1"/>
        <c:lblAlgn val="ctr"/>
        <c:lblOffset val="100"/>
        <c:noMultiLvlLbl val="0"/>
      </c:catAx>
      <c:valAx>
        <c:axId val="5680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213784</xdr:colOff>
      <xdr:row>253</xdr:row>
      <xdr:rowOff>88899</xdr:rowOff>
    </xdr:from>
    <xdr:to>
      <xdr:col>8</xdr:col>
      <xdr:colOff>658283</xdr:colOff>
      <xdr:row>267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265BB-74B7-7158-06F3-9C0EA405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168817</xdr:colOff>
      <xdr:row>263</xdr:row>
      <xdr:rowOff>37789</xdr:rowOff>
    </xdr:from>
    <xdr:to>
      <xdr:col>19</xdr:col>
      <xdr:colOff>108413</xdr:colOff>
      <xdr:row>282</xdr:row>
      <xdr:rowOff>30975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B75C9-82AC-C3E9-1E18-5ACB5BAA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0.23098</cdr:x>
      <cdr:y>0.63966</cdr:y>
    </cdr:from>
    <cdr:to>
      <cdr:x>0.42049</cdr:x>
      <cdr:y>0.72754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FB5CA77-9150-34E3-2F49-EF77ACF9D457}"/>
            </a:ext>
          </a:extLst>
        </cdr:cNvPr>
        <cdr:cNvSpPr txBox="1"/>
      </cdr:nvSpPr>
      <cdr:spPr>
        <a:xfrm xmlns:a="http://schemas.openxmlformats.org/drawingml/2006/main">
          <a:off x="1302523" y="2254405"/>
          <a:ext cx="1068659" cy="3097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</a:t>
          </a:r>
          <a:r>
            <a:rPr lang="en-US" sz="900" kern="1200" baseline="0"/>
            <a:t> Day</a:t>
          </a:r>
          <a:endParaRPr lang="en-US" sz="900" kern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125160</xdr:colOff>
      <xdr:row>263</xdr:row>
      <xdr:rowOff>91661</xdr:rowOff>
    </xdr:from>
    <xdr:to>
      <xdr:col>19</xdr:col>
      <xdr:colOff>92030</xdr:colOff>
      <xdr:row>281</xdr:row>
      <xdr:rowOff>92029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38451-7B47-5F94-89E9-42A4DA31C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92029</xdr:colOff>
      <xdr:row>279</xdr:row>
      <xdr:rowOff>36811</xdr:rowOff>
    </xdr:from>
    <xdr:to>
      <xdr:col>14</xdr:col>
      <xdr:colOff>920290</xdr:colOff>
      <xdr:row>280</xdr:row>
      <xdr:rowOff>110435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71E1D6-87E5-E375-BD4F-63317036F365}"/>
            </a:ext>
          </a:extLst>
        </xdr:cNvPr>
        <xdr:cNvSpPr txBox="1"/>
      </xdr:nvSpPr>
      <xdr:spPr>
        <a:xfrm>
          <a:off x="10509710" y="6294782"/>
          <a:ext cx="828261" cy="257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263</xdr:row>
      <xdr:rowOff>41274</xdr:rowOff>
    </xdr:from>
    <xdr:to>
      <xdr:col>19</xdr:col>
      <xdr:colOff>476250</xdr:colOff>
      <xdr:row>281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58F1-F754-843E-911A-6A58FD80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280</xdr:row>
      <xdr:rowOff>0</xdr:rowOff>
    </xdr:from>
    <xdr:to>
      <xdr:col>15</xdr:col>
      <xdr:colOff>555625</xdr:colOff>
      <xdr:row>281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CF3A47-4234-1406-48AD-115428E4408A}"/>
            </a:ext>
          </a:extLst>
        </xdr:cNvPr>
        <xdr:cNvSpPr txBox="1"/>
      </xdr:nvSpPr>
      <xdr:spPr>
        <a:xfrm>
          <a:off x="10588625" y="6667500"/>
          <a:ext cx="9048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154112</xdr:colOff>
      <xdr:row>264</xdr:row>
      <xdr:rowOff>126713</xdr:rowOff>
    </xdr:from>
    <xdr:to>
      <xdr:col>17</xdr:col>
      <xdr:colOff>1198651</xdr:colOff>
      <xdr:row>284</xdr:row>
      <xdr:rowOff>171236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3D94A-4A7D-CBD2-3170-311674752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0.23263</cdr:x>
      <cdr:y>0.31394</cdr:y>
    </cdr:from>
    <cdr:to>
      <cdr:x>0.38245</cdr:x>
      <cdr:y>0.38677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A1D568-779D-5F5E-DC22-301F36300B82}"/>
            </a:ext>
          </a:extLst>
        </cdr:cNvPr>
        <cdr:cNvSpPr txBox="1"/>
      </cdr:nvSpPr>
      <cdr:spPr>
        <a:xfrm xmlns:a="http://schemas.openxmlformats.org/drawingml/2006/main">
          <a:off x="1451329" y="1178746"/>
          <a:ext cx="934637" cy="273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Day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246703</xdr:colOff>
      <xdr:row>263</xdr:row>
      <xdr:rowOff>139261</xdr:rowOff>
    </xdr:from>
    <xdr:to>
      <xdr:col>17</xdr:col>
      <xdr:colOff>1182415</xdr:colOff>
      <xdr:row>282</xdr:row>
      <xdr:rowOff>102184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C95E2-CE14-F301-97D5-4227570E0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267</xdr:row>
      <xdr:rowOff>58391</xdr:rowOff>
    </xdr:from>
    <xdr:to>
      <xdr:col>14</xdr:col>
      <xdr:colOff>1021839</xdr:colOff>
      <xdr:row>268</xdr:row>
      <xdr:rowOff>116781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DEAC90-646F-1A8C-0BDB-4AE509A551CD}"/>
            </a:ext>
          </a:extLst>
        </xdr:cNvPr>
        <xdr:cNvSpPr txBox="1"/>
      </xdr:nvSpPr>
      <xdr:spPr>
        <a:xfrm>
          <a:off x="11298621" y="4043563"/>
          <a:ext cx="1021839" cy="2481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758939</xdr:colOff>
      <xdr:row>264</xdr:row>
      <xdr:rowOff>97315</xdr:rowOff>
    </xdr:from>
    <xdr:to>
      <xdr:col>18</xdr:col>
      <xdr:colOff>765061</xdr:colOff>
      <xdr:row>283</xdr:row>
      <xdr:rowOff>168313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8064-935B-0CE4-9024-A7A8BA22E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0.23411</cdr:x>
      <cdr:y>0.40362</cdr:y>
    </cdr:from>
    <cdr:to>
      <cdr:x>0.38083</cdr:x>
      <cdr:y>0.47172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6BF77D-9EAF-7DCC-7F54-5950154D8117}"/>
            </a:ext>
          </a:extLst>
        </cdr:cNvPr>
        <cdr:cNvSpPr txBox="1"/>
      </cdr:nvSpPr>
      <cdr:spPr>
        <a:xfrm xmlns:a="http://schemas.openxmlformats.org/drawingml/2006/main">
          <a:off x="1445075" y="1436748"/>
          <a:ext cx="905607" cy="2424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Day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264</xdr:row>
      <xdr:rowOff>76198</xdr:rowOff>
    </xdr:from>
    <xdr:to>
      <xdr:col>19</xdr:col>
      <xdr:colOff>643466</xdr:colOff>
      <xdr:row>281</xdr:row>
      <xdr:rowOff>67732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4B3DD-5B06-B0ED-FBA5-9F6F688B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575733</xdr:colOff>
      <xdr:row>271</xdr:row>
      <xdr:rowOff>33867</xdr:rowOff>
    </xdr:from>
    <xdr:to>
      <xdr:col>15</xdr:col>
      <xdr:colOff>660400</xdr:colOff>
      <xdr:row>273</xdr:row>
      <xdr:rowOff>67733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BC9A9B-2ECD-8C19-AA23-CC8A4C35633C}"/>
            </a:ext>
          </a:extLst>
        </xdr:cNvPr>
        <xdr:cNvSpPr txBox="1"/>
      </xdr:nvSpPr>
      <xdr:spPr>
        <a:xfrm>
          <a:off x="10786533" y="4876800"/>
          <a:ext cx="9144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114440</xdr:colOff>
      <xdr:row>263</xdr:row>
      <xdr:rowOff>69779</xdr:rowOff>
    </xdr:from>
    <xdr:to>
      <xdr:col>17</xdr:col>
      <xdr:colOff>209342</xdr:colOff>
      <xdr:row>280</xdr:row>
      <xdr:rowOff>83736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60420-0325-6284-4C3C-4504CCA07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291353</xdr:colOff>
      <xdr:row>263</xdr:row>
      <xdr:rowOff>150532</xdr:rowOff>
    </xdr:from>
    <xdr:to>
      <xdr:col>19</xdr:col>
      <xdr:colOff>130734</xdr:colOff>
      <xdr:row>282</xdr:row>
      <xdr:rowOff>18677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2DA23-84D5-C1B6-E341-105B87710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317500</xdr:colOff>
      <xdr:row>279</xdr:row>
      <xdr:rowOff>74705</xdr:rowOff>
    </xdr:from>
    <xdr:to>
      <xdr:col>15</xdr:col>
      <xdr:colOff>354854</xdr:colOff>
      <xdr:row>280</xdr:row>
      <xdr:rowOff>168088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28E08A-573A-0A07-7D3D-C6A2970439C1}"/>
            </a:ext>
          </a:extLst>
        </xdr:cNvPr>
        <xdr:cNvSpPr txBox="1"/>
      </xdr:nvSpPr>
      <xdr:spPr>
        <a:xfrm>
          <a:off x="10421471" y="6424705"/>
          <a:ext cx="85911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25401</xdr:colOff>
      <xdr:row>262</xdr:row>
      <xdr:rowOff>110065</xdr:rowOff>
    </xdr:from>
    <xdr:to>
      <xdr:col>19</xdr:col>
      <xdr:colOff>16934</xdr:colOff>
      <xdr:row>280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F379E-4C08-6EF5-AF6E-F5BB85CE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135467</xdr:colOff>
      <xdr:row>277</xdr:row>
      <xdr:rowOff>118534</xdr:rowOff>
    </xdr:from>
    <xdr:to>
      <xdr:col>15</xdr:col>
      <xdr:colOff>169334</xdr:colOff>
      <xdr:row>279</xdr:row>
      <xdr:rowOff>33866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509EC5-304C-6A15-FBFC-C11B0999C19F}"/>
            </a:ext>
          </a:extLst>
        </xdr:cNvPr>
        <xdr:cNvSpPr txBox="1"/>
      </xdr:nvSpPr>
      <xdr:spPr>
        <a:xfrm>
          <a:off x="10634134" y="6079067"/>
          <a:ext cx="863600" cy="287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1</xdr:row>
      <xdr:rowOff>176741</xdr:rowOff>
    </xdr:from>
    <xdr:to>
      <xdr:col>7</xdr:col>
      <xdr:colOff>1490133</xdr:colOff>
      <xdr:row>14</xdr:row>
      <xdr:rowOff>169333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67B061-B731-CF49-8BA6-E04FC66215BF}"/>
            </a:ext>
          </a:extLst>
        </xdr:cNvPr>
        <xdr:cNvSpPr/>
      </xdr:nvSpPr>
      <xdr:spPr>
        <a:xfrm>
          <a:off x="5160433" y="363008"/>
          <a:ext cx="4508500" cy="2414058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1115483</xdr:colOff>
      <xdr:row>3</xdr:row>
      <xdr:rowOff>159808</xdr:rowOff>
    </xdr:from>
    <xdr:to>
      <xdr:col>7</xdr:col>
      <xdr:colOff>805392</xdr:colOff>
      <xdr:row>13</xdr:row>
      <xdr:rowOff>33866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F4DB8E-C90A-9062-AE73-CF8EDB059C6D}"/>
            </a:ext>
          </a:extLst>
        </xdr:cNvPr>
        <xdr:cNvSpPr txBox="1"/>
      </xdr:nvSpPr>
      <xdr:spPr>
        <a:xfrm>
          <a:off x="5839883" y="718608"/>
          <a:ext cx="3144309" cy="173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sheet</a:t>
          </a:r>
          <a:r>
            <a:rPr lang="en-US" sz="1100" baseline="0"/>
            <a:t> is meant to be the source of all firm data across the sheets, and the tables here are iterations of the same content. </a:t>
          </a:r>
        </a:p>
        <a:p>
          <a:endParaRPr lang="en-US" sz="1100" baseline="0"/>
        </a:p>
        <a:p>
          <a:r>
            <a:rPr lang="en-US" sz="1100" baseline="0"/>
            <a:t>The two 'Group' tables will be included in the Results section of the Dissertation paper.</a:t>
          </a:r>
          <a:endParaRPr 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373193</xdr:colOff>
      <xdr:row>24</xdr:row>
      <xdr:rowOff>77241</xdr:rowOff>
    </xdr:from>
    <xdr:to>
      <xdr:col>6</xdr:col>
      <xdr:colOff>62043</xdr:colOff>
      <xdr:row>37</xdr:row>
      <xdr:rowOff>124918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CE88E-C426-8D49-64D9-94589DF5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221974</xdr:colOff>
      <xdr:row>24</xdr:row>
      <xdr:rowOff>140804</xdr:rowOff>
    </xdr:from>
    <xdr:to>
      <xdr:col>11</xdr:col>
      <xdr:colOff>183874</xdr:colOff>
      <xdr:row>37</xdr:row>
      <xdr:rowOff>191604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7F05F6-6A06-20FE-9BC4-C6E88A7F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261078</xdr:colOff>
      <xdr:row>24</xdr:row>
      <xdr:rowOff>118881</xdr:rowOff>
    </xdr:from>
    <xdr:to>
      <xdr:col>16</xdr:col>
      <xdr:colOff>235251</xdr:colOff>
      <xdr:row>37</xdr:row>
      <xdr:rowOff>165625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9583F8-C73C-77F4-C023-B7F22C63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498019</xdr:colOff>
      <xdr:row>38</xdr:row>
      <xdr:rowOff>108146</xdr:rowOff>
    </xdr:from>
    <xdr:to>
      <xdr:col>6</xdr:col>
      <xdr:colOff>178494</xdr:colOff>
      <xdr:row>51</xdr:row>
      <xdr:rowOff>102985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98D16B-9C9F-127B-626F-6223FD29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244340</xdr:colOff>
      <xdr:row>38</xdr:row>
      <xdr:rowOff>109178</xdr:rowOff>
    </xdr:from>
    <xdr:to>
      <xdr:col>11</xdr:col>
      <xdr:colOff>211320</xdr:colOff>
      <xdr:row>51</xdr:row>
      <xdr:rowOff>116798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986CF5E-4DD6-22BE-CC2C-FFFBAE6AA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296362</xdr:colOff>
      <xdr:row>38</xdr:row>
      <xdr:rowOff>87511</xdr:rowOff>
    </xdr:from>
    <xdr:to>
      <xdr:col>16</xdr:col>
      <xdr:colOff>225324</xdr:colOff>
      <xdr:row>51</xdr:row>
      <xdr:rowOff>122903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FA9A2D0-4FA9-7126-BCB3-04CC8F661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462197</xdr:colOff>
      <xdr:row>52</xdr:row>
      <xdr:rowOff>179464</xdr:rowOff>
    </xdr:from>
    <xdr:to>
      <xdr:col>6</xdr:col>
      <xdr:colOff>249837</xdr:colOff>
      <xdr:row>67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A00012-2F13-4B22-C4FA-EA98500D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354212</xdr:colOff>
      <xdr:row>52</xdr:row>
      <xdr:rowOff>169194</xdr:rowOff>
    </xdr:from>
    <xdr:to>
      <xdr:col>11</xdr:col>
      <xdr:colOff>266291</xdr:colOff>
      <xdr:row>66</xdr:row>
      <xdr:rowOff>122905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9CAD10A-275C-5C83-2486-16CCEC9E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438355</xdr:colOff>
      <xdr:row>52</xdr:row>
      <xdr:rowOff>144206</xdr:rowOff>
    </xdr:from>
    <xdr:to>
      <xdr:col>16</xdr:col>
      <xdr:colOff>245807</xdr:colOff>
      <xdr:row>67</xdr:row>
      <xdr:rowOff>40968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E967F27-6D18-7267-7F47-040D71BB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524654</xdr:colOff>
      <xdr:row>68</xdr:row>
      <xdr:rowOff>54547</xdr:rowOff>
    </xdr:from>
    <xdr:to>
      <xdr:col>6</xdr:col>
      <xdr:colOff>208197</xdr:colOff>
      <xdr:row>82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9AFDAE-414E-9579-F862-14AD2E6A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292100</xdr:colOff>
      <xdr:row>68</xdr:row>
      <xdr:rowOff>38100</xdr:rowOff>
    </xdr:from>
    <xdr:to>
      <xdr:col>11</xdr:col>
      <xdr:colOff>254000</xdr:colOff>
      <xdr:row>81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9FE6D77-02AC-386C-DE36-9DF1FB68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67</xdr:row>
      <xdr:rowOff>190500</xdr:rowOff>
    </xdr:from>
    <xdr:to>
      <xdr:col>16</xdr:col>
      <xdr:colOff>304800</xdr:colOff>
      <xdr:row>82</xdr:row>
      <xdr:rowOff>25400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D0EDBDF-C014-11E5-D109-99FC28ACA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546100</xdr:colOff>
      <xdr:row>82</xdr:row>
      <xdr:rowOff>190500</xdr:rowOff>
    </xdr:from>
    <xdr:to>
      <xdr:col>6</xdr:col>
      <xdr:colOff>279400</xdr:colOff>
      <xdr:row>95</xdr:row>
      <xdr:rowOff>177800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117CB40-CDF4-3962-DA67-B05B21E1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444500</xdr:colOff>
      <xdr:row>82</xdr:row>
      <xdr:rowOff>165100</xdr:rowOff>
    </xdr:from>
    <xdr:to>
      <xdr:col>11</xdr:col>
      <xdr:colOff>482600</xdr:colOff>
      <xdr:row>96</xdr:row>
      <xdr:rowOff>50800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B69D9F5-41E3-5997-B9C0-92E595C0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622300</xdr:colOff>
      <xdr:row>82</xdr:row>
      <xdr:rowOff>165100</xdr:rowOff>
    </xdr:from>
    <xdr:to>
      <xdr:col>16</xdr:col>
      <xdr:colOff>355600</xdr:colOff>
      <xdr:row>96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4B84A3A-0ED1-6EC2-9817-90F33A9A1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0.23868</cdr:x>
      <cdr:y>0.14226</cdr:y>
    </cdr:from>
    <cdr:to>
      <cdr:x>0.36986</cdr:x>
      <cdr:y>0.22176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439FF7-BF65-4642-FC62-FD4283D8CA8D}"/>
            </a:ext>
          </a:extLst>
        </cdr:cNvPr>
        <cdr:cNvSpPr txBox="1"/>
      </cdr:nvSpPr>
      <cdr:spPr>
        <a:xfrm xmlns:a="http://schemas.openxmlformats.org/drawingml/2006/main">
          <a:off x="1295122" y="474507"/>
          <a:ext cx="711758" cy="265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</a:t>
          </a:r>
          <a:r>
            <a:rPr lang="en-US" sz="900" kern="1200" baseline="0"/>
            <a:t> Day</a:t>
          </a:r>
          <a:endParaRPr lang="en-US" sz="90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16933</xdr:colOff>
      <xdr:row>264</xdr:row>
      <xdr:rowOff>59266</xdr:rowOff>
    </xdr:from>
    <xdr:to>
      <xdr:col>19</xdr:col>
      <xdr:colOff>745067</xdr:colOff>
      <xdr:row>283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9EDE5-DA33-A9DE-76D2-2B9BEBDC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541867</xdr:colOff>
      <xdr:row>277</xdr:row>
      <xdr:rowOff>152400</xdr:rowOff>
    </xdr:from>
    <xdr:to>
      <xdr:col>15</xdr:col>
      <xdr:colOff>508001</xdr:colOff>
      <xdr:row>279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140FE0-A089-3FAC-61E1-4803B781B047}"/>
            </a:ext>
          </a:extLst>
        </xdr:cNvPr>
        <xdr:cNvSpPr txBox="1"/>
      </xdr:nvSpPr>
      <xdr:spPr>
        <a:xfrm>
          <a:off x="12107334" y="6112933"/>
          <a:ext cx="795867" cy="321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296334</xdr:colOff>
      <xdr:row>262</xdr:row>
      <xdr:rowOff>57149</xdr:rowOff>
    </xdr:from>
    <xdr:to>
      <xdr:col>19</xdr:col>
      <xdr:colOff>389466</xdr:colOff>
      <xdr:row>280</xdr:row>
      <xdr:rowOff>67732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E8A03-8967-6BCB-DC2D-FF56C7C07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0.23245</cdr:x>
      <cdr:y>0.35054</cdr:y>
    </cdr:from>
    <cdr:to>
      <cdr:x>0.43526</cdr:x>
      <cdr:y>0.45123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950739-4F97-5F3A-3230-A04DA35A390B}"/>
            </a:ext>
          </a:extLst>
        </cdr:cNvPr>
        <cdr:cNvSpPr txBox="1"/>
      </cdr:nvSpPr>
      <cdr:spPr>
        <a:xfrm xmlns:a="http://schemas.openxmlformats.org/drawingml/2006/main">
          <a:off x="1261533" y="1178984"/>
          <a:ext cx="1100666" cy="338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Day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218721</xdr:colOff>
      <xdr:row>263</xdr:row>
      <xdr:rowOff>11289</xdr:rowOff>
    </xdr:from>
    <xdr:to>
      <xdr:col>18</xdr:col>
      <xdr:colOff>536222</xdr:colOff>
      <xdr:row>280</xdr:row>
      <xdr:rowOff>112889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419C9-5D21-A1A6-01DF-258EE357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197556</xdr:colOff>
      <xdr:row>269</xdr:row>
      <xdr:rowOff>1</xdr:rowOff>
    </xdr:from>
    <xdr:to>
      <xdr:col>14</xdr:col>
      <xdr:colOff>1114778</xdr:colOff>
      <xdr:row>270</xdr:row>
      <xdr:rowOff>42334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9D9EBE8-0BFE-6BF3-428A-A05BA57FA9CD}"/>
            </a:ext>
          </a:extLst>
        </xdr:cNvPr>
        <xdr:cNvSpPr txBox="1"/>
      </xdr:nvSpPr>
      <xdr:spPr>
        <a:xfrm>
          <a:off x="11246556" y="4741334"/>
          <a:ext cx="917222" cy="239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16932</xdr:colOff>
      <xdr:row>262</xdr:row>
      <xdr:rowOff>42333</xdr:rowOff>
    </xdr:from>
    <xdr:to>
      <xdr:col>18</xdr:col>
      <xdr:colOff>812799</xdr:colOff>
      <xdr:row>281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26175-9AB8-159A-64C7-D9421945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1388534</xdr:colOff>
      <xdr:row>266</xdr:row>
      <xdr:rowOff>33867</xdr:rowOff>
    </xdr:from>
    <xdr:to>
      <xdr:col>14</xdr:col>
      <xdr:colOff>914401</xdr:colOff>
      <xdr:row>267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5DDA77-2BF8-7DDA-1FC1-83B5825EFD4F}"/>
            </a:ext>
          </a:extLst>
        </xdr:cNvPr>
        <xdr:cNvSpPr txBox="1"/>
      </xdr:nvSpPr>
      <xdr:spPr>
        <a:xfrm>
          <a:off x="10668001" y="3945467"/>
          <a:ext cx="10668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87441</xdr:colOff>
      <xdr:row>17</xdr:row>
      <xdr:rowOff>12908</xdr:rowOff>
    </xdr:from>
    <xdr:to>
      <xdr:col>19</xdr:col>
      <xdr:colOff>624589</xdr:colOff>
      <xdr:row>282</xdr:row>
      <xdr:rowOff>124919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D7446-3E6F-7484-C89A-0C63639BF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229016</xdr:colOff>
      <xdr:row>276</xdr:row>
      <xdr:rowOff>-1</xdr:rowOff>
    </xdr:from>
    <xdr:to>
      <xdr:col>15</xdr:col>
      <xdr:colOff>104099</xdr:colOff>
      <xdr:row>278</xdr:row>
      <xdr:rowOff>-1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4530E9-2DEB-B353-40E0-BE74F24C88CC}"/>
            </a:ext>
          </a:extLst>
        </xdr:cNvPr>
        <xdr:cNvSpPr txBox="1"/>
      </xdr:nvSpPr>
      <xdr:spPr>
        <a:xfrm>
          <a:off x="11013606" y="5808688"/>
          <a:ext cx="999345" cy="374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73AC05-7BBE-A24A-A092-A82D6A8DF3B9}" name="Table12" displayName="Table12" ref="A10:E294" totalsRowShown="0">
  <autoFilter ref="A10:E294" xr:uid="{8F73AC05-7BBE-A24A-A092-A82D6A8DF3B9}"/>
  <tableColumns count="5">
    <tableColumn id="1" xr3:uid="{BDA4AEE1-49B5-3A42-A812-C68BF3795725}" name="Date" dataDxfId="115"/>
    <tableColumn id="2" xr3:uid="{E0C3881D-16E1-DD48-848A-8465F05E6A8F}" name="AAPL" dataDxfId="114"/>
    <tableColumn id="3" xr3:uid="{96A765B6-1918-0742-B1EB-20A4DFCAF373}" name="^GSPC"/>
    <tableColumn id="4" xr3:uid="{F0829ED2-1166-8448-A05F-A029A73BABED}" name="Apple Returns" dataDxfId="113">
      <calculatedColumnFormula>(B11/B10)-1</calculatedColumnFormula>
    </tableColumn>
    <tableColumn id="5" xr3:uid="{8B508B43-6BB0-9D4B-BC58-FAC669AC48AA}" name="Market Returns" dataDxfId="112">
      <calculatedColumnFormula>(C11/C10)-1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8F1FAEF-1F1C-E64C-94A0-FA6438C789E9}" name="Table22" displayName="Table22" ref="A1:C6" totalsRowShown="0">
  <autoFilter ref="A1:C6" xr:uid="{58F1FAEF-1F1C-E64C-94A0-FA6438C789E9}"/>
  <tableColumns count="3">
    <tableColumn id="1" xr3:uid="{4FF4EFD3-C7AC-6848-8182-F14491166BF3}" name="Event Window"/>
    <tableColumn id="2" xr3:uid="{003678E5-946A-5A4C-BEF7-22FD713C70C4}" name="Degrees of Freedom" dataDxfId="90"/>
    <tableColumn id="3" xr3:uid="{3F5D3E92-A512-A14D-AAB8-C2BBE149DD55}" name="Critical t-value" dataDxfId="8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087C6A-FE44-844C-88D1-EF2F2767121B}" name="Table11" displayName="Table11" ref="A1:H300" totalsRowShown="0" headerRowBorderDxfId="88" tableBorderDxfId="87">
  <autoFilter ref="A1:H300" xr:uid="{A7087C6A-FE44-844C-88D1-EF2F2767121B}"/>
  <tableColumns count="8">
    <tableColumn id="1" xr3:uid="{DB8071E9-6CCC-6E4B-AA99-9769EDB4F122}" name="Date" dataDxfId="86"/>
    <tableColumn id="2" xr3:uid="{CC253275-06C2-424D-A0EB-2FCFE0680EB0}" name="NVDA"/>
    <tableColumn id="3" xr3:uid="{736BF248-92E5-454E-8B50-DFC7D404D69E}" name="^GSPC" dataDxfId="85"/>
    <tableColumn id="4" xr3:uid="{0ED88284-1FC9-3C40-B913-4DC925389DC0}" name="Daily Returns" dataDxfId="84">
      <calculatedColumnFormula>(B2/B1)-1</calculatedColumnFormula>
    </tableColumn>
    <tableColumn id="5" xr3:uid="{2C48A5CC-5CAA-EB48-BF5D-D69E8361CDA1}" name="Market Returns" dataDxfId="83">
      <calculatedColumnFormula>(C2/C1)-1</calculatedColumnFormula>
    </tableColumn>
    <tableColumn id="6" xr3:uid="{34AE6650-5281-BF4C-BD6A-6C018A60EF26}" name="Expected Returns" dataDxfId="82">
      <calculatedColumnFormula>alpha_nvda+beta_nvda*E2</calculatedColumnFormula>
    </tableColumn>
    <tableColumn id="7" xr3:uid="{F05A3ACF-AC40-714D-AB3F-5CDB7BB77D6D}" name="Abnormal Returns" dataDxfId="81">
      <calculatedColumnFormula>D2-F2</calculatedColumnFormula>
    </tableColumn>
    <tableColumn id="8" xr3:uid="{8B99D910-A284-CA44-AB70-7048F3477908}" name="Helper Column" dataDxfId="80">
      <calculatedColumnFormula>0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F7CF5-1091-2E42-99BA-F4C2A4D43075}" name="Table1" displayName="Table1" ref="A1:H300" totalsRowShown="0" tableBorderDxfId="79">
  <autoFilter ref="A1:H300" xr:uid="{DB6F7CF5-1091-2E42-99BA-F4C2A4D43075}"/>
  <tableColumns count="8">
    <tableColumn id="1" xr3:uid="{6A9BDEAD-0575-F54C-AD68-6167FAB6869D}" name="Date" dataDxfId="78"/>
    <tableColumn id="2" xr3:uid="{AC41F50F-DCFC-1B47-9506-CDBA86E66A59}" name="ADBE"/>
    <tableColumn id="3" xr3:uid="{2FDD1A50-34F6-6946-BA53-F668FC107CAB}" name="^GSPC"/>
    <tableColumn id="4" xr3:uid="{A45DF29D-E422-D842-8666-D5CEED7AEDFA}" name="Daily Returns" dataDxfId="77">
      <calculatedColumnFormula>(B2/B1)-1</calculatedColumnFormula>
    </tableColumn>
    <tableColumn id="5" xr3:uid="{E0C4B08F-E42D-6647-90D1-66FFF8DB9203}" name="Market Returns" dataDxfId="76">
      <calculatedColumnFormula>(C2/C1)-1</calculatedColumnFormula>
    </tableColumn>
    <tableColumn id="6" xr3:uid="{21A170A4-FD64-B747-A324-A926DD02671F}" name="Expected Returns" dataDxfId="75">
      <calculatedColumnFormula>alpha_abde+beta_adbe*E2</calculatedColumnFormula>
    </tableColumn>
    <tableColumn id="7" xr3:uid="{9565A449-2961-A84C-935E-C326052FA424}" name="Abnormal Returns" dataDxfId="74">
      <calculatedColumnFormula>D2-F2</calculatedColumnFormula>
    </tableColumn>
    <tableColumn id="8" xr3:uid="{19A5F47E-3A14-BB40-8B5D-9A45FD936C74}" name="Helper Column" dataDxfId="73">
      <calculatedColumnFormula>0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8A9F83-A734-1440-BC33-E89DE710A437}" name="Table10" displayName="Table10" ref="A1:H300" totalsRowShown="0" headerRowBorderDxfId="72" tableBorderDxfId="71">
  <autoFilter ref="A1:H300" xr:uid="{AC8A9F83-A734-1440-BC33-E89DE710A437}"/>
  <tableColumns count="8">
    <tableColumn id="1" xr3:uid="{151CE769-9C43-A745-8617-4795EA32D935}" name="Date" dataDxfId="70"/>
    <tableColumn id="2" xr3:uid="{0E1D3F64-DB50-6F4A-ADA8-F92D51939506}" name="NOW" dataDxfId="69"/>
    <tableColumn id="3" xr3:uid="{21568FB0-766F-A148-BEEF-70A7294FB8B5}" name="^GSPC" dataDxfId="68"/>
    <tableColumn id="4" xr3:uid="{40C1D3D2-7F9F-814E-837B-1EFD296D4F83}" name="Daily Returns" dataDxfId="67">
      <calculatedColumnFormula>(B2/B1)-1</calculatedColumnFormula>
    </tableColumn>
    <tableColumn id="5" xr3:uid="{7ACED2DC-A67E-A34D-8152-6B308AF059A1}" name="Market Returns" dataDxfId="66">
      <calculatedColumnFormula>(C2/C1)-1</calculatedColumnFormula>
    </tableColumn>
    <tableColumn id="6" xr3:uid="{875ECE3E-08D6-B042-9B44-D4684CD9A022}" name="Expected Returns" dataDxfId="65">
      <calculatedColumnFormula>alpha_now+beta_now*E2</calculatedColumnFormula>
    </tableColumn>
    <tableColumn id="7" xr3:uid="{70803367-9468-4147-BF4F-6181218CFAE6}" name="Abnormal Returns" dataDxfId="64">
      <calculatedColumnFormula>D2-F2</calculatedColumnFormula>
    </tableColumn>
    <tableColumn id="8" xr3:uid="{7F765A50-EFE5-2E4A-9836-FDC5CC70EE4E}" name="Helper Column" dataDxfId="63">
      <calculatedColumnFormula>0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A62814-4780-2545-BDB2-DE1288466C72}" name="Table9" displayName="Table9" ref="A1:H300" totalsRowShown="0" headerRowBorderDxfId="62" tableBorderDxfId="61">
  <autoFilter ref="A1:H300" xr:uid="{EBA62814-4780-2545-BDB2-DE1288466C72}"/>
  <tableColumns count="8">
    <tableColumn id="1" xr3:uid="{251A06B5-E5C1-F849-93E3-9B61728C119B}" name="Date" dataDxfId="60"/>
    <tableColumn id="2" xr3:uid="{89A13FBF-57A6-264F-BB12-E608065EEC4C}" name="MSFT"/>
    <tableColumn id="3" xr3:uid="{4302498F-527F-534E-A09B-6992A926746F}" name="^GSPC"/>
    <tableColumn id="4" xr3:uid="{D73F9ED9-4A4D-8645-BBD7-698CA6E3A227}" name="Daily Returns" dataDxfId="59">
      <calculatedColumnFormula>(B2/B1)-1</calculatedColumnFormula>
    </tableColumn>
    <tableColumn id="5" xr3:uid="{851BF3A8-D769-8F4A-90D5-CE64F8ADDDC7}" name="Market Returns" dataDxfId="58">
      <calculatedColumnFormula>(C2/C1)-1</calculatedColumnFormula>
    </tableColumn>
    <tableColumn id="6" xr3:uid="{330FAA17-14E3-E24C-9A0A-678798A338C4}" name="Expected Returns" dataDxfId="57">
      <calculatedColumnFormula>alpha_msft+beta_msft*E2</calculatedColumnFormula>
    </tableColumn>
    <tableColumn id="7" xr3:uid="{231E262A-D53E-9C46-A77C-F8A5C4B34886}" name="Abnormal Returns" dataDxfId="56">
      <calculatedColumnFormula>D2-F2</calculatedColumnFormula>
    </tableColumn>
    <tableColumn id="8" xr3:uid="{59F1D778-8A5A-AE43-95F1-724E211766C4}" name="Helper Column" dataDxfId="55">
      <calculatedColumnFormula>0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BD182-A7DC-BD4F-9595-A72E98206AA5}" name="Table5" displayName="Table5" ref="A1:H300" totalsRowShown="0" headerRowBorderDxfId="54" tableBorderDxfId="53">
  <autoFilter ref="A1:H300" xr:uid="{E8EBD182-A7DC-BD4F-9595-A72E98206AA5}"/>
  <tableColumns count="8">
    <tableColumn id="1" xr3:uid="{3E6513E4-1D7D-CE4D-86DF-EC0D7922AC50}" name="Date" dataDxfId="52"/>
    <tableColumn id="2" xr3:uid="{1F6AD926-921F-2A4C-ADFA-2AD1240065C5}" name="CRM"/>
    <tableColumn id="3" xr3:uid="{5944BAF7-73E5-D24D-B031-40DF4BC805D1}" name="^GSPC"/>
    <tableColumn id="4" xr3:uid="{B9586CFD-C97F-E447-AB26-D5CA0DF556B9}" name="Daily Returns" dataDxfId="51">
      <calculatedColumnFormula>(B2/B1)-1</calculatedColumnFormula>
    </tableColumn>
    <tableColumn id="5" xr3:uid="{9DB077C7-A0C0-1247-8A41-C24685443885}" name="Market Returns" dataDxfId="50">
      <calculatedColumnFormula>(C2/C1)-1</calculatedColumnFormula>
    </tableColumn>
    <tableColumn id="6" xr3:uid="{68F0EBAD-2F25-AB41-A3D9-96DD56586905}" name="Expected Returns" dataDxfId="49">
      <calculatedColumnFormula>alpha_crm+beta_crm*E2</calculatedColumnFormula>
    </tableColumn>
    <tableColumn id="7" xr3:uid="{D544717A-340A-4146-96D7-4B3E78577C05}" name="Abnormal Returns" dataDxfId="48">
      <calculatedColumnFormula>D2-F2</calculatedColumnFormula>
    </tableColumn>
    <tableColumn id="8" xr3:uid="{F1E16D5D-37F9-1F40-AB6D-71E3CD5584D3}" name="Helper Column" dataDxfId="47">
      <calculatedColumnFormula>0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1AD9AA-14AA-B74E-959E-E0AECF7B3EA3}" name="Table7" displayName="Table7" ref="A1:H300" totalsRowShown="0" headerRowBorderDxfId="46" tableBorderDxfId="45">
  <autoFilter ref="A1:H300" xr:uid="{F11AD9AA-14AA-B74E-959E-E0AECF7B3EA3}"/>
  <tableColumns count="8">
    <tableColumn id="1" xr3:uid="{0A2D4945-6C36-B94B-A171-029A9D65F642}" name="Date" dataDxfId="44"/>
    <tableColumn id="2" xr3:uid="{FEB91EE2-7A8D-BB4E-B8E9-28BBCCEE3C7C}" name="JPM"/>
    <tableColumn id="3" xr3:uid="{C5E2336F-1746-9C44-9859-7DB11A086FC0}" name="^GSPC"/>
    <tableColumn id="4" xr3:uid="{5640E605-DA6A-6B49-A973-65794B8F726E}" name="Daily Returns" dataDxfId="43">
      <calculatedColumnFormula>(B2/B1)-1</calculatedColumnFormula>
    </tableColumn>
    <tableColumn id="5" xr3:uid="{1D2E13D2-52E2-A048-A8FE-275F34CEB479}" name="Market Returns" dataDxfId="42">
      <calculatedColumnFormula>(C2/C1)-1</calculatedColumnFormula>
    </tableColumn>
    <tableColumn id="6" xr3:uid="{1F4C940E-A98D-3647-A8E2-8F2309FFD196}" name="Expected Returns" dataDxfId="41">
      <calculatedColumnFormula>alpha_jpm+beta_jpm*E2</calculatedColumnFormula>
    </tableColumn>
    <tableColumn id="7" xr3:uid="{6537961B-64FF-DB43-BC17-2BD5CA951ABF}" name="Abnormal Returns" dataDxfId="40">
      <calculatedColumnFormula>D2-F2</calculatedColumnFormula>
    </tableColumn>
    <tableColumn id="8" xr3:uid="{62A297E3-68C4-B14F-9609-DE3E5DC7B9D5}" name="Helper Column" dataDxfId="39">
      <calculatedColumnFormula>0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53085F-7611-EB49-977E-A1FFB95B13A1}" name="Table6" displayName="Table6" ref="A1:H300" totalsRowShown="0" tableBorderDxfId="38">
  <autoFilter ref="A1:H300" xr:uid="{8B53085F-7611-EB49-977E-A1FFB95B13A1}"/>
  <tableColumns count="8">
    <tableColumn id="1" xr3:uid="{97A490CF-38DA-F247-B98A-A18A06834C41}" name="Date" dataDxfId="37"/>
    <tableColumn id="2" xr3:uid="{2ED55327-831B-D04C-BC8B-28A87234D619}" name="GOOG"/>
    <tableColumn id="3" xr3:uid="{D598D6BC-AEC5-3F4D-B37F-4A4B86CAC162}" name="^GSPC"/>
    <tableColumn id="4" xr3:uid="{BAE1EF30-236C-3340-AE26-A37F21F5BD5D}" name="Daily Returns" dataDxfId="36">
      <calculatedColumnFormula>(B2/B1)-1</calculatedColumnFormula>
    </tableColumn>
    <tableColumn id="5" xr3:uid="{0386BF78-2A31-4E43-A4C1-7012FDEFD615}" name="Market Returns" dataDxfId="35">
      <calculatedColumnFormula>(C2/C1)-1</calculatedColumnFormula>
    </tableColumn>
    <tableColumn id="6" xr3:uid="{0FE45054-C077-9248-AF09-741E82605987}" name="Expected Returns" dataDxfId="34">
      <calculatedColumnFormula>alpha_goog+beta_goog*E2</calculatedColumnFormula>
    </tableColumn>
    <tableColumn id="7" xr3:uid="{139A724E-F7FD-A34C-BD81-A71694CFFD39}" name="Abnormal Returns" dataDxfId="33">
      <calculatedColumnFormula>D2-F2</calculatedColumnFormula>
    </tableColumn>
    <tableColumn id="8" xr3:uid="{7E41325A-ADF1-5247-9075-0A446C0909DE}" name="Helper Column" dataDxfId="32">
      <calculatedColumnFormula>0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2485CB-A427-2949-9BFB-95CA83459707}" name="Table8" displayName="Table8" ref="A1:H300" totalsRowShown="0" headerRowBorderDxfId="31" tableBorderDxfId="30">
  <autoFilter ref="A1:H300" xr:uid="{B02485CB-A427-2949-9BFB-95CA83459707}"/>
  <tableColumns count="8">
    <tableColumn id="1" xr3:uid="{8162AA4D-3E5E-DF43-92A5-8DA5D0D88C83}" name="Date" dataDxfId="29"/>
    <tableColumn id="2" xr3:uid="{285CD1CB-291D-244C-B14C-832A3B3291F1}" name="META"/>
    <tableColumn id="3" xr3:uid="{C5BE6C79-AFE2-8B45-B0F8-DAED06E535D1}" name="^GSPC"/>
    <tableColumn id="4" xr3:uid="{29D0D33C-A047-394F-A2AB-77C33681BA77}" name="Daily Returns" dataDxfId="28">
      <calculatedColumnFormula>(B2/B1)-1</calculatedColumnFormula>
    </tableColumn>
    <tableColumn id="5" xr3:uid="{05172D20-BDFF-4741-B950-0BD0429E7E79}" name="Market Returns" dataDxfId="27">
      <calculatedColumnFormula>(C2/C1)-1</calculatedColumnFormula>
    </tableColumn>
    <tableColumn id="6" xr3:uid="{967F1FAC-005E-8343-A29F-1625E09B8FAA}" name="Expected Returns" dataDxfId="26">
      <calculatedColumnFormula>alpha_meta+beta_meta*E2</calculatedColumnFormula>
    </tableColumn>
    <tableColumn id="7" xr3:uid="{2C4BDCBF-96BD-ED4A-A31A-3201182D20AE}" name="Abnormal Returns" dataDxfId="25">
      <calculatedColumnFormula>D2-F2</calculatedColumnFormula>
    </tableColumn>
    <tableColumn id="8" xr3:uid="{8FE3D616-D78B-8742-9BDD-24F6DDF1B8C2}" name="Helper Column" dataDxfId="24">
      <calculatedColumnFormula>0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029CC1-8B96-5143-8994-0C42D22A1621}" name="Table4" displayName="Table4" ref="A1:H300" totalsRowShown="0" headerRowBorderDxfId="23" tableBorderDxfId="22">
  <autoFilter ref="A1:H300" xr:uid="{BB029CC1-8B96-5143-8994-0C42D22A1621}"/>
  <tableColumns count="8">
    <tableColumn id="1" xr3:uid="{36E3A0D1-EA0B-B943-823B-088309EE38C7}" name="Date" dataDxfId="21"/>
    <tableColumn id="2" xr3:uid="{8977FCD8-C635-FB48-973F-4A1402D6A696}" name="CHGG"/>
    <tableColumn id="3" xr3:uid="{E4AE71FE-CD18-E044-8E4C-A68D010DB7C9}" name="^GSPC"/>
    <tableColumn id="4" xr3:uid="{5A4A82C7-DBA0-D74E-9ECB-49B6A07DB331}" name="Daily Returns" dataDxfId="20">
      <calculatedColumnFormula>(B2/B1)-1</calculatedColumnFormula>
    </tableColumn>
    <tableColumn id="5" xr3:uid="{455EE26E-DE84-594F-BF7A-91B51FA8C115}" name="Market Returns" dataDxfId="19">
      <calculatedColumnFormula>(C2/C1)-1</calculatedColumnFormula>
    </tableColumn>
    <tableColumn id="6" xr3:uid="{BC178548-B961-9547-8DEE-A3F5E0C1BC08}" name="Expected Returns" dataDxfId="18">
      <calculatedColumnFormula>alpha_chgg+beta_chgg*E2</calculatedColumnFormula>
    </tableColumn>
    <tableColumn id="7" xr3:uid="{785D714C-3F61-2B45-95BF-04125FEB7121}" name="Abnormal Returns" dataDxfId="17">
      <calculatedColumnFormula>D2-F2</calculatedColumnFormula>
    </tableColumn>
    <tableColumn id="8" xr3:uid="{39431915-6995-694F-999B-005AC760FCDE}" name="Helper Column" dataDxfId="16">
      <calculatedColumnFormula>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D510E54-2DE9-D243-8DAA-D32248595C28}" name="Table14" displayName="Table14" ref="A10:E294" totalsRowShown="0">
  <autoFilter ref="A10:E294" xr:uid="{3D510E54-2DE9-D243-8DAA-D32248595C28}"/>
  <tableColumns count="5">
    <tableColumn id="1" xr3:uid="{4F0AEEE4-6DE2-2342-A891-0A68556C1A57}" name="Date" dataDxfId="111"/>
    <tableColumn id="2" xr3:uid="{5F8ED8B8-D6A3-BE44-BDB3-0DC5FD3378E4}" name="TSM"/>
    <tableColumn id="3" xr3:uid="{4617F6BC-32BF-2549-9F3C-DD031E50F02F}" name="^GSPC"/>
    <tableColumn id="4" xr3:uid="{7192CC56-B4EF-134E-99F3-A7DAFAC6C4F8}" name="TSM Returns" dataDxfId="110">
      <calculatedColumnFormula>(B11/B10)-1</calculatedColumnFormula>
    </tableColumn>
    <tableColumn id="5" xr3:uid="{7CCE850F-E160-3648-AD03-D11836ADAB1C}" name="Market Returns" dataDxfId="109">
      <calculatedColumnFormula>(C11/C10)-1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07A02-1A3B-EB4B-87C9-612254C4423C}" name="Table3" displayName="Table3" ref="A1:H300" totalsRowShown="0" headerRowBorderDxfId="15" tableBorderDxfId="14">
  <autoFilter ref="A1:H300" xr:uid="{99707A02-1A3B-EB4B-87C9-612254C4423C}"/>
  <tableColumns count="8">
    <tableColumn id="1" xr3:uid="{897172F5-4F9B-D84D-A695-7D1A87B28004}" name="Date" dataDxfId="13"/>
    <tableColumn id="2" xr3:uid="{B1C5EFF0-64FA-2948-BFA6-B874D8F786A0}" name="BAC"/>
    <tableColumn id="3" xr3:uid="{DC74EE8E-6E23-7A40-9D57-8098B5896E2B}" name="^GSPC"/>
    <tableColumn id="4" xr3:uid="{D5E7553D-0703-7040-85BC-FB2D05F1005E}" name="Daily Returns" dataDxfId="12">
      <calculatedColumnFormula>(B2/B1)-1</calculatedColumnFormula>
    </tableColumn>
    <tableColumn id="5" xr3:uid="{00A238C6-C784-7446-8F43-0516AF13966B}" name="Market Returns" dataDxfId="11">
      <calculatedColumnFormula>(C2/C1)-1</calculatedColumnFormula>
    </tableColumn>
    <tableColumn id="6" xr3:uid="{FF77D9F0-DBB8-D545-B0D7-E6503489BD18}" name="Expected Returns" dataDxfId="10">
      <calculatedColumnFormula>alpha_bac+beta_bac*E2</calculatedColumnFormula>
    </tableColumn>
    <tableColumn id="7" xr3:uid="{7BC14C5D-62BA-694F-A7D0-2541723B17A7}" name="Abnormal Returns" dataDxfId="9">
      <calculatedColumnFormula>D2-F2</calculatedColumnFormula>
    </tableColumn>
    <tableColumn id="8" xr3:uid="{D65453B9-A0EB-374C-BBAB-756B767BCA6D}" name="Helper Column" dataDxfId="8">
      <calculatedColumnFormula>0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3D73-71C4-4F40-A042-67CC46684DE9}" name="Table2" displayName="Table2" ref="A1:H300" totalsRowShown="0" headerRowBorderDxfId="7" tableBorderDxfId="6">
  <autoFilter ref="A1:H300" xr:uid="{6D3F3D73-71C4-4F40-A042-67CC46684DE9}"/>
  <tableColumns count="8">
    <tableColumn id="1" xr3:uid="{F887BD2F-E9EE-CC42-B8E2-529BAF53A701}" name="Date" dataDxfId="5"/>
    <tableColumn id="2" xr3:uid="{F9E490EB-AC4B-0D45-8B82-9F78A0868452}" name="AMD"/>
    <tableColumn id="3" xr3:uid="{96BC10F8-1A07-2C4C-8C6D-06C1D694A2CD}" name="^GSPC"/>
    <tableColumn id="4" xr3:uid="{AB96232D-ABA1-554A-AB8A-5D971859E641}" name="Daily Returns" dataDxfId="4">
      <calculatedColumnFormula>(B2/B1)-1</calculatedColumnFormula>
    </tableColumn>
    <tableColumn id="5" xr3:uid="{AB2C9297-1522-304F-9E14-0DBD621AFCD0}" name="Market Returns" dataDxfId="3">
      <calculatedColumnFormula>(C2/C1)-1</calculatedColumnFormula>
    </tableColumn>
    <tableColumn id="6" xr3:uid="{419B539E-C1E1-204F-98BE-C3442CC3AD66}" name="Expected Returns" dataDxfId="2">
      <calculatedColumnFormula>alpha_amd+beta_amd*E2</calculatedColumnFormula>
    </tableColumn>
    <tableColumn id="7" xr3:uid="{5A355C45-9C49-7840-88A3-C486E10D30D0}" name="Abnormal Returns" dataDxfId="1">
      <calculatedColumnFormula>D2-F2</calculatedColumnFormula>
    </tableColumn>
    <tableColumn id="8" xr3:uid="{31232469-AF7E-E64F-B9EF-91791018722F}" name="Helper Column" dataDxfId="0">
      <calculatedColumnFormula>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59039BA-F1EB-114D-A3B1-2BCB2A3BBF8A}" name="Table13" displayName="Table13" ref="A10:E294" totalsRowShown="0">
  <autoFilter ref="A10:E294" xr:uid="{459039BA-F1EB-114D-A3B1-2BCB2A3BBF8A}"/>
  <tableColumns count="5">
    <tableColumn id="1" xr3:uid="{4C16A027-9218-3342-9C01-D8A010F2A799}" name="Date" dataDxfId="108"/>
    <tableColumn id="2" xr3:uid="{85831EC6-4D55-DB40-A60C-2F66F9C225AD}" name="PSO"/>
    <tableColumn id="3" xr3:uid="{302519DD-AF90-7046-8218-BC6C87AA396F}" name="^GSPC"/>
    <tableColumn id="4" xr3:uid="{58C02EAB-FFEA-394B-B683-0C9D2106E960}" name="PSO Returns" dataDxfId="107">
      <calculatedColumnFormula>(B11/B10)-1</calculatedColumnFormula>
    </tableColumn>
    <tableColumn id="5" xr3:uid="{338AC8A2-ACC5-7F40-827F-B093D397DD35}" name="Market Returns" dataDxfId="106">
      <calculatedColumnFormula>(C11/C10)-1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715CFFF-F60D-194F-AE4F-52AC793213F6}" name="Table15" displayName="Table15" ref="A10:E294" totalsRowShown="0">
  <autoFilter ref="A10:E294" xr:uid="{9715CFFF-F60D-194F-AE4F-52AC793213F6}"/>
  <tableColumns count="5">
    <tableColumn id="1" xr3:uid="{5C8A12B8-86DD-0943-88D9-48FC7B4CCBA1}" name="Date" dataDxfId="105"/>
    <tableColumn id="2" xr3:uid="{F139F2A6-9D54-1D42-A216-85AA9BB0EEA0}" name="WFC"/>
    <tableColumn id="3" xr3:uid="{DE025A8A-9A01-3F49-88DC-5E8F723D4CD5}" name="^GSPC"/>
    <tableColumn id="4" xr3:uid="{F7C23967-B1E0-2C41-A1DE-C235FE5D847A}" name="WFC Returns" dataDxfId="104">
      <calculatedColumnFormula>(B11/B10)-1</calculatedColumnFormula>
    </tableColumn>
    <tableColumn id="5" xr3:uid="{185682CB-A8D1-AB43-AC83-4BC4AE011D24}" name="Market Returns" dataDxfId="103">
      <calculatedColumnFormula>(C11/C10)-1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174CA6-ABFE-7D43-AF97-9898EA313B95}" name="Table16" displayName="Table16" ref="A1:E46" totalsRowShown="0">
  <autoFilter ref="A1:E46" xr:uid="{12174CA6-ABFE-7D43-AF97-9898EA313B95}"/>
  <tableColumns count="5">
    <tableColumn id="1" xr3:uid="{6A915A6A-E2BD-EC42-A34E-0DE15C4F84A2}" name="Firm"/>
    <tableColumn id="2" xr3:uid="{8A75A9FD-5C83-5D4B-9523-C26BEE920120}" name="Event Window"/>
    <tableColumn id="3" xr3:uid="{258CC26A-61E2-674A-99E8-2E959A66378B}" name="CAR (%)" dataDxfId="102"/>
    <tableColumn id="4" xr3:uid="{4736670B-9AEB-7E4A-ADF0-955767202039}" name="t-stat"/>
    <tableColumn id="5" xr3:uid="{6CE27DE2-2301-B840-AC71-E7EA841444C6}" name="Significant?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57FBE9-179A-B941-AFB9-22528FDB489F}" name="Table19" displayName="Table19" ref="I1:O16" totalsRowShown="0">
  <autoFilter ref="I1:O16" xr:uid="{E857FBE9-179A-B941-AFB9-22528FDB489F}"/>
  <tableColumns count="7">
    <tableColumn id="1" xr3:uid="{024CA6EA-78AB-2445-AF3E-7502F2353F73}" name="Firm"/>
    <tableColumn id="2" xr3:uid="{8FAA4A59-B2C2-4A4C-85A0-2B5AB2B32359}" name="[0, 5] CAR %" dataDxfId="101"/>
    <tableColumn id="3" xr3:uid="{5CCDEE46-D184-5844-9F79-F821715C9EDA}" name="Sig?"/>
    <tableColumn id="4" xr3:uid="{7A751E57-B703-404F-A144-9E19B08B9ACC}" name="[0, 10] CAR %" dataDxfId="100"/>
    <tableColumn id="5" xr3:uid="{E4AE1F29-DD32-5C4D-A552-1072476E9B33}" name="Sig?2"/>
    <tableColumn id="6" xr3:uid="{5314FADB-937D-FD4E-9635-6F049C361ACB}" name="[0, 15] CAR %" dataDxfId="99"/>
    <tableColumn id="7" xr3:uid="{5FCE9EA1-1ACE-E545-B673-3E10DC19D7CF}" name="Sig?3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73F14F4-884A-DD4D-A351-23C6C9BF09F1}" name="Table1921" displayName="Table1921" ref="I19:O34" totalsRowShown="0">
  <autoFilter ref="I19:O34" xr:uid="{C73F14F4-884A-DD4D-A351-23C6C9BF09F1}"/>
  <tableColumns count="7">
    <tableColumn id="1" xr3:uid="{B9B503B3-3275-1344-B377-0404E61B2DCD}" name="Firm"/>
    <tableColumn id="2" xr3:uid="{93710DBD-264B-1D46-A849-0037AAE23445}" name="[0, 5] t-stat" dataDxfId="98"/>
    <tableColumn id="3" xr3:uid="{90C0766C-19E7-8D46-8B4E-7951E3518C05}" name="Sig?"/>
    <tableColumn id="4" xr3:uid="{286B0CAE-25C6-A04E-AC15-2053603241B7}" name="[0, 10] t-stat" dataDxfId="97"/>
    <tableColumn id="5" xr3:uid="{E054016E-44C5-0C44-A88A-541D2EB802F0}" name="Sig?2"/>
    <tableColumn id="6" xr3:uid="{878AFD1C-0B01-E148-9D2B-31C04270B7BF}" name="[0, 15] t-stat" dataDxfId="96"/>
    <tableColumn id="7" xr3:uid="{886761CF-EC57-CD49-BA80-EB733E1BE18D}" name="Sig?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7270684-9A40-394D-B921-7B4EFC90FDBD}" name="Table23" displayName="Table23" ref="I36:L40" totalsRowShown="0">
  <autoFilter ref="I36:L40" xr:uid="{67270684-9A40-394D-B921-7B4EFC90FDBD}"/>
  <tableColumns count="4">
    <tableColumn id="1" xr3:uid="{3F398872-7B0C-7746-8715-DEF7F9D9F4AF}" name="Group"/>
    <tableColumn id="2" xr3:uid="{0AABBC67-D8F3-984C-83E7-A983FF010016}" name="Avg CAR % [0, 5]" dataDxfId="95"/>
    <tableColumn id="3" xr3:uid="{BD2CD90B-4B00-5A4F-99E5-5F26356169E4}" name="Avg CAR % [0, 10]" dataDxfId="94"/>
    <tableColumn id="4" xr3:uid="{1161E4C1-7B87-8B49-98E9-F21EF3963650}" name="Avg CAR % [0, 15]" dataDxfId="93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85A64CF-F3BB-764B-AD0E-63D36687D569}" name="Table24" displayName="Table24" ref="I43:O55" totalsRowShown="0">
  <autoFilter ref="I43:O55" xr:uid="{A85A64CF-F3BB-764B-AD0E-63D36687D569}"/>
  <tableColumns count="7">
    <tableColumn id="1" xr3:uid="{4AC01694-2F1A-284E-9490-62A3B8287C08}" name="Group"/>
    <tableColumn id="2" xr3:uid="{77DB6B9F-BB32-6947-B6FF-96F974EF9262}" name="Event Window"/>
    <tableColumn id="3" xr3:uid="{074AADE7-0970-9446-81E9-FA52FCA2AF71}" name="Avg CAR (%)" dataDxfId="92"/>
    <tableColumn id="4" xr3:uid="{E73566E6-CFCE-8D40-9F8D-D11DD365C9C1}" name="t-statistic " dataDxfId="91"/>
    <tableColumn id="5" xr3:uid="{3DB390D0-5BCF-5A42-B610-0CF417B58374}" name="df(n-1)"/>
    <tableColumn id="6" xr3:uid="{5EA36170-6173-0241-9951-1D11764B16F9}" name="Critical t-value"/>
    <tableColumn id="7" xr3:uid="{E6079B9A-D383-9F44-BDE6-3C82F83503E3}" name="Significant">
      <calculatedColumnFormula>IF(ABS(L44&gt;N44), "yes", "no")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9105-9978-BD45-A1EC-A8E71445EA97}">
  <dimension ref="A1:O79"/>
  <sheetViews>
    <sheetView showGridLines="0" zoomScale="66" workbookViewId="0">
      <selection activeCell="A26" sqref="A26"/>
    </sheetView>
  </sheetViews>
  <sheetFormatPr baseColWidth="10" defaultRowHeight="15" x14ac:dyDescent="0.2"/>
  <cols>
    <col min="1" max="1" width="87.1640625" customWidth="1"/>
    <col min="2" max="2" width="40" customWidth="1"/>
    <col min="3" max="3" width="22.1640625" customWidth="1"/>
    <col min="4" max="4" width="22.6640625" customWidth="1"/>
    <col min="8" max="8" width="19.1640625" customWidth="1"/>
    <col min="9" max="9" width="23.5" customWidth="1"/>
    <col min="13" max="13" width="13.1640625" customWidth="1"/>
  </cols>
  <sheetData>
    <row r="1" spans="1:15" x14ac:dyDescent="0.2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x14ac:dyDescent="0.2">
      <c r="A2" s="62" t="s">
        <v>184</v>
      </c>
      <c r="B2" s="62"/>
      <c r="C2" s="62" t="s">
        <v>185</v>
      </c>
      <c r="D2" s="62"/>
      <c r="E2" s="62"/>
      <c r="F2" s="77" t="s">
        <v>186</v>
      </c>
      <c r="G2" s="77"/>
      <c r="H2" s="62"/>
      <c r="I2" s="62"/>
      <c r="J2" s="62"/>
      <c r="K2" s="62" t="s">
        <v>187</v>
      </c>
      <c r="L2" s="62"/>
      <c r="M2" s="62"/>
      <c r="N2" s="62"/>
      <c r="O2" s="62"/>
    </row>
    <row r="3" spans="1:15" x14ac:dyDescent="0.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x14ac:dyDescent="0.2">
      <c r="A4" s="62" t="s">
        <v>188</v>
      </c>
      <c r="B4" s="62"/>
      <c r="C4" s="63" t="s">
        <v>189</v>
      </c>
      <c r="D4" s="64"/>
      <c r="E4" s="62"/>
      <c r="F4" s="63" t="s">
        <v>190</v>
      </c>
      <c r="G4" s="65" t="s">
        <v>191</v>
      </c>
      <c r="H4" s="65"/>
      <c r="I4" s="64"/>
      <c r="J4" s="62"/>
      <c r="K4" s="63" t="s">
        <v>192</v>
      </c>
      <c r="L4" s="65"/>
      <c r="M4" s="66"/>
      <c r="N4" s="62"/>
      <c r="O4" s="62"/>
    </row>
    <row r="5" spans="1:15" x14ac:dyDescent="0.2">
      <c r="A5" s="62" t="s">
        <v>193</v>
      </c>
      <c r="B5" s="62"/>
      <c r="C5" s="67" t="s">
        <v>194</v>
      </c>
      <c r="D5" s="68"/>
      <c r="E5" s="62"/>
      <c r="F5" s="67" t="s">
        <v>195</v>
      </c>
      <c r="G5" s="62" t="s">
        <v>191</v>
      </c>
      <c r="H5" s="62"/>
      <c r="I5" s="68"/>
      <c r="J5" s="62"/>
      <c r="K5" s="67" t="s">
        <v>196</v>
      </c>
      <c r="L5" s="62"/>
      <c r="M5" s="68"/>
      <c r="N5" s="62"/>
      <c r="O5" s="62"/>
    </row>
    <row r="6" spans="1:15" x14ac:dyDescent="0.2">
      <c r="A6" s="62"/>
      <c r="B6" s="62"/>
      <c r="C6" s="67" t="s">
        <v>197</v>
      </c>
      <c r="D6" s="68"/>
      <c r="E6" s="62"/>
      <c r="F6" s="67" t="s">
        <v>198</v>
      </c>
      <c r="G6" s="62" t="s">
        <v>199</v>
      </c>
      <c r="H6" s="62"/>
      <c r="I6" s="69"/>
      <c r="J6" s="62"/>
      <c r="K6" s="67"/>
      <c r="L6" s="62"/>
      <c r="M6" s="69"/>
      <c r="N6" s="62"/>
      <c r="O6" s="62"/>
    </row>
    <row r="7" spans="1:15" x14ac:dyDescent="0.2">
      <c r="A7" s="62" t="s">
        <v>200</v>
      </c>
      <c r="B7" s="62" t="s">
        <v>201</v>
      </c>
      <c r="C7" s="70" t="s">
        <v>202</v>
      </c>
      <c r="D7" s="71"/>
      <c r="E7" s="62"/>
      <c r="F7" s="70" t="s">
        <v>203</v>
      </c>
      <c r="G7" s="72" t="s">
        <v>204</v>
      </c>
      <c r="H7" s="72"/>
      <c r="I7" s="73"/>
      <c r="J7" s="62"/>
      <c r="K7" s="70"/>
      <c r="L7" s="72"/>
      <c r="M7" s="73"/>
      <c r="N7" s="62"/>
      <c r="O7" s="62"/>
    </row>
    <row r="8" spans="1:15" x14ac:dyDescent="0.2">
      <c r="A8" s="62" t="s">
        <v>205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5" x14ac:dyDescent="0.2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">
      <c r="A11" s="62"/>
      <c r="B11" s="62"/>
      <c r="C11" s="62" t="s">
        <v>206</v>
      </c>
      <c r="D11" s="62"/>
      <c r="E11" s="62"/>
      <c r="F11" s="62"/>
      <c r="G11" s="62"/>
      <c r="H11" s="62" t="s">
        <v>207</v>
      </c>
      <c r="I11" s="62"/>
      <c r="J11" s="62"/>
      <c r="K11" s="62"/>
      <c r="L11" s="62"/>
      <c r="M11" s="62"/>
      <c r="N11" s="62"/>
      <c r="O11" s="62"/>
    </row>
    <row r="12" spans="1:15" x14ac:dyDescent="0.2">
      <c r="A12" s="62"/>
      <c r="B12" s="62"/>
      <c r="C12" s="62"/>
      <c r="D12" s="62"/>
      <c r="E12" s="62"/>
      <c r="F12" s="62"/>
      <c r="G12" s="62"/>
      <c r="H12" s="74" t="s">
        <v>208</v>
      </c>
      <c r="I12" s="62"/>
      <c r="J12" s="62"/>
      <c r="K12" s="62"/>
      <c r="L12" s="62"/>
      <c r="M12" s="62"/>
      <c r="N12" s="62"/>
      <c r="O12" s="62"/>
    </row>
    <row r="13" spans="1:15" x14ac:dyDescent="0.2">
      <c r="A13" s="62"/>
      <c r="B13" s="63" t="s">
        <v>209</v>
      </c>
      <c r="C13" s="65" t="s">
        <v>210</v>
      </c>
      <c r="D13" s="65"/>
      <c r="E13" s="66"/>
      <c r="F13" s="62" t="s">
        <v>211</v>
      </c>
      <c r="G13" s="62"/>
      <c r="H13" s="62"/>
      <c r="I13" s="62"/>
      <c r="J13" s="62"/>
      <c r="K13" s="62"/>
      <c r="L13" s="62"/>
      <c r="M13" s="62"/>
      <c r="N13" s="62"/>
      <c r="O13" s="62"/>
    </row>
    <row r="14" spans="1:15" x14ac:dyDescent="0.2">
      <c r="A14" s="62"/>
      <c r="B14" s="70" t="s">
        <v>212</v>
      </c>
      <c r="C14" s="72" t="s">
        <v>213</v>
      </c>
      <c r="D14" s="72"/>
      <c r="E14" s="71"/>
      <c r="F14" s="62" t="s">
        <v>214</v>
      </c>
      <c r="G14" s="62"/>
      <c r="H14" s="75" t="s">
        <v>215</v>
      </c>
      <c r="I14" s="62"/>
      <c r="J14" s="62"/>
      <c r="K14" s="62"/>
      <c r="L14" s="62"/>
      <c r="M14" s="62"/>
      <c r="N14" s="62"/>
      <c r="O14" s="62"/>
    </row>
    <row r="15" spans="1:15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 x14ac:dyDescent="0.2">
      <c r="A17" s="62"/>
      <c r="B17" s="62"/>
      <c r="C17" s="62" t="s">
        <v>216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5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15" x14ac:dyDescent="0.2">
      <c r="A19" s="62"/>
      <c r="B19" s="62"/>
      <c r="C19" s="76" t="s">
        <v>217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15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15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1:15" x14ac:dyDescent="0.2">
      <c r="A22" s="62"/>
      <c r="B22" s="62"/>
      <c r="C22" s="62" t="s">
        <v>218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1:15" x14ac:dyDescent="0.2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15" x14ac:dyDescent="0.2">
      <c r="A24" s="62"/>
      <c r="B24" s="62"/>
      <c r="C24" s="63" t="s">
        <v>219</v>
      </c>
      <c r="D24" s="65"/>
      <c r="E24" s="66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1:15" x14ac:dyDescent="0.2">
      <c r="A25" s="62"/>
      <c r="B25" s="62"/>
      <c r="C25" s="70" t="s">
        <v>220</v>
      </c>
      <c r="D25" s="72"/>
      <c r="E25" s="71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15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15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15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15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5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5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1:15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1:15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1:15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1:15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spans="1:15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1:15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1:15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5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5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5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1:15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1:15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1:15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1:15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</row>
    <row r="56" spans="1:15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1:15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1:15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</row>
    <row r="59" spans="1:15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</row>
    <row r="60" spans="1:15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</row>
    <row r="61" spans="1:15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spans="1:15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spans="1:15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</row>
    <row r="64" spans="1:15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</row>
    <row r="65" spans="1:15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</row>
    <row r="66" spans="1:15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spans="1:15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</row>
    <row r="68" spans="1:15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1:15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</row>
    <row r="70" spans="1:15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1:15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</row>
    <row r="72" spans="1:15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</row>
    <row r="73" spans="1:15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</row>
    <row r="74" spans="1:15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</row>
    <row r="75" spans="1:15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</row>
    <row r="76" spans="1:15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</row>
    <row r="77" spans="1:15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  <row r="78" spans="1:15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</row>
    <row r="79" spans="1:15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</row>
  </sheetData>
  <mergeCells count="1">
    <mergeCell ref="F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BA21-E146-3E41-AB1C-01D1D19A9942}">
  <sheetPr codeName="Sheet7"/>
  <dimension ref="A2:S293"/>
  <sheetViews>
    <sheetView topLeftCell="E1" zoomScale="80" zoomScaleNormal="80" workbookViewId="0">
      <selection activeCell="R15" sqref="R15"/>
    </sheetView>
  </sheetViews>
  <sheetFormatPr baseColWidth="10" defaultRowHeight="15" x14ac:dyDescent="0.2"/>
  <cols>
    <col min="10" max="10" width="10.83203125" customWidth="1"/>
    <col min="11" max="11" width="5.6640625" customWidth="1"/>
    <col min="12" max="12" width="3.5" customWidth="1"/>
    <col min="13" max="13" width="4.83203125" customWidth="1"/>
    <col min="14" max="14" width="18.1640625" customWidth="1"/>
    <col min="15" max="15" width="14.6640625" customWidth="1"/>
  </cols>
  <sheetData>
    <row r="2" spans="1:19" x14ac:dyDescent="0.2">
      <c r="A2" t="s">
        <v>29</v>
      </c>
      <c r="B2">
        <f>INTERCEPT(B11:B262,C11:C262)</f>
        <v>-6.8566025726008969E-4</v>
      </c>
      <c r="D2" t="s">
        <v>88</v>
      </c>
      <c r="E2">
        <f>_xlfn.STDEV.S(E11:E262)</f>
        <v>1.3112206958221609E-2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1.3155640965547766</v>
      </c>
      <c r="G3" t="s">
        <v>177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0.69821199758905705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1.3138405200042211E-2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75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-2.1860823977841726E-3</v>
      </c>
      <c r="C11" s="17">
        <v>1.657132912945114E-3</v>
      </c>
      <c r="D11" s="17">
        <f>$B$2+$B$3*C11</f>
        <v>1.4944043062297342E-3</v>
      </c>
      <c r="E11" s="17">
        <f>B11-D11</f>
        <v>-3.6804867040139068E-3</v>
      </c>
    </row>
    <row r="12" spans="1:19" x14ac:dyDescent="0.2">
      <c r="A12" s="16">
        <v>44524</v>
      </c>
      <c r="B12" s="17">
        <v>-2.690085612074844E-4</v>
      </c>
      <c r="C12" s="17">
        <v>2.2938506357221833E-3</v>
      </c>
      <c r="D12" s="17">
        <f t="shared" ref="D12:D75" si="0">$B$2+$B$3*C12</f>
        <v>2.3320472819553643E-3</v>
      </c>
      <c r="E12" s="17">
        <f t="shared" ref="E12:E75" si="1">B12-D12</f>
        <v>-2.6010558431628487E-3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-2.6660146789305839E-2</v>
      </c>
      <c r="C13" s="17">
        <v>-2.2724822637582465E-2</v>
      </c>
      <c r="D13" s="17">
        <f t="shared" si="0"/>
        <v>-3.0581621019838801E-2</v>
      </c>
      <c r="E13" s="17">
        <f t="shared" si="1"/>
        <v>3.921474230532962E-3</v>
      </c>
      <c r="N13" s="17">
        <f>SUM(E266:E268)</f>
        <v>1.7458801714391806E-2</v>
      </c>
      <c r="O13" s="17">
        <f>SUM(E265:E269)</f>
        <v>2.2444617184926775E-2</v>
      </c>
      <c r="P13" s="17">
        <f>SUM(E267:E272)</f>
        <v>1.0548453792408867E-2</v>
      </c>
      <c r="Q13" s="17">
        <f>SUM(E267:E277)</f>
        <v>-4.5333914124670981E-3</v>
      </c>
      <c r="R13" s="17">
        <f>SUM(E267:E282)</f>
        <v>-1.6110257408098509E-2</v>
      </c>
    </row>
    <row r="14" spans="1:19" x14ac:dyDescent="0.2">
      <c r="A14" s="16">
        <v>44529</v>
      </c>
      <c r="B14" s="17">
        <v>2.3164179322655798E-2</v>
      </c>
      <c r="C14" s="17">
        <v>1.3200199537034996E-2</v>
      </c>
      <c r="D14" s="17">
        <f t="shared" si="0"/>
        <v>1.6680048321022135E-2</v>
      </c>
      <c r="E14" s="17">
        <f t="shared" si="1"/>
        <v>6.4841310016336626E-3</v>
      </c>
      <c r="N14" s="17"/>
    </row>
    <row r="15" spans="1:19" x14ac:dyDescent="0.2">
      <c r="A15" s="15">
        <v>44530</v>
      </c>
      <c r="B15" s="17">
        <v>-2.506265532516927E-2</v>
      </c>
      <c r="C15" s="17">
        <v>-1.896131033450521E-2</v>
      </c>
      <c r="D15" s="17">
        <f t="shared" si="0"/>
        <v>-2.5630479356968185E-2</v>
      </c>
      <c r="E15" s="17">
        <f t="shared" si="1"/>
        <v>5.6782403179891569E-4</v>
      </c>
      <c r="N15">
        <f>N13/(B5 * SQRT(3))</f>
        <v>0.76720452110123871</v>
      </c>
      <c r="O15">
        <f>O13/(B5 * SQRT(5))</f>
        <v>0.76398450177644084</v>
      </c>
      <c r="P15">
        <f>P13/(B5 * SQRT(6))</f>
        <v>0.32777100129124787</v>
      </c>
      <c r="Q15">
        <f>Q13/(B5*SQRT(11))</f>
        <v>-0.1040361382876097</v>
      </c>
      <c r="R15">
        <f>R13/(B5*SQRT(16))</f>
        <v>-0.30654895253281483</v>
      </c>
    </row>
    <row r="16" spans="1:19" x14ac:dyDescent="0.2">
      <c r="A16" s="16">
        <v>44531</v>
      </c>
      <c r="B16" s="17">
        <v>-5.8544908027181597E-3</v>
      </c>
      <c r="C16" s="17">
        <v>-1.1815187417889228E-2</v>
      </c>
      <c r="D16" s="17">
        <f t="shared" si="0"/>
        <v>-1.6229296618300897E-2</v>
      </c>
      <c r="E16" s="17">
        <f t="shared" si="1"/>
        <v>1.0374805815582738E-2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1.5241645156447658E-2</v>
      </c>
      <c r="C17" s="17">
        <v>1.419443613158311E-2</v>
      </c>
      <c r="D17" s="17">
        <f t="shared" si="0"/>
        <v>1.7988030288290522E-2</v>
      </c>
      <c r="E17" s="17">
        <f t="shared" si="1"/>
        <v>-2.7463851318428635E-3</v>
      </c>
    </row>
    <row r="18" spans="1:5" hidden="1" x14ac:dyDescent="0.2">
      <c r="A18" s="16">
        <v>44533</v>
      </c>
      <c r="B18" s="17">
        <v>-8.7358002010919922E-3</v>
      </c>
      <c r="C18" s="17">
        <v>-8.4485637302975647E-3</v>
      </c>
      <c r="D18" s="17">
        <f t="shared" si="0"/>
        <v>-1.1800287368294459E-2</v>
      </c>
      <c r="E18" s="17">
        <f t="shared" si="1"/>
        <v>3.0644871672024666E-3</v>
      </c>
    </row>
    <row r="19" spans="1:5" hidden="1" x14ac:dyDescent="0.2">
      <c r="A19" s="15">
        <v>44536</v>
      </c>
      <c r="B19" s="17">
        <v>8.9531203503794288E-3</v>
      </c>
      <c r="C19" s="17">
        <v>1.1730872577451423E-2</v>
      </c>
      <c r="D19" s="17">
        <f t="shared" si="0"/>
        <v>1.4747054526893996E-2</v>
      </c>
      <c r="E19" s="17">
        <f t="shared" si="1"/>
        <v>-5.7939341765145674E-3</v>
      </c>
    </row>
    <row r="20" spans="1:5" hidden="1" x14ac:dyDescent="0.2">
      <c r="A20" s="16">
        <v>44537</v>
      </c>
      <c r="B20" s="17">
        <v>2.94861499498138E-2</v>
      </c>
      <c r="C20" s="17">
        <v>2.0707080374404274E-2</v>
      </c>
      <c r="D20" s="17">
        <f t="shared" si="0"/>
        <v>2.6555831227780213E-2</v>
      </c>
      <c r="E20" s="17">
        <f t="shared" si="1"/>
        <v>2.9303187220335869E-3</v>
      </c>
    </row>
    <row r="21" spans="1:5" hidden="1" x14ac:dyDescent="0.2">
      <c r="A21" s="15">
        <v>44538</v>
      </c>
      <c r="B21" s="17">
        <v>4.62061268351599E-3</v>
      </c>
      <c r="C21" s="17">
        <v>3.0852853123166657E-3</v>
      </c>
      <c r="D21" s="17">
        <f t="shared" si="0"/>
        <v>3.3732303272515063E-3</v>
      </c>
      <c r="E21" s="17">
        <f t="shared" si="1"/>
        <v>1.2473823562644836E-3</v>
      </c>
    </row>
    <row r="22" spans="1:5" hidden="1" x14ac:dyDescent="0.2">
      <c r="A22" s="16">
        <v>44539</v>
      </c>
      <c r="B22" s="17">
        <v>-4.1319213475548011E-3</v>
      </c>
      <c r="C22" s="17">
        <v>-7.1810801698947158E-3</v>
      </c>
      <c r="D22" s="17">
        <f t="shared" si="0"/>
        <v>-1.0132831503255052E-2</v>
      </c>
      <c r="E22" s="17">
        <f t="shared" si="1"/>
        <v>6.0009101557002512E-3</v>
      </c>
    </row>
    <row r="23" spans="1:5" hidden="1" x14ac:dyDescent="0.2">
      <c r="A23" s="15">
        <v>44540</v>
      </c>
      <c r="B23" s="17">
        <v>3.841776712649958E-3</v>
      </c>
      <c r="C23" s="17">
        <v>9.5490733384817617E-3</v>
      </c>
      <c r="D23" s="17">
        <f t="shared" si="0"/>
        <v>1.1876757782214973E-2</v>
      </c>
      <c r="E23" s="17">
        <f t="shared" si="1"/>
        <v>-8.0349810695650153E-3</v>
      </c>
    </row>
    <row r="24" spans="1:5" hidden="1" x14ac:dyDescent="0.2">
      <c r="A24" s="16">
        <v>44543</v>
      </c>
      <c r="B24" s="17">
        <v>-1.3253678766961707E-2</v>
      </c>
      <c r="C24" s="17">
        <v>-9.1361676115676582E-3</v>
      </c>
      <c r="D24" s="17">
        <f t="shared" si="0"/>
        <v>-1.2704874347145106E-2</v>
      </c>
      <c r="E24" s="17">
        <f t="shared" si="1"/>
        <v>-5.4880441981660158E-4</v>
      </c>
    </row>
    <row r="25" spans="1:5" hidden="1" x14ac:dyDescent="0.2">
      <c r="A25" s="15">
        <v>44544</v>
      </c>
      <c r="B25" s="17">
        <v>-1.1819789769727751E-2</v>
      </c>
      <c r="C25" s="17">
        <v>-7.4706775774360246E-3</v>
      </c>
      <c r="D25" s="17">
        <f t="shared" si="0"/>
        <v>-1.051381545507174E-2</v>
      </c>
      <c r="E25" s="17">
        <f t="shared" si="1"/>
        <v>-1.305974314656011E-3</v>
      </c>
    </row>
    <row r="26" spans="1:5" hidden="1" x14ac:dyDescent="0.2">
      <c r="A26" s="16">
        <v>44545</v>
      </c>
      <c r="B26" s="17">
        <v>1.6541329341512645E-2</v>
      </c>
      <c r="C26" s="17">
        <v>1.6348464630746795E-2</v>
      </c>
      <c r="D26" s="17">
        <f t="shared" si="0"/>
        <v>2.0821792844746036E-2</v>
      </c>
      <c r="E26" s="17">
        <f t="shared" si="1"/>
        <v>-4.2804635032333907E-3</v>
      </c>
    </row>
    <row r="27" spans="1:5" hidden="1" x14ac:dyDescent="0.2">
      <c r="A27" s="15">
        <v>44546</v>
      </c>
      <c r="B27" s="17">
        <v>-1.7167813801932774E-2</v>
      </c>
      <c r="C27" s="17">
        <v>-8.7434153799804681E-3</v>
      </c>
      <c r="D27" s="17">
        <f t="shared" si="0"/>
        <v>-1.2188183612427232E-2</v>
      </c>
      <c r="E27" s="17">
        <f t="shared" si="1"/>
        <v>-4.979630189505542E-3</v>
      </c>
    </row>
    <row r="28" spans="1:5" hidden="1" x14ac:dyDescent="0.2">
      <c r="A28" s="16">
        <v>44547</v>
      </c>
      <c r="B28" s="17">
        <v>-1.405366039401823E-2</v>
      </c>
      <c r="C28" s="17">
        <v>-1.0287680637092622E-2</v>
      </c>
      <c r="D28" s="17">
        <f t="shared" si="0"/>
        <v>-1.4219763540240913E-2</v>
      </c>
      <c r="E28" s="17">
        <f t="shared" si="1"/>
        <v>1.6610314622268231E-4</v>
      </c>
    </row>
    <row r="29" spans="1:5" hidden="1" x14ac:dyDescent="0.2">
      <c r="A29" s="15">
        <v>44550</v>
      </c>
      <c r="B29" s="17">
        <v>-2.8115418862456609E-3</v>
      </c>
      <c r="C29" s="17">
        <v>-1.138805785140995E-2</v>
      </c>
      <c r="D29" s="17">
        <f t="shared" si="0"/>
        <v>-1.5667380296063751E-2</v>
      </c>
      <c r="E29" s="17">
        <f t="shared" si="1"/>
        <v>1.2855838409818091E-2</v>
      </c>
    </row>
    <row r="30" spans="1:5" hidden="1" x14ac:dyDescent="0.2">
      <c r="A30" s="16">
        <v>44551</v>
      </c>
      <c r="B30" s="17">
        <v>1.277389631162329E-2</v>
      </c>
      <c r="C30" s="17">
        <v>1.7777934551572505E-2</v>
      </c>
      <c r="D30" s="17">
        <f t="shared" si="0"/>
        <v>2.2702352149689339E-2</v>
      </c>
      <c r="E30" s="17">
        <f t="shared" si="1"/>
        <v>-9.9284558380660498E-3</v>
      </c>
    </row>
    <row r="31" spans="1:5" hidden="1" x14ac:dyDescent="0.2">
      <c r="A31" s="15">
        <v>44552</v>
      </c>
      <c r="B31" s="17">
        <v>1.8918800406905856E-2</v>
      </c>
      <c r="C31" s="17">
        <v>1.0180197220578835E-2</v>
      </c>
      <c r="D31" s="17">
        <f t="shared" si="0"/>
        <v>1.2707041701980153E-2</v>
      </c>
      <c r="E31" s="17">
        <f t="shared" si="1"/>
        <v>6.2117587049257024E-3</v>
      </c>
    </row>
    <row r="32" spans="1:5" hidden="1" x14ac:dyDescent="0.2">
      <c r="A32" s="16">
        <v>44553</v>
      </c>
      <c r="B32" s="17">
        <v>1.3167538914278243E-3</v>
      </c>
      <c r="C32" s="17">
        <v>6.2236999216618294E-3</v>
      </c>
      <c r="D32" s="17">
        <f t="shared" si="0"/>
        <v>7.502015907408989E-3</v>
      </c>
      <c r="E32" s="17">
        <f t="shared" si="1"/>
        <v>-6.1852620159811647E-3</v>
      </c>
    </row>
    <row r="33" spans="1:5" hidden="1" x14ac:dyDescent="0.2">
      <c r="A33" s="15">
        <v>44557</v>
      </c>
      <c r="B33" s="17">
        <v>6.2626817087862996E-3</v>
      </c>
      <c r="C33" s="17">
        <v>1.3838935247475259E-2</v>
      </c>
      <c r="D33" s="17">
        <f t="shared" si="0"/>
        <v>1.7520346088864755E-2</v>
      </c>
      <c r="E33" s="17">
        <f t="shared" si="1"/>
        <v>-1.1257664380078455E-2</v>
      </c>
    </row>
    <row r="34" spans="1:5" hidden="1" x14ac:dyDescent="0.2">
      <c r="A34" s="16">
        <v>44558</v>
      </c>
      <c r="B34" s="17">
        <v>-1.0914160459721711E-2</v>
      </c>
      <c r="C34" s="17">
        <v>-1.0101548486260992E-3</v>
      </c>
      <c r="D34" s="17">
        <f t="shared" si="0"/>
        <v>-2.0145837080733108E-3</v>
      </c>
      <c r="E34" s="17">
        <f t="shared" si="1"/>
        <v>-8.8995767516484008E-3</v>
      </c>
    </row>
    <row r="35" spans="1:5" hidden="1" x14ac:dyDescent="0.2">
      <c r="A35" s="15">
        <v>44559</v>
      </c>
      <c r="B35" s="17">
        <v>3.8570768556112078E-4</v>
      </c>
      <c r="C35" s="17">
        <v>1.4018951394270118E-3</v>
      </c>
      <c r="D35" s="17">
        <f t="shared" si="0"/>
        <v>1.1586226553047395E-3</v>
      </c>
      <c r="E35" s="17">
        <f t="shared" si="1"/>
        <v>-7.7291496974361872E-4</v>
      </c>
    </row>
    <row r="36" spans="1:5" hidden="1" x14ac:dyDescent="0.2">
      <c r="A36" s="16">
        <v>44560</v>
      </c>
      <c r="B36" s="17">
        <v>-3.4264458251925811E-3</v>
      </c>
      <c r="C36" s="17">
        <v>-2.9897555945093135E-3</v>
      </c>
      <c r="D36" s="17">
        <f t="shared" si="0"/>
        <v>-4.6188753748703237E-3</v>
      </c>
      <c r="E36" s="17">
        <f t="shared" si="1"/>
        <v>1.1924295496777426E-3</v>
      </c>
    </row>
    <row r="37" spans="1:5" hidden="1" x14ac:dyDescent="0.2">
      <c r="A37" s="15">
        <v>44561</v>
      </c>
      <c r="B37" s="17">
        <v>-9.0614053162989538E-3</v>
      </c>
      <c r="C37" s="17">
        <v>-2.6261799136575448E-3</v>
      </c>
      <c r="D37" s="17">
        <f t="shared" si="0"/>
        <v>-4.1405682627612787E-3</v>
      </c>
      <c r="E37" s="17">
        <f t="shared" si="1"/>
        <v>-4.9208370535376751E-3</v>
      </c>
    </row>
    <row r="38" spans="1:5" hidden="1" x14ac:dyDescent="0.2">
      <c r="A38" s="16">
        <v>44564</v>
      </c>
      <c r="B38" s="17">
        <v>2.7299861049943086E-3</v>
      </c>
      <c r="C38" s="17">
        <v>6.3740525309705642E-3</v>
      </c>
      <c r="D38" s="17">
        <f t="shared" si="0"/>
        <v>7.6998144020388876E-3</v>
      </c>
      <c r="E38" s="17">
        <f t="shared" si="1"/>
        <v>-4.969828297044579E-3</v>
      </c>
    </row>
    <row r="39" spans="1:5" hidden="1" x14ac:dyDescent="0.2">
      <c r="A39" s="15">
        <v>44565</v>
      </c>
      <c r="B39" s="17">
        <v>-4.5355084701022008E-3</v>
      </c>
      <c r="C39" s="17">
        <v>-6.2962195706051105E-4</v>
      </c>
      <c r="D39" s="17">
        <f t="shared" si="0"/>
        <v>-1.5139682983714513E-3</v>
      </c>
      <c r="E39" s="17">
        <f t="shared" si="1"/>
        <v>-3.0215401717307495E-3</v>
      </c>
    </row>
    <row r="40" spans="1:5" hidden="1" x14ac:dyDescent="0.2">
      <c r="A40" s="16">
        <v>44566</v>
      </c>
      <c r="B40" s="17">
        <v>-4.6829831661698074E-2</v>
      </c>
      <c r="C40" s="17">
        <v>-1.9392757790687165E-2</v>
      </c>
      <c r="D40" s="17">
        <f t="shared" si="0"/>
        <v>-2.6198076139871053E-2</v>
      </c>
      <c r="E40" s="17">
        <f t="shared" si="1"/>
        <v>-2.0631755521827021E-2</v>
      </c>
    </row>
    <row r="41" spans="1:5" hidden="1" x14ac:dyDescent="0.2">
      <c r="A41" s="15">
        <v>44567</v>
      </c>
      <c r="B41" s="17">
        <v>-7.446515386512198E-4</v>
      </c>
      <c r="C41" s="17">
        <v>-9.6376901620764954E-4</v>
      </c>
      <c r="D41" s="17">
        <f t="shared" si="0"/>
        <v>-1.9535601723547919E-3</v>
      </c>
      <c r="E41" s="17">
        <f t="shared" si="1"/>
        <v>1.2089086337035721E-3</v>
      </c>
    </row>
    <row r="42" spans="1:5" hidden="1" x14ac:dyDescent="0.2">
      <c r="A42" s="16">
        <v>44568</v>
      </c>
      <c r="B42" s="17">
        <v>-3.9729837551017999E-3</v>
      </c>
      <c r="C42" s="17">
        <v>-4.050216740091761E-3</v>
      </c>
      <c r="D42" s="17">
        <f t="shared" si="0"/>
        <v>-6.0139799837899393E-3</v>
      </c>
      <c r="E42" s="17">
        <f t="shared" si="1"/>
        <v>2.0409962286881394E-3</v>
      </c>
    </row>
    <row r="43" spans="1:5" hidden="1" x14ac:dyDescent="0.2">
      <c r="A43" s="15">
        <v>44571</v>
      </c>
      <c r="B43" s="17">
        <v>1.145572008471718E-2</v>
      </c>
      <c r="C43" s="17">
        <v>-1.4410312534549607E-3</v>
      </c>
      <c r="D43" s="17">
        <f t="shared" si="0"/>
        <v>-2.5814292363187624E-3</v>
      </c>
      <c r="E43" s="17">
        <f t="shared" si="1"/>
        <v>1.4037149321035943E-2</v>
      </c>
    </row>
    <row r="44" spans="1:5" hidden="1" x14ac:dyDescent="0.2">
      <c r="A44" s="16">
        <v>44572</v>
      </c>
      <c r="B44" s="17">
        <v>1.0416793587716633E-2</v>
      </c>
      <c r="C44" s="17">
        <v>9.159984668711818E-3</v>
      </c>
      <c r="D44" s="17">
        <f t="shared" si="0"/>
        <v>1.1364886697889378E-2</v>
      </c>
      <c r="E44" s="17">
        <f t="shared" si="1"/>
        <v>-9.4809311017274474E-4</v>
      </c>
    </row>
    <row r="45" spans="1:5" hidden="1" x14ac:dyDescent="0.2">
      <c r="A45" s="15">
        <v>44573</v>
      </c>
      <c r="B45" s="17">
        <v>1.1644860690088299E-2</v>
      </c>
      <c r="C45" s="17">
        <v>2.8177544430294521E-3</v>
      </c>
      <c r="D45" s="17">
        <f t="shared" si="0"/>
        <v>3.0212763208971589E-3</v>
      </c>
      <c r="E45" s="17">
        <f t="shared" si="1"/>
        <v>8.6235843691911396E-3</v>
      </c>
    </row>
    <row r="46" spans="1:5" hidden="1" x14ac:dyDescent="0.2">
      <c r="A46" s="16">
        <v>44574</v>
      </c>
      <c r="B46" s="17">
        <v>-1.7769252208559849E-2</v>
      </c>
      <c r="C46" s="17">
        <v>-1.42436152864307E-2</v>
      </c>
      <c r="D46" s="17">
        <f t="shared" si="0"/>
        <v>-1.9424049133227098E-2</v>
      </c>
      <c r="E46" s="17">
        <f t="shared" si="1"/>
        <v>1.6547969246672491E-3</v>
      </c>
    </row>
    <row r="47" spans="1:5" hidden="1" x14ac:dyDescent="0.2">
      <c r="A47" s="15">
        <v>44575</v>
      </c>
      <c r="B47" s="17">
        <v>4.7113868721049279E-3</v>
      </c>
      <c r="C47" s="17">
        <v>8.1998026974883231E-4</v>
      </c>
      <c r="D47" s="17">
        <f t="shared" si="0"/>
        <v>3.9307634550477487E-4</v>
      </c>
      <c r="E47" s="17">
        <f t="shared" si="1"/>
        <v>4.3183105266001529E-3</v>
      </c>
    </row>
    <row r="48" spans="1:5" hidden="1" x14ac:dyDescent="0.2">
      <c r="A48" s="16">
        <v>44579</v>
      </c>
      <c r="B48" s="17">
        <v>-2.5009457099358423E-2</v>
      </c>
      <c r="C48" s="17">
        <v>-1.8387945694007368E-2</v>
      </c>
      <c r="D48" s="17">
        <f t="shared" si="0"/>
        <v>-2.4876181421695186E-2</v>
      </c>
      <c r="E48" s="17">
        <f t="shared" si="1"/>
        <v>-1.332756776632367E-4</v>
      </c>
    </row>
    <row r="49" spans="1:5" hidden="1" x14ac:dyDescent="0.2">
      <c r="A49" s="15">
        <v>44580</v>
      </c>
      <c r="B49" s="17">
        <v>-4.6850173597576816E-3</v>
      </c>
      <c r="C49" s="17">
        <v>-9.6895418683388135E-3</v>
      </c>
      <c r="D49" s="17">
        <f t="shared" si="0"/>
        <v>-1.3432873651310922E-2</v>
      </c>
      <c r="E49" s="17">
        <f t="shared" si="1"/>
        <v>8.7478562915532399E-3</v>
      </c>
    </row>
    <row r="50" spans="1:5" hidden="1" x14ac:dyDescent="0.2">
      <c r="A50" s="16">
        <v>44581</v>
      </c>
      <c r="B50" s="17">
        <v>-1.5816248766486463E-2</v>
      </c>
      <c r="C50" s="17">
        <v>-1.103737849414832E-2</v>
      </c>
      <c r="D50" s="17">
        <f t="shared" si="0"/>
        <v>-1.5206039124247445E-2</v>
      </c>
      <c r="E50" s="17">
        <f t="shared" si="1"/>
        <v>-6.1020964223901762E-4</v>
      </c>
    </row>
    <row r="51" spans="1:5" hidden="1" x14ac:dyDescent="0.2">
      <c r="A51" s="15">
        <v>44582</v>
      </c>
      <c r="B51" s="17">
        <v>-2.5575376705319841E-2</v>
      </c>
      <c r="C51" s="17">
        <v>-1.8914821867908604E-2</v>
      </c>
      <c r="D51" s="17">
        <f t="shared" si="0"/>
        <v>-2.5569320799409805E-2</v>
      </c>
      <c r="E51" s="17">
        <f t="shared" si="1"/>
        <v>-6.0559059100358248E-6</v>
      </c>
    </row>
    <row r="52" spans="1:5" hidden="1" x14ac:dyDescent="0.2">
      <c r="A52" s="16">
        <v>44585</v>
      </c>
      <c r="B52" s="17">
        <v>2.1522463252463542E-3</v>
      </c>
      <c r="C52" s="17">
        <v>2.7717389433818962E-3</v>
      </c>
      <c r="D52" s="17">
        <f t="shared" si="0"/>
        <v>2.9607399816758053E-3</v>
      </c>
      <c r="E52" s="17">
        <f t="shared" si="1"/>
        <v>-8.0849365642945113E-4</v>
      </c>
    </row>
    <row r="53" spans="1:5" hidden="1" x14ac:dyDescent="0.2">
      <c r="A53" s="15">
        <v>44586</v>
      </c>
      <c r="B53" s="17">
        <v>-2.789327034609157E-2</v>
      </c>
      <c r="C53" s="17">
        <v>-1.2171906253646725E-2</v>
      </c>
      <c r="D53" s="17">
        <f t="shared" si="0"/>
        <v>-1.6698583111188277E-2</v>
      </c>
      <c r="E53" s="17">
        <f t="shared" si="1"/>
        <v>-1.1194687234903293E-2</v>
      </c>
    </row>
    <row r="54" spans="1:5" hidden="1" x14ac:dyDescent="0.2">
      <c r="A54" s="16">
        <v>44587</v>
      </c>
      <c r="B54" s="17">
        <v>1.9761808000173353E-2</v>
      </c>
      <c r="C54" s="17">
        <v>-1.4966358477518371E-3</v>
      </c>
      <c r="D54" s="17">
        <f t="shared" si="0"/>
        <v>-2.6545806441792275E-3</v>
      </c>
      <c r="E54" s="17">
        <f t="shared" si="1"/>
        <v>2.2416388644352581E-2</v>
      </c>
    </row>
    <row r="55" spans="1:5" hidden="1" x14ac:dyDescent="0.2">
      <c r="A55" s="15">
        <v>44588</v>
      </c>
      <c r="B55" s="17">
        <v>-9.2080298581054265E-4</v>
      </c>
      <c r="C55" s="17">
        <v>-5.3840887577105701E-3</v>
      </c>
      <c r="D55" s="17">
        <f t="shared" si="0"/>
        <v>-7.7687741195683249E-3</v>
      </c>
      <c r="E55" s="17">
        <f t="shared" si="1"/>
        <v>6.8479711337577822E-3</v>
      </c>
    </row>
    <row r="56" spans="1:5" hidden="1" x14ac:dyDescent="0.2">
      <c r="A56" s="16">
        <v>44589</v>
      </c>
      <c r="B56" s="17">
        <v>3.2283603849325493E-2</v>
      </c>
      <c r="C56" s="17">
        <v>2.4347646888076113E-2</v>
      </c>
      <c r="D56" s="17">
        <f t="shared" si="0"/>
        <v>3.1345229824286475E-2</v>
      </c>
      <c r="E56" s="17">
        <f t="shared" si="1"/>
        <v>9.3837402503901823E-4</v>
      </c>
    </row>
    <row r="57" spans="1:5" hidden="1" x14ac:dyDescent="0.2">
      <c r="A57" s="15">
        <v>44592</v>
      </c>
      <c r="B57" s="17">
        <v>1.8073633603588046E-2</v>
      </c>
      <c r="C57" s="17">
        <v>1.8885951732779516E-2</v>
      </c>
      <c r="D57" s="17">
        <f t="shared" si="0"/>
        <v>2.4160019771651112E-2</v>
      </c>
      <c r="E57" s="17">
        <f t="shared" si="1"/>
        <v>-6.0863861680630661E-3</v>
      </c>
    </row>
    <row r="58" spans="1:5" hidden="1" x14ac:dyDescent="0.2">
      <c r="A58" s="16">
        <v>44593</v>
      </c>
      <c r="B58" s="17">
        <v>1.6064766725384372E-2</v>
      </c>
      <c r="C58" s="17">
        <v>6.8630035578014503E-3</v>
      </c>
      <c r="D58" s="17">
        <f t="shared" si="0"/>
        <v>8.343060817911193E-3</v>
      </c>
      <c r="E58" s="17">
        <f t="shared" si="1"/>
        <v>7.7217059074731788E-3</v>
      </c>
    </row>
    <row r="59" spans="1:5" hidden="1" x14ac:dyDescent="0.2">
      <c r="A59" s="15">
        <v>44594</v>
      </c>
      <c r="B59" s="17">
        <v>7.3673567741049828E-2</v>
      </c>
      <c r="C59" s="17">
        <v>9.4225154473364103E-3</v>
      </c>
      <c r="D59" s="17">
        <f t="shared" si="0"/>
        <v>1.1710262764488461E-2</v>
      </c>
      <c r="E59" s="17">
        <f t="shared" si="1"/>
        <v>6.196330497656137E-2</v>
      </c>
    </row>
    <row r="60" spans="1:5" hidden="1" x14ac:dyDescent="0.2">
      <c r="A60" s="16">
        <v>44595</v>
      </c>
      <c r="B60" s="17">
        <v>-3.63829052157979E-2</v>
      </c>
      <c r="C60" s="17">
        <v>-2.4391082077444004E-2</v>
      </c>
      <c r="D60" s="17">
        <f t="shared" si="0"/>
        <v>-3.2773692114466117E-2</v>
      </c>
      <c r="E60" s="17">
        <f t="shared" si="1"/>
        <v>-3.6092131013317832E-3</v>
      </c>
    </row>
    <row r="61" spans="1:5" hidden="1" x14ac:dyDescent="0.2">
      <c r="A61" s="15">
        <v>44596</v>
      </c>
      <c r="B61" s="17">
        <v>2.5622206313855589E-3</v>
      </c>
      <c r="C61" s="17">
        <v>5.1569298644233985E-3</v>
      </c>
      <c r="D61" s="17">
        <f t="shared" si="0"/>
        <v>6.0986115208264257E-3</v>
      </c>
      <c r="E61" s="17">
        <f t="shared" si="1"/>
        <v>-3.5363908894408668E-3</v>
      </c>
    </row>
    <row r="62" spans="1:5" hidden="1" x14ac:dyDescent="0.2">
      <c r="A62" s="16">
        <v>44599</v>
      </c>
      <c r="B62" s="17">
        <v>-2.8514336697715859E-2</v>
      </c>
      <c r="C62" s="17">
        <v>-3.7017126347429485E-3</v>
      </c>
      <c r="D62" s="17">
        <f t="shared" si="0"/>
        <v>-5.5555004952910977E-3</v>
      </c>
      <c r="E62" s="17">
        <f t="shared" si="1"/>
        <v>-2.2958836202424761E-2</v>
      </c>
    </row>
    <row r="63" spans="1:5" hidden="1" x14ac:dyDescent="0.2">
      <c r="A63" s="15">
        <v>44600</v>
      </c>
      <c r="B63" s="17">
        <v>1.9794211786692273E-3</v>
      </c>
      <c r="C63" s="17">
        <v>8.4012071916632625E-3</v>
      </c>
      <c r="D63" s="17">
        <f t="shared" si="0"/>
        <v>1.0366666291809882E-2</v>
      </c>
      <c r="E63" s="17">
        <f t="shared" si="1"/>
        <v>-8.3872451131406546E-3</v>
      </c>
    </row>
    <row r="64" spans="1:5" hidden="1" x14ac:dyDescent="0.2">
      <c r="A64" s="16">
        <v>44601</v>
      </c>
      <c r="B64" s="17">
        <v>1.6090429153454489E-2</v>
      </c>
      <c r="C64" s="17">
        <v>1.4517207887505545E-2</v>
      </c>
      <c r="D64" s="17">
        <f t="shared" si="0"/>
        <v>1.8412657221764019E-2</v>
      </c>
      <c r="E64" s="17">
        <f t="shared" si="1"/>
        <v>-2.3222280683095307E-3</v>
      </c>
    </row>
    <row r="65" spans="1:5" hidden="1" x14ac:dyDescent="0.2">
      <c r="A65" s="15">
        <v>44602</v>
      </c>
      <c r="B65" s="17">
        <v>-2.0151731552736751E-2</v>
      </c>
      <c r="C65" s="17">
        <v>-1.8115725668459759E-2</v>
      </c>
      <c r="D65" s="17">
        <f t="shared" si="0"/>
        <v>-2.4518058529721529E-2</v>
      </c>
      <c r="E65" s="17">
        <f t="shared" si="1"/>
        <v>4.366326976984778E-3</v>
      </c>
    </row>
    <row r="66" spans="1:5" hidden="1" x14ac:dyDescent="0.2">
      <c r="A66" s="16">
        <v>44603</v>
      </c>
      <c r="B66" s="17">
        <v>-3.2268345910608232E-2</v>
      </c>
      <c r="C66" s="17">
        <v>-1.896945434456343E-2</v>
      </c>
      <c r="D66" s="17">
        <f t="shared" si="0"/>
        <v>-2.5641193324202758E-2</v>
      </c>
      <c r="E66" s="17">
        <f t="shared" si="1"/>
        <v>-6.6271525864054735E-3</v>
      </c>
    </row>
    <row r="67" spans="1:5" hidden="1" x14ac:dyDescent="0.2">
      <c r="A67" s="15">
        <v>44606</v>
      </c>
      <c r="B67" s="17">
        <v>8.7228763336819615E-3</v>
      </c>
      <c r="C67" s="17">
        <v>-3.8405967262932217E-3</v>
      </c>
      <c r="D67" s="17">
        <f t="shared" si="0"/>
        <v>-5.7382114197172644E-3</v>
      </c>
      <c r="E67" s="17">
        <f t="shared" si="1"/>
        <v>1.4461087753399226E-2</v>
      </c>
    </row>
    <row r="68" spans="1:5" hidden="1" x14ac:dyDescent="0.2">
      <c r="A68" s="16">
        <v>44607</v>
      </c>
      <c r="B68" s="17">
        <v>8.3185605379059169E-3</v>
      </c>
      <c r="C68" s="17">
        <v>1.5766721170720421E-2</v>
      </c>
      <c r="D68" s="17">
        <f t="shared" si="0"/>
        <v>2.005647203532979E-2</v>
      </c>
      <c r="E68" s="17">
        <f t="shared" si="1"/>
        <v>-1.1737911497423873E-2</v>
      </c>
    </row>
    <row r="69" spans="1:5" hidden="1" x14ac:dyDescent="0.2">
      <c r="A69" s="15">
        <v>44608</v>
      </c>
      <c r="B69" s="17">
        <v>7.7843588471628866E-3</v>
      </c>
      <c r="C69" s="17">
        <v>8.8120775589506373E-4</v>
      </c>
      <c r="D69" s="17">
        <f t="shared" si="0"/>
        <v>4.7362502800106195E-4</v>
      </c>
      <c r="E69" s="17">
        <f t="shared" si="1"/>
        <v>7.310733819161825E-3</v>
      </c>
    </row>
    <row r="70" spans="1:5" hidden="1" x14ac:dyDescent="0.2">
      <c r="A70" s="16">
        <v>44609</v>
      </c>
      <c r="B70" s="17">
        <v>-3.7668840203198606E-2</v>
      </c>
      <c r="C70" s="17">
        <v>-2.1173138152195015E-2</v>
      </c>
      <c r="D70" s="17">
        <f t="shared" si="0"/>
        <v>-2.8540280621681995E-2</v>
      </c>
      <c r="E70" s="17">
        <f t="shared" si="1"/>
        <v>-9.1285595815166105E-3</v>
      </c>
    </row>
    <row r="71" spans="1:5" hidden="1" x14ac:dyDescent="0.2">
      <c r="A71" s="15">
        <v>44610</v>
      </c>
      <c r="B71" s="17">
        <v>-1.3914468116355994E-2</v>
      </c>
      <c r="C71" s="17">
        <v>-7.1661613961429005E-3</v>
      </c>
      <c r="D71" s="17">
        <f t="shared" si="0"/>
        <v>-1.0113204900142541E-2</v>
      </c>
      <c r="E71" s="17">
        <f t="shared" si="1"/>
        <v>-3.8012632162134526E-3</v>
      </c>
    </row>
    <row r="72" spans="1:5" hidden="1" x14ac:dyDescent="0.2">
      <c r="A72" s="16">
        <v>44614</v>
      </c>
      <c r="B72" s="17">
        <v>-8.1630213626353587E-3</v>
      </c>
      <c r="C72" s="17">
        <v>-1.0142945264832837E-2</v>
      </c>
      <c r="D72" s="17">
        <f t="shared" si="0"/>
        <v>-1.4029354880994448E-2</v>
      </c>
      <c r="E72" s="17">
        <f t="shared" si="1"/>
        <v>5.8663335183590896E-3</v>
      </c>
    </row>
    <row r="73" spans="1:5" hidden="1" x14ac:dyDescent="0.2">
      <c r="A73" s="15">
        <v>44615</v>
      </c>
      <c r="B73" s="17">
        <v>-1.4045224372242537E-2</v>
      </c>
      <c r="C73" s="17">
        <v>-1.8412122845487655E-2</v>
      </c>
      <c r="D73" s="17">
        <f t="shared" si="0"/>
        <v>-2.4907988014139619E-2</v>
      </c>
      <c r="E73" s="17">
        <f t="shared" si="1"/>
        <v>1.0862763641897082E-2</v>
      </c>
    </row>
    <row r="74" spans="1:5" hidden="1" x14ac:dyDescent="0.2">
      <c r="A74" s="16">
        <v>44616</v>
      </c>
      <c r="B74" s="17">
        <v>3.988304624047867E-2</v>
      </c>
      <c r="C74" s="17">
        <v>1.4956856067329216E-2</v>
      </c>
      <c r="D74" s="17">
        <f t="shared" si="0"/>
        <v>1.8991042582255698E-2</v>
      </c>
      <c r="E74" s="17">
        <f t="shared" si="1"/>
        <v>2.0892003658222972E-2</v>
      </c>
    </row>
    <row r="75" spans="1:5" hidden="1" x14ac:dyDescent="0.2">
      <c r="A75" s="15">
        <v>44617</v>
      </c>
      <c r="B75" s="17">
        <v>1.3914021744173555E-2</v>
      </c>
      <c r="C75" s="17">
        <v>2.2372677655603468E-2</v>
      </c>
      <c r="D75" s="17">
        <f t="shared" si="0"/>
        <v>2.8747031210245123E-2</v>
      </c>
      <c r="E75" s="17">
        <f t="shared" si="1"/>
        <v>-1.4833009466071568E-2</v>
      </c>
    </row>
    <row r="76" spans="1:5" hidden="1" x14ac:dyDescent="0.2">
      <c r="A76" s="16">
        <v>44620</v>
      </c>
      <c r="B76" s="17">
        <v>2.7618228989620963E-3</v>
      </c>
      <c r="C76" s="17">
        <v>-2.4426034406476171E-3</v>
      </c>
      <c r="D76" s="17">
        <f t="shared" ref="D76:D139" si="2">$B$2+$B$3*C76</f>
        <v>-3.8990616458972611E-3</v>
      </c>
      <c r="E76" s="17">
        <f t="shared" ref="E76:E139" si="3">B76-D76</f>
        <v>6.6608845448593579E-3</v>
      </c>
    </row>
    <row r="77" spans="1:5" hidden="1" x14ac:dyDescent="0.2">
      <c r="A77" s="15">
        <v>44621</v>
      </c>
      <c r="B77" s="17">
        <v>-5.3600480019244667E-3</v>
      </c>
      <c r="C77" s="17">
        <v>-1.5473503680411893E-2</v>
      </c>
      <c r="D77" s="17">
        <f t="shared" si="2"/>
        <v>-2.104204614711817E-2</v>
      </c>
      <c r="E77" s="17">
        <f t="shared" si="3"/>
        <v>1.5681998145193703E-2</v>
      </c>
    </row>
    <row r="78" spans="1:5" hidden="1" x14ac:dyDescent="0.2">
      <c r="A78" s="16">
        <v>44622</v>
      </c>
      <c r="B78" s="17">
        <v>4.3489915256786915E-3</v>
      </c>
      <c r="C78" s="17">
        <v>1.8642691757321028E-2</v>
      </c>
      <c r="D78" s="17">
        <f t="shared" si="2"/>
        <v>2.3839995681809129E-2</v>
      </c>
      <c r="E78" s="17">
        <f t="shared" si="3"/>
        <v>-1.9491004156130438E-2</v>
      </c>
    </row>
    <row r="79" spans="1:5" hidden="1" x14ac:dyDescent="0.2">
      <c r="A79" s="15">
        <v>44623</v>
      </c>
      <c r="B79" s="17">
        <v>-3.2910762874265309E-3</v>
      </c>
      <c r="C79" s="17">
        <v>-5.2546664300883172E-3</v>
      </c>
      <c r="D79" s="17">
        <f t="shared" si="2"/>
        <v>-7.5985107520559394E-3</v>
      </c>
      <c r="E79" s="17">
        <f t="shared" si="3"/>
        <v>4.3074344646294085E-3</v>
      </c>
    </row>
    <row r="80" spans="1:5" hidden="1" x14ac:dyDescent="0.2">
      <c r="A80" s="16">
        <v>44624</v>
      </c>
      <c r="B80" s="17">
        <v>-1.6276230431568783E-2</v>
      </c>
      <c r="C80" s="17">
        <v>-7.9340425503344747E-3</v>
      </c>
      <c r="D80" s="17">
        <f t="shared" si="2"/>
        <v>-1.1123401777018017E-2</v>
      </c>
      <c r="E80" s="17">
        <f t="shared" si="3"/>
        <v>-5.1528286545507659E-3</v>
      </c>
    </row>
    <row r="81" spans="1:5" hidden="1" x14ac:dyDescent="0.2">
      <c r="A81" s="15">
        <v>44627</v>
      </c>
      <c r="B81" s="17">
        <v>-4.2820213620968439E-2</v>
      </c>
      <c r="C81" s="17">
        <v>-2.9518158313449172E-2</v>
      </c>
      <c r="D81" s="17">
        <f t="shared" si="2"/>
        <v>-3.9518689530853718E-2</v>
      </c>
      <c r="E81" s="17">
        <f t="shared" si="3"/>
        <v>-3.3015240901147214E-3</v>
      </c>
    </row>
    <row r="82" spans="1:5" hidden="1" x14ac:dyDescent="0.2">
      <c r="A82" s="16">
        <v>44628</v>
      </c>
      <c r="B82" s="17">
        <v>6.4366400621145292E-3</v>
      </c>
      <c r="C82" s="17">
        <v>-7.2337535181997703E-3</v>
      </c>
      <c r="D82" s="17">
        <f t="shared" si="2"/>
        <v>-1.0202126669130507E-2</v>
      </c>
      <c r="E82" s="17">
        <f t="shared" si="3"/>
        <v>1.6638766731245036E-2</v>
      </c>
    </row>
    <row r="83" spans="1:5" hidden="1" x14ac:dyDescent="0.2">
      <c r="A83" s="15">
        <v>44629</v>
      </c>
      <c r="B83" s="17">
        <v>5.1756655633990789E-2</v>
      </c>
      <c r="C83" s="17">
        <v>2.5698247891435821E-2</v>
      </c>
      <c r="D83" s="17">
        <f t="shared" si="2"/>
        <v>3.3122032013077368E-2</v>
      </c>
      <c r="E83" s="17">
        <f t="shared" si="3"/>
        <v>1.8634623620913421E-2</v>
      </c>
    </row>
    <row r="84" spans="1:5" hidden="1" x14ac:dyDescent="0.2">
      <c r="A84" s="16">
        <v>44630</v>
      </c>
      <c r="B84" s="17">
        <v>-8.8446513628911427E-3</v>
      </c>
      <c r="C84" s="17">
        <v>-4.291813651667864E-3</v>
      </c>
      <c r="D84" s="17">
        <f t="shared" si="2"/>
        <v>-6.3318162064979798E-3</v>
      </c>
      <c r="E84" s="17">
        <f t="shared" si="3"/>
        <v>-2.5128351563931629E-3</v>
      </c>
    </row>
    <row r="85" spans="1:5" hidden="1" x14ac:dyDescent="0.2">
      <c r="A85" s="15">
        <v>44631</v>
      </c>
      <c r="B85" s="17">
        <v>-1.6630250552199799E-2</v>
      </c>
      <c r="C85" s="17">
        <v>-1.2961545123475138E-2</v>
      </c>
      <c r="D85" s="17">
        <f t="shared" si="2"/>
        <v>-1.7737403657578629E-2</v>
      </c>
      <c r="E85" s="17">
        <f t="shared" si="3"/>
        <v>1.1071531053788303E-3</v>
      </c>
    </row>
    <row r="86" spans="1:5" hidden="1" x14ac:dyDescent="0.2">
      <c r="A86" s="16">
        <v>44634</v>
      </c>
      <c r="B86" s="17">
        <v>-2.8622177957190797E-2</v>
      </c>
      <c r="C86" s="17">
        <v>-7.4210024659636664E-3</v>
      </c>
      <c r="D86" s="17">
        <f t="shared" si="2"/>
        <v>-1.044846466192635E-2</v>
      </c>
      <c r="E86" s="17">
        <f t="shared" si="3"/>
        <v>-1.8173713295264446E-2</v>
      </c>
    </row>
    <row r="87" spans="1:5" hidden="1" x14ac:dyDescent="0.2">
      <c r="A87" s="15">
        <v>44635</v>
      </c>
      <c r="B87" s="17">
        <v>2.3035378456613076E-2</v>
      </c>
      <c r="C87" s="17">
        <v>2.1408574170870942E-2</v>
      </c>
      <c r="D87" s="17">
        <f t="shared" si="2"/>
        <v>2.7478691280367666E-2</v>
      </c>
      <c r="E87" s="17">
        <f t="shared" si="3"/>
        <v>-4.4433128237545902E-3</v>
      </c>
    </row>
    <row r="88" spans="1:5" hidden="1" x14ac:dyDescent="0.2">
      <c r="A88" s="16">
        <v>44636</v>
      </c>
      <c r="B88" s="17">
        <v>3.1081231458397252E-2</v>
      </c>
      <c r="C88" s="17">
        <v>2.238376135718223E-2</v>
      </c>
      <c r="D88" s="17">
        <f t="shared" si="2"/>
        <v>2.8761612530099071E-2</v>
      </c>
      <c r="E88" s="17">
        <f t="shared" si="3"/>
        <v>2.3196189282981804E-3</v>
      </c>
    </row>
    <row r="89" spans="1:5" hidden="1" x14ac:dyDescent="0.2">
      <c r="A89" s="15">
        <v>44637</v>
      </c>
      <c r="B89" s="17">
        <v>6.8066091297478426E-3</v>
      </c>
      <c r="C89" s="17">
        <v>1.234781757145198E-2</v>
      </c>
      <c r="D89" s="17">
        <f t="shared" si="2"/>
        <v>1.555868521055033E-2</v>
      </c>
      <c r="E89" s="17">
        <f t="shared" si="3"/>
        <v>-8.7520760808024872E-3</v>
      </c>
    </row>
    <row r="90" spans="1:5" hidden="1" x14ac:dyDescent="0.2">
      <c r="A90" s="16">
        <v>44638</v>
      </c>
      <c r="B90" s="17">
        <v>1.6352162958512606E-2</v>
      </c>
      <c r="C90" s="17">
        <v>1.1662294827948783E-2</v>
      </c>
      <c r="D90" s="17">
        <f t="shared" si="2"/>
        <v>1.4656836101825794E-2</v>
      </c>
      <c r="E90" s="17">
        <f t="shared" si="3"/>
        <v>1.6953268566868122E-3</v>
      </c>
    </row>
    <row r="91" spans="1:5" hidden="1" x14ac:dyDescent="0.2">
      <c r="A91" s="15">
        <v>44641</v>
      </c>
      <c r="B91" s="17">
        <v>-2.3610799592967968E-3</v>
      </c>
      <c r="C91" s="17">
        <v>-4.3466036210393355E-4</v>
      </c>
      <c r="D91" s="17">
        <f t="shared" si="2"/>
        <v>-1.2574838238395231E-3</v>
      </c>
      <c r="E91" s="17">
        <f t="shared" si="3"/>
        <v>-1.1035961354572737E-3</v>
      </c>
    </row>
    <row r="92" spans="1:5" hidden="1" x14ac:dyDescent="0.2">
      <c r="A92" s="16">
        <v>44642</v>
      </c>
      <c r="B92" s="17">
        <v>2.7835761371319379E-2</v>
      </c>
      <c r="C92" s="17">
        <v>1.1304113600650201E-2</v>
      </c>
      <c r="D92" s="17">
        <f t="shared" si="2"/>
        <v>1.4185625739131855E-2</v>
      </c>
      <c r="E92" s="17">
        <f t="shared" si="3"/>
        <v>1.3650135632187524E-2</v>
      </c>
    </row>
    <row r="93" spans="1:5" hidden="1" x14ac:dyDescent="0.2">
      <c r="A93" s="15">
        <v>44643</v>
      </c>
      <c r="B93" s="17">
        <v>-1.2646375609851268E-2</v>
      </c>
      <c r="C93" s="17">
        <v>-1.2272698789159042E-2</v>
      </c>
      <c r="D93" s="17">
        <f t="shared" si="2"/>
        <v>-1.6831182152109006E-2</v>
      </c>
      <c r="E93" s="17">
        <f t="shared" si="3"/>
        <v>4.184806542257738E-3</v>
      </c>
    </row>
    <row r="94" spans="1:5" hidden="1" x14ac:dyDescent="0.2">
      <c r="A94" s="16">
        <v>44644</v>
      </c>
      <c r="B94" s="17">
        <v>2.0277438626032485E-2</v>
      </c>
      <c r="C94" s="17">
        <v>1.4343912920566471E-2</v>
      </c>
      <c r="D94" s="17">
        <f t="shared" si="2"/>
        <v>1.8184676585145325E-2</v>
      </c>
      <c r="E94" s="17">
        <f t="shared" si="3"/>
        <v>2.0927620408871597E-3</v>
      </c>
    </row>
    <row r="95" spans="1:5" hidden="1" x14ac:dyDescent="0.2">
      <c r="A95" s="15">
        <v>44645</v>
      </c>
      <c r="B95" s="17">
        <v>1.4825718782329744E-3</v>
      </c>
      <c r="C95" s="17">
        <v>5.0661705674490687E-3</v>
      </c>
      <c r="D95" s="17">
        <f t="shared" si="2"/>
        <v>5.9792118482984444E-3</v>
      </c>
      <c r="E95" s="17">
        <f t="shared" si="3"/>
        <v>-4.49663997006547E-3</v>
      </c>
    </row>
    <row r="96" spans="1:5" hidden="1" x14ac:dyDescent="0.2">
      <c r="A96" s="16">
        <v>44648</v>
      </c>
      <c r="B96" s="17">
        <v>3.0278912635948174E-3</v>
      </c>
      <c r="C96" s="17">
        <v>7.1449552765867619E-3</v>
      </c>
      <c r="D96" s="17">
        <f t="shared" si="2"/>
        <v>8.7139863761070586E-3</v>
      </c>
      <c r="E96" s="17">
        <f t="shared" si="3"/>
        <v>-5.6860951125122412E-3</v>
      </c>
    </row>
    <row r="97" spans="1:5" hidden="1" x14ac:dyDescent="0.2">
      <c r="A97" s="15">
        <v>44649</v>
      </c>
      <c r="B97" s="17">
        <v>9.1582219247356988E-3</v>
      </c>
      <c r="C97" s="17">
        <v>1.2256547427530462E-2</v>
      </c>
      <c r="D97" s="17">
        <f t="shared" si="2"/>
        <v>1.5438613486119794E-2</v>
      </c>
      <c r="E97" s="17">
        <f t="shared" si="3"/>
        <v>-6.2803915613840952E-3</v>
      </c>
    </row>
    <row r="98" spans="1:5" hidden="1" x14ac:dyDescent="0.2">
      <c r="A98" s="16">
        <v>44650</v>
      </c>
      <c r="B98" s="17">
        <v>-4.2270292638917351E-3</v>
      </c>
      <c r="C98" s="17">
        <v>-6.2937001746978805E-3</v>
      </c>
      <c r="D98" s="17">
        <f t="shared" si="2"/>
        <v>-8.9654262415731455E-3</v>
      </c>
      <c r="E98" s="17">
        <f t="shared" si="3"/>
        <v>4.7383969776814104E-3</v>
      </c>
    </row>
    <row r="99" spans="1:5" hidden="1" x14ac:dyDescent="0.2">
      <c r="A99" s="15">
        <v>44651</v>
      </c>
      <c r="B99" s="17">
        <v>-2.0996200410842047E-2</v>
      </c>
      <c r="C99" s="17">
        <v>-1.5652540713177343E-2</v>
      </c>
      <c r="D99" s="17">
        <f t="shared" si="2"/>
        <v>-2.1277580839378099E-2</v>
      </c>
      <c r="E99" s="17">
        <f t="shared" si="3"/>
        <v>2.8138042853605161E-4</v>
      </c>
    </row>
    <row r="100" spans="1:5" hidden="1" x14ac:dyDescent="0.2">
      <c r="A100" s="16">
        <v>44652</v>
      </c>
      <c r="B100" s="17">
        <v>7.5224307786663225E-3</v>
      </c>
      <c r="C100" s="17">
        <v>3.4102225843584133E-3</v>
      </c>
      <c r="D100" s="17">
        <f t="shared" si="2"/>
        <v>3.8007061359820811E-3</v>
      </c>
      <c r="E100" s="17">
        <f t="shared" si="3"/>
        <v>3.7217246426842414E-3</v>
      </c>
    </row>
    <row r="101" spans="1:5" hidden="1" x14ac:dyDescent="0.2">
      <c r="A101" s="15">
        <v>44655</v>
      </c>
      <c r="B101" s="17">
        <v>2.0913160403031483E-2</v>
      </c>
      <c r="C101" s="17">
        <v>8.0909386878793566E-3</v>
      </c>
      <c r="D101" s="17">
        <f t="shared" si="2"/>
        <v>9.9584881879400053E-3</v>
      </c>
      <c r="E101" s="17">
        <f t="shared" si="3"/>
        <v>1.0954672215091478E-2</v>
      </c>
    </row>
    <row r="102" spans="1:5" hidden="1" x14ac:dyDescent="0.2">
      <c r="A102" s="16">
        <v>44656</v>
      </c>
      <c r="B102" s="17">
        <v>-1.795775821831036E-2</v>
      </c>
      <c r="C102" s="17">
        <v>-1.2551720801807331E-2</v>
      </c>
      <c r="D102" s="17">
        <f t="shared" si="2"/>
        <v>-1.7198253494097548E-2</v>
      </c>
      <c r="E102" s="17">
        <f t="shared" si="3"/>
        <v>-7.5950472421281237E-4</v>
      </c>
    </row>
    <row r="103" spans="1:5" hidden="1" x14ac:dyDescent="0.2">
      <c r="A103" s="15">
        <v>44657</v>
      </c>
      <c r="B103" s="17">
        <v>-2.7554937787790057E-2</v>
      </c>
      <c r="C103" s="17">
        <v>-9.7169166132718976E-3</v>
      </c>
      <c r="D103" s="17">
        <f t="shared" si="2"/>
        <v>-1.3468886882897232E-2</v>
      </c>
      <c r="E103" s="17">
        <f t="shared" si="3"/>
        <v>-1.4086050904892825E-2</v>
      </c>
    </row>
    <row r="104" spans="1:5" hidden="1" x14ac:dyDescent="0.2">
      <c r="A104" s="16">
        <v>44658</v>
      </c>
      <c r="B104" s="17">
        <v>-5.183149086729899E-3</v>
      </c>
      <c r="C104" s="17">
        <v>4.2533856284925342E-3</v>
      </c>
      <c r="D104" s="17">
        <f t="shared" si="2"/>
        <v>4.9099411643867621E-3</v>
      </c>
      <c r="E104" s="17">
        <f t="shared" si="3"/>
        <v>-1.0093090251116661E-2</v>
      </c>
    </row>
    <row r="105" spans="1:5" hidden="1" x14ac:dyDescent="0.2">
      <c r="A105" s="15">
        <v>44659</v>
      </c>
      <c r="B105" s="17">
        <v>-1.7986341412497553E-2</v>
      </c>
      <c r="C105" s="17">
        <v>-2.6510264820542861E-3</v>
      </c>
      <c r="D105" s="17">
        <f t="shared" si="2"/>
        <v>-4.1732555160666242E-3</v>
      </c>
      <c r="E105" s="17">
        <f t="shared" si="3"/>
        <v>-1.3813085896430929E-2</v>
      </c>
    </row>
    <row r="106" spans="1:5" hidden="1" x14ac:dyDescent="0.2">
      <c r="A106" s="16">
        <v>44662</v>
      </c>
      <c r="B106" s="17">
        <v>-3.1445203866485527E-2</v>
      </c>
      <c r="C106" s="17">
        <v>-1.687729010355421E-2</v>
      </c>
      <c r="D106" s="17">
        <f t="shared" si="2"/>
        <v>-2.2888817164635256E-2</v>
      </c>
      <c r="E106" s="17">
        <f t="shared" si="3"/>
        <v>-8.5563867018502715E-3</v>
      </c>
    </row>
    <row r="107" spans="1:5" hidden="1" x14ac:dyDescent="0.2">
      <c r="A107" s="15">
        <v>44663</v>
      </c>
      <c r="B107" s="17">
        <v>-1.0955726530496701E-2</v>
      </c>
      <c r="C107" s="17">
        <v>-3.4174477177417728E-3</v>
      </c>
      <c r="D107" s="17">
        <f t="shared" si="2"/>
        <v>-5.1815317765742282E-3</v>
      </c>
      <c r="E107" s="17">
        <f t="shared" si="3"/>
        <v>-5.7741947539224729E-3</v>
      </c>
    </row>
    <row r="108" spans="1:5" hidden="1" x14ac:dyDescent="0.2">
      <c r="A108" s="16">
        <v>44664</v>
      </c>
      <c r="B108" s="17">
        <v>1.4889989911445412E-2</v>
      </c>
      <c r="C108" s="17">
        <v>1.1174577597236057E-2</v>
      </c>
      <c r="D108" s="17">
        <f t="shared" si="2"/>
        <v>1.4015212823829011E-2</v>
      </c>
      <c r="E108" s="17">
        <f t="shared" si="3"/>
        <v>8.7477708761640044E-4</v>
      </c>
    </row>
    <row r="109" spans="1:5" hidden="1" x14ac:dyDescent="0.2">
      <c r="A109" s="15">
        <v>44665</v>
      </c>
      <c r="B109" s="17">
        <v>-2.3279538367777075E-2</v>
      </c>
      <c r="C109" s="17">
        <v>-1.214413784439794E-2</v>
      </c>
      <c r="D109" s="17">
        <f t="shared" si="2"/>
        <v>-1.6662051988962139E-2</v>
      </c>
      <c r="E109" s="17">
        <f t="shared" si="3"/>
        <v>-6.6174863788149366E-3</v>
      </c>
    </row>
    <row r="110" spans="1:5" hidden="1" x14ac:dyDescent="0.2">
      <c r="A110" s="16">
        <v>44669</v>
      </c>
      <c r="B110" s="17">
        <v>5.5637424275125635E-3</v>
      </c>
      <c r="C110" s="17">
        <v>-2.0486828403298851E-4</v>
      </c>
      <c r="D110" s="17">
        <f t="shared" si="2"/>
        <v>-9.5517761625667555E-4</v>
      </c>
      <c r="E110" s="17">
        <f t="shared" si="3"/>
        <v>6.5189200437692392E-3</v>
      </c>
    </row>
    <row r="111" spans="1:5" hidden="1" x14ac:dyDescent="0.2">
      <c r="A111" s="15">
        <v>44670</v>
      </c>
      <c r="B111" s="17">
        <v>2.0084271591963576E-2</v>
      </c>
      <c r="C111" s="17">
        <v>1.6057604355527166E-2</v>
      </c>
      <c r="D111" s="17">
        <f t="shared" si="2"/>
        <v>2.0439147509553054E-2</v>
      </c>
      <c r="E111" s="17">
        <f t="shared" si="3"/>
        <v>-3.5487591758947765E-4</v>
      </c>
    </row>
    <row r="112" spans="1:5" hidden="1" x14ac:dyDescent="0.2">
      <c r="A112" s="16">
        <v>44671</v>
      </c>
      <c r="B112" s="17">
        <v>-1.7509255425520287E-2</v>
      </c>
      <c r="C112" s="17">
        <v>-6.1847507158097059E-4</v>
      </c>
      <c r="D112" s="17">
        <f t="shared" si="2"/>
        <v>-1.4993038560461602E-3</v>
      </c>
      <c r="E112" s="17">
        <f t="shared" si="3"/>
        <v>-1.6009951569474126E-2</v>
      </c>
    </row>
    <row r="113" spans="1:5" hidden="1" x14ac:dyDescent="0.2">
      <c r="A113" s="15">
        <v>44672</v>
      </c>
      <c r="B113" s="17">
        <v>-2.5794211357740404E-2</v>
      </c>
      <c r="C113" s="17">
        <v>-1.4752948498371943E-2</v>
      </c>
      <c r="D113" s="17">
        <f t="shared" si="2"/>
        <v>-2.0094109620039921E-2</v>
      </c>
      <c r="E113" s="17">
        <f t="shared" si="3"/>
        <v>-5.7001017377004831E-3</v>
      </c>
    </row>
    <row r="114" spans="1:5" hidden="1" x14ac:dyDescent="0.2">
      <c r="A114" s="16">
        <v>44673</v>
      </c>
      <c r="B114" s="17">
        <v>-4.2609381730278062E-2</v>
      </c>
      <c r="C114" s="17">
        <v>-2.7740054250753654E-2</v>
      </c>
      <c r="D114" s="17">
        <f t="shared" si="2"/>
        <v>-3.7179479666033313E-2</v>
      </c>
      <c r="E114" s="17">
        <f t="shared" si="3"/>
        <v>-5.4299020642447487E-3</v>
      </c>
    </row>
    <row r="115" spans="1:5" hidden="1" x14ac:dyDescent="0.2">
      <c r="A115" s="15">
        <v>44676</v>
      </c>
      <c r="B115" s="17">
        <v>3.0397672078311233E-2</v>
      </c>
      <c r="C115" s="17">
        <v>5.6979369853822348E-3</v>
      </c>
      <c r="D115" s="17">
        <f t="shared" si="2"/>
        <v>6.8103410651403377E-3</v>
      </c>
      <c r="E115" s="17">
        <f t="shared" si="3"/>
        <v>2.3587331013170895E-2</v>
      </c>
    </row>
    <row r="116" spans="1:5" hidden="1" x14ac:dyDescent="0.2">
      <c r="A116" s="16">
        <v>44677</v>
      </c>
      <c r="B116" s="17">
        <v>-3.0377235078986931E-2</v>
      </c>
      <c r="C116" s="17">
        <v>-2.8146308431003852E-2</v>
      </c>
      <c r="D116" s="17">
        <f t="shared" si="2"/>
        <v>-3.7713933079645767E-2</v>
      </c>
      <c r="E116" s="17">
        <f t="shared" si="3"/>
        <v>7.3366980006588367E-3</v>
      </c>
    </row>
    <row r="117" spans="1:5" hidden="1" x14ac:dyDescent="0.2">
      <c r="A117" s="15">
        <v>44678</v>
      </c>
      <c r="B117" s="17">
        <v>-3.7533592985724895E-2</v>
      </c>
      <c r="C117" s="17">
        <v>2.0980468517017847E-3</v>
      </c>
      <c r="D117" s="17">
        <f t="shared" si="2"/>
        <v>2.0744548537285621E-3</v>
      </c>
      <c r="E117" s="17">
        <f t="shared" si="3"/>
        <v>-3.9608047839453459E-2</v>
      </c>
    </row>
    <row r="118" spans="1:5" hidden="1" x14ac:dyDescent="0.2">
      <c r="A118" s="16">
        <v>44679</v>
      </c>
      <c r="B118" s="17">
        <v>3.8175783450100642E-2</v>
      </c>
      <c r="C118" s="17">
        <v>2.4746900072939448E-2</v>
      </c>
      <c r="D118" s="17">
        <f t="shared" si="2"/>
        <v>3.187047297972783E-2</v>
      </c>
      <c r="E118" s="17">
        <f t="shared" si="3"/>
        <v>6.3053104703728116E-3</v>
      </c>
    </row>
    <row r="119" spans="1:5" hidden="1" x14ac:dyDescent="0.2">
      <c r="A119" s="15">
        <v>44680</v>
      </c>
      <c r="B119" s="17">
        <v>-3.7224262018061172E-2</v>
      </c>
      <c r="C119" s="17">
        <v>-3.6284507106413955E-2</v>
      </c>
      <c r="D119" s="17">
        <f t="shared" si="2"/>
        <v>-4.8420255067644941E-2</v>
      </c>
      <c r="E119" s="17">
        <f t="shared" si="3"/>
        <v>1.1195993049583769E-2</v>
      </c>
    </row>
    <row r="120" spans="1:5" hidden="1" x14ac:dyDescent="0.2">
      <c r="A120" s="16">
        <v>44683</v>
      </c>
      <c r="B120" s="17">
        <v>1.9053333392078375E-2</v>
      </c>
      <c r="C120" s="17">
        <v>5.6752428123536536E-3</v>
      </c>
      <c r="D120" s="17">
        <f t="shared" si="2"/>
        <v>6.7804854259029346E-3</v>
      </c>
      <c r="E120" s="17">
        <f t="shared" si="3"/>
        <v>1.2272847966175442E-2</v>
      </c>
    </row>
    <row r="121" spans="1:5" hidden="1" x14ac:dyDescent="0.2">
      <c r="A121" s="15">
        <v>44684</v>
      </c>
      <c r="B121" s="17">
        <v>8.3008729231117684E-3</v>
      </c>
      <c r="C121" s="17">
        <v>4.8371263814863674E-3</v>
      </c>
      <c r="D121" s="17">
        <f t="shared" si="2"/>
        <v>5.6778895407212995E-3</v>
      </c>
      <c r="E121" s="17">
        <f t="shared" si="3"/>
        <v>2.6229833823904689E-3</v>
      </c>
    </row>
    <row r="122" spans="1:5" hidden="1" x14ac:dyDescent="0.2">
      <c r="A122" s="16">
        <v>44685</v>
      </c>
      <c r="B122" s="17">
        <v>3.763246267844611E-2</v>
      </c>
      <c r="C122" s="17">
        <v>2.9862421084402291E-2</v>
      </c>
      <c r="D122" s="17">
        <f t="shared" si="2"/>
        <v>3.8600268757579916E-2</v>
      </c>
      <c r="E122" s="17">
        <f t="shared" si="3"/>
        <v>-9.6780607913380529E-4</v>
      </c>
    </row>
    <row r="123" spans="1:5" hidden="1" x14ac:dyDescent="0.2">
      <c r="A123" s="15">
        <v>44686</v>
      </c>
      <c r="B123" s="17">
        <v>-4.7550421179603841E-2</v>
      </c>
      <c r="C123" s="17">
        <v>-3.5649708609806985E-2</v>
      </c>
      <c r="D123" s="17">
        <f t="shared" si="2"/>
        <v>-4.7585136956961857E-2</v>
      </c>
      <c r="E123" s="17">
        <f t="shared" si="3"/>
        <v>3.4715777358015898E-5</v>
      </c>
    </row>
    <row r="124" spans="1:5" hidden="1" x14ac:dyDescent="0.2">
      <c r="A124" s="16">
        <v>44687</v>
      </c>
      <c r="B124" s="17">
        <v>-9.3065392688833626E-3</v>
      </c>
      <c r="C124" s="17">
        <v>-5.6742248424840325E-3</v>
      </c>
      <c r="D124" s="17">
        <f t="shared" si="2"/>
        <v>-8.1504667358112647E-3</v>
      </c>
      <c r="E124" s="17">
        <f t="shared" si="3"/>
        <v>-1.1560725330720979E-3</v>
      </c>
    </row>
    <row r="125" spans="1:5" hidden="1" x14ac:dyDescent="0.2">
      <c r="A125" s="15">
        <v>44690</v>
      </c>
      <c r="B125" s="17">
        <v>-2.2272088082659458E-2</v>
      </c>
      <c r="C125" s="17">
        <v>-3.2037100632356763E-2</v>
      </c>
      <c r="D125" s="17">
        <f t="shared" si="2"/>
        <v>-4.283251960690098E-2</v>
      </c>
      <c r="E125" s="17">
        <f t="shared" si="3"/>
        <v>2.0560431524241522E-2</v>
      </c>
    </row>
    <row r="126" spans="1:5" hidden="1" x14ac:dyDescent="0.2">
      <c r="A126" s="16">
        <v>44691</v>
      </c>
      <c r="B126" s="17">
        <v>1.3268802067628371E-2</v>
      </c>
      <c r="C126" s="17">
        <v>2.4578974498534745E-3</v>
      </c>
      <c r="D126" s="17">
        <f t="shared" si="2"/>
        <v>2.5478613807806854E-3</v>
      </c>
      <c r="E126" s="17">
        <f t="shared" si="3"/>
        <v>1.0720940686847686E-2</v>
      </c>
    </row>
    <row r="127" spans="1:5" hidden="1" x14ac:dyDescent="0.2">
      <c r="A127" s="15">
        <v>44692</v>
      </c>
      <c r="B127" s="17">
        <v>-5.4415005204594413E-3</v>
      </c>
      <c r="C127" s="17">
        <v>-1.6463207503938371E-2</v>
      </c>
      <c r="D127" s="17">
        <f t="shared" si="2"/>
        <v>-2.234406496357259E-2</v>
      </c>
      <c r="E127" s="17">
        <f t="shared" si="3"/>
        <v>1.6902564443113149E-2</v>
      </c>
    </row>
    <row r="128" spans="1:5" hidden="1" x14ac:dyDescent="0.2">
      <c r="A128" s="16">
        <v>44693</v>
      </c>
      <c r="B128" s="17">
        <v>-7.0198792079995131E-3</v>
      </c>
      <c r="C128" s="17">
        <v>-1.2959645058717717E-3</v>
      </c>
      <c r="D128" s="17">
        <f t="shared" si="2"/>
        <v>-2.3905846315943444E-3</v>
      </c>
      <c r="E128" s="17">
        <f t="shared" si="3"/>
        <v>-4.6292945764051692E-3</v>
      </c>
    </row>
    <row r="129" spans="1:5" hidden="1" x14ac:dyDescent="0.2">
      <c r="A129" s="15">
        <v>44694</v>
      </c>
      <c r="B129" s="17">
        <v>2.9643678218606029E-2</v>
      </c>
      <c r="C129" s="17">
        <v>2.3869695423071491E-2</v>
      </c>
      <c r="D129" s="17">
        <f t="shared" si="2"/>
        <v>3.0716454037030643E-2</v>
      </c>
      <c r="E129" s="17">
        <f t="shared" si="3"/>
        <v>-1.0727758184246143E-3</v>
      </c>
    </row>
    <row r="130" spans="1:5" hidden="1" x14ac:dyDescent="0.2">
      <c r="A130" s="16">
        <v>44697</v>
      </c>
      <c r="B130" s="17">
        <v>-1.4787759297753222E-2</v>
      </c>
      <c r="C130" s="17">
        <v>-3.9464009295556712E-3</v>
      </c>
      <c r="D130" s="17">
        <f t="shared" si="2"/>
        <v>-5.8774036307939264E-3</v>
      </c>
      <c r="E130" s="17">
        <f t="shared" si="3"/>
        <v>-8.9103556669592951E-3</v>
      </c>
    </row>
    <row r="131" spans="1:5" hidden="1" x14ac:dyDescent="0.2">
      <c r="A131" s="15">
        <v>44698</v>
      </c>
      <c r="B131" s="17">
        <v>1.6630012017643914E-2</v>
      </c>
      <c r="C131" s="17">
        <v>2.0169632234863677E-2</v>
      </c>
      <c r="D131" s="17">
        <f t="shared" si="2"/>
        <v>2.5848783751640445E-2</v>
      </c>
      <c r="E131" s="17">
        <f t="shared" si="3"/>
        <v>-9.2187717339965308E-3</v>
      </c>
    </row>
    <row r="132" spans="1:5" hidden="1" x14ac:dyDescent="0.2">
      <c r="A132" s="16">
        <v>44699</v>
      </c>
      <c r="B132" s="17">
        <v>-3.6850401551028589E-2</v>
      </c>
      <c r="C132" s="17">
        <v>-4.0395260787452592E-2</v>
      </c>
      <c r="D132" s="17">
        <f t="shared" si="2"/>
        <v>-5.3828215020199757E-2</v>
      </c>
      <c r="E132" s="17">
        <f t="shared" si="3"/>
        <v>1.6977813469171169E-2</v>
      </c>
    </row>
    <row r="133" spans="1:5" hidden="1" x14ac:dyDescent="0.2">
      <c r="A133" s="15">
        <v>44700</v>
      </c>
      <c r="B133" s="17">
        <v>-1.4728482041223123E-2</v>
      </c>
      <c r="C133" s="17">
        <v>-5.8337818009925879E-3</v>
      </c>
      <c r="D133" s="17">
        <f t="shared" si="2"/>
        <v>-8.3603741417806014E-3</v>
      </c>
      <c r="E133" s="17">
        <f t="shared" si="3"/>
        <v>-6.3681078994425218E-3</v>
      </c>
    </row>
    <row r="134" spans="1:5" hidden="1" x14ac:dyDescent="0.2">
      <c r="A134" s="16">
        <v>44701</v>
      </c>
      <c r="B134" s="17">
        <v>-1.2935050938117643E-2</v>
      </c>
      <c r="C134" s="17">
        <v>1.4614176965843662E-4</v>
      </c>
      <c r="D134" s="17">
        <f t="shared" si="2"/>
        <v>-4.9340139209047226E-4</v>
      </c>
      <c r="E134" s="17">
        <f t="shared" si="3"/>
        <v>-1.244164954602717E-2</v>
      </c>
    </row>
    <row r="135" spans="1:5" hidden="1" x14ac:dyDescent="0.2">
      <c r="A135" s="15">
        <v>44704</v>
      </c>
      <c r="B135" s="17">
        <v>2.1529766005712991E-2</v>
      </c>
      <c r="C135" s="17">
        <v>1.8555039930923556E-2</v>
      </c>
      <c r="D135" s="17">
        <f t="shared" si="2"/>
        <v>2.3724684086003162E-2</v>
      </c>
      <c r="E135" s="17">
        <f t="shared" si="3"/>
        <v>-2.1949180802901709E-3</v>
      </c>
    </row>
    <row r="136" spans="1:5" hidden="1" x14ac:dyDescent="0.2">
      <c r="A136" s="16">
        <v>44705</v>
      </c>
      <c r="B136" s="17">
        <v>-5.1407490819157964E-2</v>
      </c>
      <c r="C136" s="17">
        <v>-8.1207976171752128E-3</v>
      </c>
      <c r="D136" s="17">
        <f t="shared" si="2"/>
        <v>-1.136909003780338E-2</v>
      </c>
      <c r="E136" s="17">
        <f t="shared" si="3"/>
        <v>-4.003840078135458E-2</v>
      </c>
    </row>
    <row r="137" spans="1:5" hidden="1" x14ac:dyDescent="0.2">
      <c r="A137" s="15">
        <v>44706</v>
      </c>
      <c r="B137" s="17">
        <v>-8.1669962350039427E-4</v>
      </c>
      <c r="C137" s="17">
        <v>9.450764734207695E-3</v>
      </c>
      <c r="D137" s="17">
        <f t="shared" si="2"/>
        <v>1.1747426512049601E-2</v>
      </c>
      <c r="E137" s="17">
        <f t="shared" si="3"/>
        <v>-1.2564126135549995E-2</v>
      </c>
    </row>
    <row r="138" spans="1:5" hidden="1" x14ac:dyDescent="0.2">
      <c r="A138" s="16">
        <v>44707</v>
      </c>
      <c r="B138" s="17">
        <v>2.3209761417543051E-2</v>
      </c>
      <c r="C138" s="17">
        <v>1.9883256167224195E-2</v>
      </c>
      <c r="D138" s="17">
        <f t="shared" si="2"/>
        <v>2.5472037678941399E-2</v>
      </c>
      <c r="E138" s="17">
        <f t="shared" si="3"/>
        <v>-2.262276261398348E-3</v>
      </c>
    </row>
    <row r="139" spans="1:5" hidden="1" x14ac:dyDescent="0.2">
      <c r="A139" s="15">
        <v>44708</v>
      </c>
      <c r="B139" s="17">
        <v>4.15805115792649E-2</v>
      </c>
      <c r="C139" s="17">
        <v>2.4742262955109728E-2</v>
      </c>
      <c r="D139" s="17">
        <f t="shared" si="2"/>
        <v>3.1864372553999556E-2</v>
      </c>
      <c r="E139" s="17">
        <f t="shared" si="3"/>
        <v>9.716139025265344E-3</v>
      </c>
    </row>
    <row r="140" spans="1:5" hidden="1" x14ac:dyDescent="0.2">
      <c r="A140" s="16">
        <v>44712</v>
      </c>
      <c r="B140" s="17">
        <v>1.0993012586488549E-2</v>
      </c>
      <c r="C140" s="17">
        <v>-6.2743686176590652E-3</v>
      </c>
      <c r="D140" s="17">
        <f t="shared" ref="D140:D203" si="4">$B$2+$B$3*C140</f>
        <v>-8.9399943392023794E-3</v>
      </c>
      <c r="E140" s="17">
        <f t="shared" ref="E140:E203" si="5">B140-D140</f>
        <v>1.993300692569093E-2</v>
      </c>
    </row>
    <row r="141" spans="1:5" hidden="1" x14ac:dyDescent="0.2">
      <c r="A141" s="15">
        <v>44713</v>
      </c>
      <c r="B141" s="17">
        <v>8.5927743704883319E-4</v>
      </c>
      <c r="C141" s="17">
        <v>-7.4827686811318461E-3</v>
      </c>
      <c r="D141" s="17">
        <f t="shared" si="4"/>
        <v>-1.0529722076981683E-2</v>
      </c>
      <c r="E141" s="17">
        <f t="shared" si="5"/>
        <v>1.1388999514030516E-2</v>
      </c>
    </row>
    <row r="142" spans="1:5" hidden="1" x14ac:dyDescent="0.2">
      <c r="A142" s="16">
        <v>44714</v>
      </c>
      <c r="B142" s="17">
        <v>3.1619988052527415E-2</v>
      </c>
      <c r="C142" s="17">
        <v>1.8431018038486124E-2</v>
      </c>
      <c r="D142" s="17">
        <f t="shared" si="4"/>
        <v>2.3561525337125699E-2</v>
      </c>
      <c r="E142" s="17">
        <f t="shared" si="5"/>
        <v>8.0584627154017159E-3</v>
      </c>
    </row>
    <row r="143" spans="1:5" hidden="1" x14ac:dyDescent="0.2">
      <c r="A143" s="15">
        <v>44715</v>
      </c>
      <c r="B143" s="17">
        <v>-2.7024296492069833E-2</v>
      </c>
      <c r="C143" s="17">
        <v>-1.6347313992415624E-2</v>
      </c>
      <c r="D143" s="17">
        <f t="shared" si="4"/>
        <v>-2.2191599620789607E-2</v>
      </c>
      <c r="E143" s="17">
        <f t="shared" si="5"/>
        <v>-4.832696871280226E-3</v>
      </c>
    </row>
    <row r="144" spans="1:5" hidden="1" x14ac:dyDescent="0.2">
      <c r="A144" s="16">
        <v>44718</v>
      </c>
      <c r="B144" s="17">
        <v>2.1354821153741099E-2</v>
      </c>
      <c r="C144" s="17">
        <v>3.1374007789131131E-3</v>
      </c>
      <c r="D144" s="17">
        <f t="shared" si="4"/>
        <v>3.4417915639809922E-3</v>
      </c>
      <c r="E144" s="17">
        <f t="shared" si="5"/>
        <v>1.7913029589760106E-2</v>
      </c>
    </row>
    <row r="145" spans="1:5" hidden="1" x14ac:dyDescent="0.2">
      <c r="A145" s="15">
        <v>44719</v>
      </c>
      <c r="B145" s="17">
        <v>1.8716826923270702E-3</v>
      </c>
      <c r="C145" s="17">
        <v>9.5233931732350285E-3</v>
      </c>
      <c r="D145" s="17">
        <f t="shared" si="4"/>
        <v>1.1842973878822778E-2</v>
      </c>
      <c r="E145" s="17">
        <f t="shared" si="5"/>
        <v>-9.9712911864957079E-3</v>
      </c>
    </row>
    <row r="146" spans="1:5" hidden="1" x14ac:dyDescent="0.2">
      <c r="A146" s="16">
        <v>44720</v>
      </c>
      <c r="B146" s="17">
        <v>7.240726665136421E-5</v>
      </c>
      <c r="C146" s="17">
        <v>-1.0793945785935621E-2</v>
      </c>
      <c r="D146" s="17">
        <f t="shared" si="4"/>
        <v>-1.4885787793395723E-2</v>
      </c>
      <c r="E146" s="17">
        <f t="shared" si="5"/>
        <v>1.4958195060047088E-2</v>
      </c>
    </row>
    <row r="147" spans="1:5" hidden="1" x14ac:dyDescent="0.2">
      <c r="A147" s="15">
        <v>44721</v>
      </c>
      <c r="B147" s="17">
        <v>-1.9788730107772601E-2</v>
      </c>
      <c r="C147" s="17">
        <v>-2.3798693976353591E-2</v>
      </c>
      <c r="D147" s="17">
        <f t="shared" si="4"/>
        <v>-3.1994367597445311E-2</v>
      </c>
      <c r="E147" s="17">
        <f t="shared" si="5"/>
        <v>1.220563748967271E-2</v>
      </c>
    </row>
    <row r="148" spans="1:5" hidden="1" x14ac:dyDescent="0.2">
      <c r="A148" s="16">
        <v>44722</v>
      </c>
      <c r="B148" s="17">
        <v>-3.0373805717250346E-2</v>
      </c>
      <c r="C148" s="17">
        <v>-2.9110303335524668E-2</v>
      </c>
      <c r="D148" s="17">
        <f t="shared" si="4"/>
        <v>-3.8982130165295101E-2</v>
      </c>
      <c r="E148" s="17">
        <f t="shared" si="5"/>
        <v>8.6083244480447546E-3</v>
      </c>
    </row>
    <row r="149" spans="1:5" hidden="1" x14ac:dyDescent="0.2">
      <c r="A149" s="15">
        <v>44725</v>
      </c>
      <c r="B149" s="17">
        <v>-4.0842638788367136E-2</v>
      </c>
      <c r="C149" s="17">
        <v>-3.8768430665237275E-2</v>
      </c>
      <c r="D149" s="17">
        <f t="shared" si="4"/>
        <v>-5.1688015720219464E-2</v>
      </c>
      <c r="E149" s="17">
        <f t="shared" si="5"/>
        <v>1.0845376931852328E-2</v>
      </c>
    </row>
    <row r="150" spans="1:5" hidden="1" x14ac:dyDescent="0.2">
      <c r="A150" s="16">
        <v>44726</v>
      </c>
      <c r="B150" s="17">
        <v>2.9705421061612114E-3</v>
      </c>
      <c r="C150" s="17">
        <v>-3.7736797459957394E-3</v>
      </c>
      <c r="D150" s="17">
        <f t="shared" si="4"/>
        <v>-5.6501778429880328E-3</v>
      </c>
      <c r="E150" s="17">
        <f t="shared" si="5"/>
        <v>8.6207199491492442E-3</v>
      </c>
    </row>
    <row r="151" spans="1:5" hidden="1" x14ac:dyDescent="0.2">
      <c r="A151" s="15">
        <v>44727</v>
      </c>
      <c r="B151" s="17">
        <v>2.9819916907638078E-2</v>
      </c>
      <c r="C151" s="17">
        <v>1.4592504858983224E-2</v>
      </c>
      <c r="D151" s="17">
        <f t="shared" si="4"/>
        <v>1.8511715214019363E-2</v>
      </c>
      <c r="E151" s="17">
        <f t="shared" si="5"/>
        <v>1.1308201693618715E-2</v>
      </c>
    </row>
    <row r="152" spans="1:5" hidden="1" x14ac:dyDescent="0.2">
      <c r="A152" s="16">
        <v>44728</v>
      </c>
      <c r="B152" s="17">
        <v>-3.4011081782969188E-2</v>
      </c>
      <c r="C152" s="17">
        <v>-3.2511951488163437E-2</v>
      </c>
      <c r="D152" s="17">
        <f t="shared" si="4"/>
        <v>-4.345721634401855E-2</v>
      </c>
      <c r="E152" s="17">
        <f t="shared" si="5"/>
        <v>9.4461345610493616E-3</v>
      </c>
    </row>
    <row r="153" spans="1:5" hidden="1" x14ac:dyDescent="0.2">
      <c r="A153" s="15">
        <v>44729</v>
      </c>
      <c r="B153" s="17">
        <v>1.152982164618277E-2</v>
      </c>
      <c r="C153" s="17">
        <v>2.2008656982546171E-3</v>
      </c>
      <c r="D153" s="17">
        <f t="shared" si="4"/>
        <v>2.209719636702643E-3</v>
      </c>
      <c r="E153" s="17">
        <f t="shared" si="5"/>
        <v>9.320102009480127E-3</v>
      </c>
    </row>
    <row r="154" spans="1:5" hidden="1" x14ac:dyDescent="0.2">
      <c r="A154" s="16">
        <v>44733</v>
      </c>
      <c r="B154" s="17">
        <v>3.8469102366739616E-2</v>
      </c>
      <c r="C154" s="17">
        <v>2.4477242280086964E-2</v>
      </c>
      <c r="D154" s="17">
        <f t="shared" si="4"/>
        <v>3.151572086909489E-2</v>
      </c>
      <c r="E154" s="17">
        <f t="shared" si="5"/>
        <v>6.9533814976447256E-3</v>
      </c>
    </row>
    <row r="155" spans="1:5" hidden="1" x14ac:dyDescent="0.2">
      <c r="A155" s="15">
        <v>44734</v>
      </c>
      <c r="B155" s="17">
        <v>1.6964397785823593E-4</v>
      </c>
      <c r="C155" s="17">
        <v>-1.3015723144006452E-3</v>
      </c>
      <c r="D155" s="17">
        <f t="shared" si="4"/>
        <v>-2.397962063155284E-3</v>
      </c>
      <c r="E155" s="17">
        <f t="shared" si="5"/>
        <v>2.5676060410135199E-3</v>
      </c>
    </row>
    <row r="156" spans="1:5" hidden="1" x14ac:dyDescent="0.2">
      <c r="A156" s="16">
        <v>44735</v>
      </c>
      <c r="B156" s="17">
        <v>5.8063065618065846E-3</v>
      </c>
      <c r="C156" s="17">
        <v>9.5322174091778678E-3</v>
      </c>
      <c r="D156" s="17">
        <f t="shared" si="4"/>
        <v>1.1854582726808706E-2</v>
      </c>
      <c r="E156" s="17">
        <f t="shared" si="5"/>
        <v>-6.0482761650021213E-3</v>
      </c>
    </row>
    <row r="157" spans="1:5" hidden="1" x14ac:dyDescent="0.2">
      <c r="A157" s="15">
        <v>44736</v>
      </c>
      <c r="B157" s="17">
        <v>5.1945897250381456E-2</v>
      </c>
      <c r="C157" s="17">
        <v>3.056329358583576E-2</v>
      </c>
      <c r="D157" s="17">
        <f t="shared" si="4"/>
        <v>3.9522311456728326E-2</v>
      </c>
      <c r="E157" s="17">
        <f t="shared" si="5"/>
        <v>1.242358579365313E-2</v>
      </c>
    </row>
    <row r="158" spans="1:5" hidden="1" x14ac:dyDescent="0.2">
      <c r="A158" s="16">
        <v>44739</v>
      </c>
      <c r="B158" s="17">
        <v>-1.615932144109733E-2</v>
      </c>
      <c r="C158" s="17">
        <v>-2.9730715337762392E-3</v>
      </c>
      <c r="D158" s="17">
        <f t="shared" si="4"/>
        <v>-4.5969264235851516E-3</v>
      </c>
      <c r="E158" s="17">
        <f t="shared" si="5"/>
        <v>-1.1562395017512179E-2</v>
      </c>
    </row>
    <row r="159" spans="1:5" hidden="1" x14ac:dyDescent="0.2">
      <c r="A159" s="15">
        <v>44740</v>
      </c>
      <c r="B159" s="17">
        <v>-3.473593277114928E-2</v>
      </c>
      <c r="C159" s="17">
        <v>-2.0143036075892073E-2</v>
      </c>
      <c r="D159" s="17">
        <f t="shared" si="4"/>
        <v>-2.7185115314311316E-2</v>
      </c>
      <c r="E159" s="17">
        <f t="shared" si="5"/>
        <v>-7.5508174568379646E-3</v>
      </c>
    </row>
    <row r="160" spans="1:5" hidden="1" x14ac:dyDescent="0.2">
      <c r="A160" s="16">
        <v>44741</v>
      </c>
      <c r="B160" s="17">
        <v>-2.7983093561847472E-3</v>
      </c>
      <c r="C160" s="17">
        <v>-7.1174540915908135E-4</v>
      </c>
      <c r="D160" s="17">
        <f t="shared" si="4"/>
        <v>-1.6220069634374664E-3</v>
      </c>
      <c r="E160" s="17">
        <f t="shared" si="5"/>
        <v>-1.1763023927472808E-3</v>
      </c>
    </row>
    <row r="161" spans="1:5" hidden="1" x14ac:dyDescent="0.2">
      <c r="A161" s="15">
        <v>44742</v>
      </c>
      <c r="B161" s="17">
        <v>-2.569123400019413E-2</v>
      </c>
      <c r="C161" s="17">
        <v>-8.7592782679987158E-3</v>
      </c>
      <c r="D161" s="17">
        <f t="shared" si="4"/>
        <v>-1.2209052258371707E-2</v>
      </c>
      <c r="E161" s="17">
        <f t="shared" si="5"/>
        <v>-1.3482181741822422E-2</v>
      </c>
    </row>
    <row r="162" spans="1:5" hidden="1" x14ac:dyDescent="0.2">
      <c r="A162" s="16">
        <v>44743</v>
      </c>
      <c r="B162" s="17">
        <v>-2.6651535991151221E-3</v>
      </c>
      <c r="C162" s="17">
        <v>1.0553814029047315E-2</v>
      </c>
      <c r="D162" s="17">
        <f t="shared" si="4"/>
        <v>1.3198558561070668E-2</v>
      </c>
      <c r="E162" s="17">
        <f t="shared" si="5"/>
        <v>-1.586371216018579E-2</v>
      </c>
    </row>
    <row r="163" spans="1:5" hidden="1" x14ac:dyDescent="0.2">
      <c r="A163" s="15">
        <v>44747</v>
      </c>
      <c r="B163" s="17">
        <v>4.4058951746924979E-2</v>
      </c>
      <c r="C163" s="17">
        <v>1.5841285142366157E-3</v>
      </c>
      <c r="D163" s="17">
        <f t="shared" si="4"/>
        <v>1.398362340398264E-3</v>
      </c>
      <c r="E163" s="17">
        <f t="shared" si="5"/>
        <v>4.2660589406526714E-2</v>
      </c>
    </row>
    <row r="164" spans="1:5" hidden="1" x14ac:dyDescent="0.2">
      <c r="A164" s="16">
        <v>44748</v>
      </c>
      <c r="B164" s="17">
        <v>1.1647671580973684E-2</v>
      </c>
      <c r="C164" s="17">
        <v>3.5731642904301975E-3</v>
      </c>
      <c r="D164" s="17">
        <f t="shared" si="4"/>
        <v>4.0150663943215028E-3</v>
      </c>
      <c r="E164" s="17">
        <f t="shared" si="5"/>
        <v>7.6326051866521813E-3</v>
      </c>
    </row>
    <row r="165" spans="1:5" hidden="1" x14ac:dyDescent="0.2">
      <c r="A165" s="15">
        <v>44749</v>
      </c>
      <c r="B165" s="17">
        <v>3.5520976475468036E-2</v>
      </c>
      <c r="C165" s="17">
        <v>1.4964587965241805E-2</v>
      </c>
      <c r="D165" s="17">
        <f t="shared" si="4"/>
        <v>1.9001214389547726E-2</v>
      </c>
      <c r="E165" s="17">
        <f t="shared" si="5"/>
        <v>1.6519762085920309E-2</v>
      </c>
    </row>
    <row r="166" spans="1:5" hidden="1" x14ac:dyDescent="0.2">
      <c r="A166" s="16">
        <v>44750</v>
      </c>
      <c r="B166" s="17">
        <v>7.2293358887938197E-3</v>
      </c>
      <c r="C166" s="17">
        <v>-8.3027152981907104E-4</v>
      </c>
      <c r="D166" s="17">
        <f t="shared" si="4"/>
        <v>-1.7779356722816683E-3</v>
      </c>
      <c r="E166" s="17">
        <f t="shared" si="5"/>
        <v>9.0072715610754889E-3</v>
      </c>
    </row>
    <row r="167" spans="1:5" hidden="1" x14ac:dyDescent="0.2">
      <c r="A167" s="15">
        <v>44753</v>
      </c>
      <c r="B167" s="17">
        <v>-3.0340814125742188E-2</v>
      </c>
      <c r="C167" s="17">
        <v>-1.1527461422777274E-2</v>
      </c>
      <c r="D167" s="17">
        <f t="shared" si="4"/>
        <v>-1.5850774629486114E-2</v>
      </c>
      <c r="E167" s="17">
        <f t="shared" si="5"/>
        <v>-1.4490039496256074E-2</v>
      </c>
    </row>
    <row r="168" spans="1:5" hidden="1" x14ac:dyDescent="0.2">
      <c r="A168" s="16">
        <v>44754</v>
      </c>
      <c r="B168" s="17">
        <v>-1.4357696174216561E-2</v>
      </c>
      <c r="C168" s="17">
        <v>-9.2438787173215742E-3</v>
      </c>
      <c r="D168" s="17">
        <f t="shared" si="4"/>
        <v>-1.2846575210675172E-2</v>
      </c>
      <c r="E168" s="17">
        <f t="shared" si="5"/>
        <v>-1.5111209635413885E-3</v>
      </c>
    </row>
    <row r="169" spans="1:5" hidden="1" x14ac:dyDescent="0.2">
      <c r="A169" s="15">
        <v>44755</v>
      </c>
      <c r="B169" s="17">
        <v>-2.318250762699825E-2</v>
      </c>
      <c r="C169" s="17">
        <v>-4.4569025122100925E-3</v>
      </c>
      <c r="D169" s="17">
        <f t="shared" si="4"/>
        <v>-6.5490011841684735E-3</v>
      </c>
      <c r="E169" s="17">
        <f t="shared" si="5"/>
        <v>-1.6633506442829776E-2</v>
      </c>
    </row>
    <row r="170" spans="1:5" hidden="1" x14ac:dyDescent="0.2">
      <c r="A170" s="16">
        <v>44756</v>
      </c>
      <c r="B170" s="17">
        <v>-6.6584414700412431E-3</v>
      </c>
      <c r="C170" s="17">
        <v>-2.9986339021522701E-3</v>
      </c>
      <c r="D170" s="17">
        <f t="shared" si="4"/>
        <v>-4.6305553576435647E-3</v>
      </c>
      <c r="E170" s="17">
        <f t="shared" si="5"/>
        <v>-2.0278861123976784E-3</v>
      </c>
    </row>
    <row r="171" spans="1:5" hidden="1" x14ac:dyDescent="0.2">
      <c r="A171" s="15">
        <v>44757</v>
      </c>
      <c r="B171" s="17">
        <v>1.1907629800209873E-2</v>
      </c>
      <c r="C171" s="17">
        <v>1.9201249359436678E-2</v>
      </c>
      <c r="D171" s="17">
        <f t="shared" si="4"/>
        <v>2.4574814009010206E-2</v>
      </c>
      <c r="E171" s="17">
        <f t="shared" si="5"/>
        <v>-1.2667184208800333E-2</v>
      </c>
    </row>
    <row r="172" spans="1:5" hidden="1" x14ac:dyDescent="0.2">
      <c r="A172" s="16">
        <v>44760</v>
      </c>
      <c r="B172" s="17">
        <v>-2.5335363017198964E-2</v>
      </c>
      <c r="C172" s="17">
        <v>-8.3635715808313416E-3</v>
      </c>
      <c r="D172" s="17">
        <f t="shared" si="4"/>
        <v>-1.1688474747967678E-2</v>
      </c>
      <c r="E172" s="17">
        <f t="shared" si="5"/>
        <v>-1.3646888269231286E-2</v>
      </c>
    </row>
    <row r="173" spans="1:5" hidden="1" x14ac:dyDescent="0.2">
      <c r="A173" s="15">
        <v>44761</v>
      </c>
      <c r="B173" s="17">
        <v>4.2853228524994735E-2</v>
      </c>
      <c r="C173" s="17">
        <v>2.7628291645959591E-2</v>
      </c>
      <c r="D173" s="17">
        <f t="shared" si="4"/>
        <v>3.5661128281308616E-2</v>
      </c>
      <c r="E173" s="17">
        <f t="shared" si="5"/>
        <v>7.1921002436861198E-3</v>
      </c>
    </row>
    <row r="174" spans="1:5" hidden="1" x14ac:dyDescent="0.2">
      <c r="A174" s="16">
        <v>44762</v>
      </c>
      <c r="B174" s="17">
        <v>6.9797188413400768E-4</v>
      </c>
      <c r="C174" s="17">
        <v>5.8958061932632422E-3</v>
      </c>
      <c r="D174" s="17">
        <f t="shared" si="4"/>
        <v>7.0706506908423247E-3</v>
      </c>
      <c r="E174" s="17">
        <f t="shared" si="5"/>
        <v>-6.372678806708317E-3</v>
      </c>
    </row>
    <row r="175" spans="1:5" hidden="1" x14ac:dyDescent="0.2">
      <c r="A175" s="15">
        <v>44763</v>
      </c>
      <c r="B175" s="17">
        <v>2.9641107671041222E-3</v>
      </c>
      <c r="C175" s="17">
        <v>9.8613727091971803E-3</v>
      </c>
      <c r="D175" s="17">
        <f t="shared" si="4"/>
        <v>1.2287607621704829E-2</v>
      </c>
      <c r="E175" s="17">
        <f t="shared" si="5"/>
        <v>-9.3234968546007067E-3</v>
      </c>
    </row>
    <row r="176" spans="1:5" hidden="1" x14ac:dyDescent="0.2">
      <c r="A176" s="16">
        <v>44764</v>
      </c>
      <c r="B176" s="17">
        <v>-5.8066748671162904E-2</v>
      </c>
      <c r="C176" s="17">
        <v>-9.3324669763467094E-3</v>
      </c>
      <c r="D176" s="17">
        <f t="shared" si="4"/>
        <v>-1.2963118743624935E-2</v>
      </c>
      <c r="E176" s="17">
        <f t="shared" si="5"/>
        <v>-4.5103629927537969E-2</v>
      </c>
    </row>
    <row r="177" spans="1:5" hidden="1" x14ac:dyDescent="0.2">
      <c r="A177" s="15">
        <v>44767</v>
      </c>
      <c r="B177" s="17">
        <v>-1.3841597531274452E-3</v>
      </c>
      <c r="C177" s="17">
        <v>1.3151670479691902E-3</v>
      </c>
      <c r="D177" s="17">
        <f t="shared" si="4"/>
        <v>1.0445262920201104E-3</v>
      </c>
      <c r="E177" s="17">
        <f t="shared" si="5"/>
        <v>-2.4286860451475556E-3</v>
      </c>
    </row>
    <row r="178" spans="1:5" hidden="1" x14ac:dyDescent="0.2">
      <c r="A178" s="16">
        <v>44768</v>
      </c>
      <c r="B178" s="17">
        <v>-2.559829815145076E-2</v>
      </c>
      <c r="C178" s="17">
        <v>-1.154320266205866E-2</v>
      </c>
      <c r="D178" s="17">
        <f t="shared" si="4"/>
        <v>-1.5871483238719983E-2</v>
      </c>
      <c r="E178" s="17">
        <f t="shared" si="5"/>
        <v>-9.7268149127307767E-3</v>
      </c>
    </row>
    <row r="179" spans="1:5" hidden="1" x14ac:dyDescent="0.2">
      <c r="A179" s="15">
        <v>44769</v>
      </c>
      <c r="B179" s="17">
        <v>7.7389864985210499E-2</v>
      </c>
      <c r="C179" s="17">
        <v>2.6156273782937722E-2</v>
      </c>
      <c r="D179" s="17">
        <f t="shared" si="4"/>
        <v>3.3724594431229757E-2</v>
      </c>
      <c r="E179" s="17">
        <f t="shared" si="5"/>
        <v>4.3665270553980742E-2</v>
      </c>
    </row>
    <row r="180" spans="1:5" hidden="1" x14ac:dyDescent="0.2">
      <c r="A180" s="16">
        <v>44770</v>
      </c>
      <c r="B180" s="17">
        <v>8.7147538524892099E-3</v>
      </c>
      <c r="C180" s="17">
        <v>1.2133338697180918E-2</v>
      </c>
      <c r="D180" s="17">
        <f t="shared" si="4"/>
        <v>1.5276524504089836E-2</v>
      </c>
      <c r="E180" s="17">
        <f t="shared" si="5"/>
        <v>-6.5617706516006256E-3</v>
      </c>
    </row>
    <row r="181" spans="1:5" hidden="1" x14ac:dyDescent="0.2">
      <c r="A181" s="15">
        <v>44771</v>
      </c>
      <c r="B181" s="17">
        <v>1.7889878425044303E-2</v>
      </c>
      <c r="C181" s="17">
        <v>1.4207760082581844E-2</v>
      </c>
      <c r="D181" s="17">
        <f t="shared" si="4"/>
        <v>1.8005558799848713E-2</v>
      </c>
      <c r="E181" s="17">
        <f t="shared" si="5"/>
        <v>-1.1568037480440968E-4</v>
      </c>
    </row>
    <row r="182" spans="1:5" hidden="1" x14ac:dyDescent="0.2">
      <c r="A182" s="16">
        <v>44774</v>
      </c>
      <c r="B182" s="17">
        <v>-9.9451246517685554E-3</v>
      </c>
      <c r="C182" s="17">
        <v>-2.8230841271976725E-3</v>
      </c>
      <c r="D182" s="17">
        <f t="shared" si="4"/>
        <v>-4.399608376555026E-3</v>
      </c>
      <c r="E182" s="17">
        <f t="shared" si="5"/>
        <v>-5.5455162752135294E-3</v>
      </c>
    </row>
    <row r="183" spans="1:5" hidden="1" x14ac:dyDescent="0.2">
      <c r="A183" s="15">
        <v>44775</v>
      </c>
      <c r="B183" s="17">
        <v>3.6370635154923114E-3</v>
      </c>
      <c r="C183" s="17">
        <v>-6.6623955507048027E-3</v>
      </c>
      <c r="D183" s="17">
        <f t="shared" si="4"/>
        <v>-9.4504686408136158E-3</v>
      </c>
      <c r="E183" s="17">
        <f t="shared" si="5"/>
        <v>1.3087532156305927E-2</v>
      </c>
    </row>
    <row r="184" spans="1:5" hidden="1" x14ac:dyDescent="0.2">
      <c r="A184" s="16">
        <v>44776</v>
      </c>
      <c r="B184" s="17">
        <v>2.4848955201742351E-2</v>
      </c>
      <c r="C184" s="17">
        <v>1.5638477163140152E-2</v>
      </c>
      <c r="D184" s="17">
        <f t="shared" si="4"/>
        <v>1.988775882335889E-2</v>
      </c>
      <c r="E184" s="17">
        <f t="shared" si="5"/>
        <v>4.961196378383461E-3</v>
      </c>
    </row>
    <row r="185" spans="1:5" hidden="1" x14ac:dyDescent="0.2">
      <c r="A185" s="15">
        <v>44777</v>
      </c>
      <c r="B185" s="17">
        <v>7.5771790641154801E-4</v>
      </c>
      <c r="C185" s="17">
        <v>-7.7734016405583972E-4</v>
      </c>
      <c r="D185" s="17">
        <f t="shared" si="4"/>
        <v>-1.7083010679019525E-3</v>
      </c>
      <c r="E185" s="17">
        <f t="shared" si="5"/>
        <v>2.4660189743135005E-3</v>
      </c>
    </row>
    <row r="186" spans="1:5" hidden="1" x14ac:dyDescent="0.2">
      <c r="A186" s="16">
        <v>44778</v>
      </c>
      <c r="B186" s="17">
        <v>-5.4681345721654395E-3</v>
      </c>
      <c r="C186" s="17">
        <v>-1.6257460597355333E-3</v>
      </c>
      <c r="D186" s="17">
        <f t="shared" si="4"/>
        <v>-2.8244334035635544E-3</v>
      </c>
      <c r="E186" s="17">
        <f t="shared" si="5"/>
        <v>-2.6437011686018851E-3</v>
      </c>
    </row>
    <row r="187" spans="1:5" hidden="1" x14ac:dyDescent="0.2">
      <c r="A187" s="15">
        <v>44781</v>
      </c>
      <c r="B187" s="17">
        <v>-6.7671745293473862E-4</v>
      </c>
      <c r="C187" s="17">
        <v>-1.2375507238541195E-3</v>
      </c>
      <c r="D187" s="17">
        <f t="shared" si="4"/>
        <v>-2.3137375572279441E-3</v>
      </c>
      <c r="E187" s="17">
        <f t="shared" si="5"/>
        <v>1.6370201042932055E-3</v>
      </c>
    </row>
    <row r="188" spans="1:5" hidden="1" x14ac:dyDescent="0.2">
      <c r="A188" s="16">
        <v>44782</v>
      </c>
      <c r="B188" s="17">
        <v>-5.4174056764526579E-3</v>
      </c>
      <c r="C188" s="17">
        <v>-4.248692893594086E-3</v>
      </c>
      <c r="D188" s="17">
        <f t="shared" si="4"/>
        <v>-6.2750880853598926E-3</v>
      </c>
      <c r="E188" s="17">
        <f t="shared" si="5"/>
        <v>8.576824089072347E-4</v>
      </c>
    </row>
    <row r="189" spans="1:5" hidden="1" x14ac:dyDescent="0.2">
      <c r="A189" s="15">
        <v>44783</v>
      </c>
      <c r="B189" s="17">
        <v>2.6808571730521757E-2</v>
      </c>
      <c r="C189" s="17">
        <v>2.1290637641290244E-2</v>
      </c>
      <c r="D189" s="17">
        <f t="shared" si="4"/>
        <v>2.7323538216379031E-2</v>
      </c>
      <c r="E189" s="17">
        <f t="shared" si="5"/>
        <v>-5.149664858572732E-4</v>
      </c>
    </row>
    <row r="190" spans="1:5" hidden="1" x14ac:dyDescent="0.2">
      <c r="A190" s="16">
        <v>44784</v>
      </c>
      <c r="B190" s="17">
        <v>-6.8794086050771863E-3</v>
      </c>
      <c r="C190" s="17">
        <v>-7.0547395835030002E-4</v>
      </c>
      <c r="D190" s="17">
        <f t="shared" si="4"/>
        <v>-1.6137564679201241E-3</v>
      </c>
      <c r="E190" s="17">
        <f t="shared" si="5"/>
        <v>-5.2656521371570626E-3</v>
      </c>
    </row>
    <row r="191" spans="1:5" hidden="1" x14ac:dyDescent="0.2">
      <c r="A191" s="15">
        <v>44785</v>
      </c>
      <c r="B191" s="17">
        <v>2.361876847307931E-2</v>
      </c>
      <c r="C191" s="17">
        <v>1.7322368774566943E-2</v>
      </c>
      <c r="D191" s="17">
        <f t="shared" si="4"/>
        <v>2.2103026169841743E-2</v>
      </c>
      <c r="E191" s="17">
        <f t="shared" si="5"/>
        <v>1.5157423032375675E-3</v>
      </c>
    </row>
    <row r="192" spans="1:5" hidden="1" x14ac:dyDescent="0.2">
      <c r="A192" s="16">
        <v>44788</v>
      </c>
      <c r="B192" s="17">
        <v>1.8752909316557265E-3</v>
      </c>
      <c r="C192" s="17">
        <v>3.9695418998517695E-3</v>
      </c>
      <c r="D192" s="17">
        <f t="shared" si="4"/>
        <v>4.5365265459547353E-3</v>
      </c>
      <c r="E192" s="17">
        <f t="shared" si="5"/>
        <v>-2.6612356142990089E-3</v>
      </c>
    </row>
    <row r="193" spans="1:5" hidden="1" x14ac:dyDescent="0.2">
      <c r="A193" s="15">
        <v>44789</v>
      </c>
      <c r="B193" s="17">
        <v>-3.0110631744916239E-3</v>
      </c>
      <c r="C193" s="17">
        <v>1.8756797165810912E-3</v>
      </c>
      <c r="D193" s="17">
        <f t="shared" si="4"/>
        <v>1.7819166345100328E-3</v>
      </c>
      <c r="E193" s="17">
        <f t="shared" si="5"/>
        <v>-4.7929798090016566E-3</v>
      </c>
    </row>
    <row r="194" spans="1:5" hidden="1" x14ac:dyDescent="0.2">
      <c r="A194" s="16">
        <v>44790</v>
      </c>
      <c r="B194" s="17">
        <v>-1.787612231629776E-2</v>
      </c>
      <c r="C194" s="17">
        <v>-7.2377949540946007E-3</v>
      </c>
      <c r="D194" s="17">
        <f t="shared" si="4"/>
        <v>-1.0207443437092274E-2</v>
      </c>
      <c r="E194" s="17">
        <f t="shared" si="5"/>
        <v>-7.6686788792054861E-3</v>
      </c>
    </row>
    <row r="195" spans="1:5" hidden="1" x14ac:dyDescent="0.2">
      <c r="A195" s="15">
        <v>44791</v>
      </c>
      <c r="B195" s="17">
        <v>4.4880545835608299E-3</v>
      </c>
      <c r="C195" s="17">
        <v>2.2695611701915031E-3</v>
      </c>
      <c r="D195" s="17">
        <f t="shared" si="4"/>
        <v>2.3000929331786963E-3</v>
      </c>
      <c r="E195" s="17">
        <f t="shared" si="5"/>
        <v>2.1879616503821336E-3</v>
      </c>
    </row>
    <row r="196" spans="1:5" hidden="1" x14ac:dyDescent="0.2">
      <c r="A196" s="16">
        <v>44792</v>
      </c>
      <c r="B196" s="17">
        <v>-2.2670850543458299E-2</v>
      </c>
      <c r="C196" s="17">
        <v>-1.2900001139847905E-2</v>
      </c>
      <c r="D196" s="17">
        <f t="shared" si="4"/>
        <v>-1.7656438602359686E-2</v>
      </c>
      <c r="E196" s="17">
        <f t="shared" si="5"/>
        <v>-5.0144119410986121E-3</v>
      </c>
    </row>
    <row r="197" spans="1:5" hidden="1" x14ac:dyDescent="0.2">
      <c r="A197" s="15">
        <v>44795</v>
      </c>
      <c r="B197" s="17">
        <v>-2.582117558999697E-2</v>
      </c>
      <c r="C197" s="17">
        <v>-2.14000649197158E-2</v>
      </c>
      <c r="D197" s="17">
        <f t="shared" si="4"/>
        <v>-2.8838817329579575E-2</v>
      </c>
      <c r="E197" s="17">
        <f t="shared" si="5"/>
        <v>3.017641739582605E-3</v>
      </c>
    </row>
    <row r="198" spans="1:5" hidden="1" x14ac:dyDescent="0.2">
      <c r="A198" s="16">
        <v>44796</v>
      </c>
      <c r="B198" s="17">
        <v>-2.6072254914900617E-3</v>
      </c>
      <c r="C198" s="17">
        <v>-2.2378626777133093E-3</v>
      </c>
      <c r="D198" s="17">
        <f t="shared" si="4"/>
        <v>-3.6297120490796525E-3</v>
      </c>
      <c r="E198" s="17">
        <f t="shared" si="5"/>
        <v>1.0224865575895908E-3</v>
      </c>
    </row>
    <row r="199" spans="1:5" hidden="1" x14ac:dyDescent="0.2">
      <c r="A199" s="15">
        <v>44797</v>
      </c>
      <c r="B199" s="17">
        <v>-6.0979352881984639E-4</v>
      </c>
      <c r="C199" s="17">
        <v>2.9161604463010526E-3</v>
      </c>
      <c r="D199" s="17">
        <f t="shared" si="4"/>
        <v>3.1507357256867286E-3</v>
      </c>
      <c r="E199" s="17">
        <f t="shared" si="5"/>
        <v>-3.760529254506575E-3</v>
      </c>
    </row>
    <row r="200" spans="1:5" hidden="1" x14ac:dyDescent="0.2">
      <c r="A200" s="16">
        <v>44798</v>
      </c>
      <c r="B200" s="17">
        <v>2.6155087515840059E-2</v>
      </c>
      <c r="C200" s="17">
        <v>1.4091605518061545E-2</v>
      </c>
      <c r="D200" s="17">
        <f t="shared" si="4"/>
        <v>1.7852750025114852E-2</v>
      </c>
      <c r="E200" s="17">
        <f t="shared" si="5"/>
        <v>8.3023374907252069E-3</v>
      </c>
    </row>
    <row r="201" spans="1:5" hidden="1" x14ac:dyDescent="0.2">
      <c r="A201" s="15">
        <v>44799</v>
      </c>
      <c r="B201" s="17">
        <v>-5.4375406803879756E-2</v>
      </c>
      <c r="C201" s="17">
        <v>-3.3688058719518743E-2</v>
      </c>
      <c r="D201" s="17">
        <f t="shared" si="4"/>
        <v>-4.5004460791288031E-2</v>
      </c>
      <c r="E201" s="17">
        <f t="shared" si="5"/>
        <v>-9.3709460125917243E-3</v>
      </c>
    </row>
    <row r="202" spans="1:5" hidden="1" x14ac:dyDescent="0.2">
      <c r="A202" s="16">
        <v>44802</v>
      </c>
      <c r="B202" s="17">
        <v>-8.6254333161958074E-3</v>
      </c>
      <c r="C202" s="17">
        <v>-6.666355799502699E-3</v>
      </c>
      <c r="D202" s="17">
        <f t="shared" si="4"/>
        <v>-9.4556786019455528E-3</v>
      </c>
      <c r="E202" s="17">
        <f t="shared" si="5"/>
        <v>8.3024528574974533E-4</v>
      </c>
    </row>
    <row r="203" spans="1:5" hidden="1" x14ac:dyDescent="0.2">
      <c r="A203" s="15">
        <v>44803</v>
      </c>
      <c r="B203" s="17">
        <v>-3.8969814686971027E-3</v>
      </c>
      <c r="C203" s="17">
        <v>-1.1028155571448206E-2</v>
      </c>
      <c r="D203" s="17">
        <f t="shared" si="4"/>
        <v>-1.5193905778277875E-2</v>
      </c>
      <c r="E203" s="17">
        <f t="shared" si="5"/>
        <v>1.1296924309580772E-2</v>
      </c>
    </row>
    <row r="204" spans="1:5" hidden="1" x14ac:dyDescent="0.2">
      <c r="A204" s="16">
        <v>44804</v>
      </c>
      <c r="B204" s="17">
        <v>-6.9147415564198011E-3</v>
      </c>
      <c r="C204" s="17">
        <v>-7.8170251059712648E-3</v>
      </c>
      <c r="D204" s="17">
        <f t="shared" ref="D204:D263" si="6">$B$2+$B$3*C204</f>
        <v>-1.0969457828543182E-2</v>
      </c>
      <c r="E204" s="17">
        <f t="shared" ref="E204:E263" si="7">B204-D204</f>
        <v>4.054716272123381E-3</v>
      </c>
    </row>
    <row r="205" spans="1:5" hidden="1" x14ac:dyDescent="0.2">
      <c r="A205" s="15">
        <v>44805</v>
      </c>
      <c r="B205" s="17">
        <v>1.2826350663607045E-2</v>
      </c>
      <c r="C205" s="17">
        <v>2.9962320243361873E-3</v>
      </c>
      <c r="D205" s="17">
        <f t="shared" si="6"/>
        <v>3.256075018904236E-3</v>
      </c>
      <c r="E205" s="17">
        <f t="shared" si="7"/>
        <v>9.5702756447028081E-3</v>
      </c>
    </row>
    <row r="206" spans="1:5" hidden="1" x14ac:dyDescent="0.2">
      <c r="A206" s="16">
        <v>44806</v>
      </c>
      <c r="B206" s="17">
        <v>-1.6915401056955215E-2</v>
      </c>
      <c r="C206" s="17">
        <v>-1.0736500458081055E-2</v>
      </c>
      <c r="D206" s="17">
        <f t="shared" si="6"/>
        <v>-1.4810214782555437E-2</v>
      </c>
      <c r="E206" s="17">
        <f t="shared" si="7"/>
        <v>-2.1051862743997774E-3</v>
      </c>
    </row>
    <row r="207" spans="1:5" hidden="1" x14ac:dyDescent="0.2">
      <c r="A207" s="15">
        <v>44810</v>
      </c>
      <c r="B207" s="17">
        <v>-1.104159022287865E-2</v>
      </c>
      <c r="C207" s="17">
        <v>-4.0950569838349438E-3</v>
      </c>
      <c r="D207" s="17">
        <f t="shared" si="6"/>
        <v>-6.0729701985392359E-3</v>
      </c>
      <c r="E207" s="17">
        <f t="shared" si="7"/>
        <v>-4.9686200243394141E-3</v>
      </c>
    </row>
    <row r="208" spans="1:5" hidden="1" x14ac:dyDescent="0.2">
      <c r="A208" s="16">
        <v>44811</v>
      </c>
      <c r="B208" s="17">
        <v>2.7912063194537984E-2</v>
      </c>
      <c r="C208" s="17">
        <v>1.8341016392734E-2</v>
      </c>
      <c r="D208" s="17">
        <f t="shared" si="6"/>
        <v>2.3443122403343362E-2</v>
      </c>
      <c r="E208" s="17">
        <f t="shared" si="7"/>
        <v>4.4689407911946213E-3</v>
      </c>
    </row>
    <row r="209" spans="1:5" hidden="1" x14ac:dyDescent="0.2">
      <c r="A209" s="15">
        <v>44812</v>
      </c>
      <c r="B209" s="17">
        <v>-9.5944736276496467E-3</v>
      </c>
      <c r="C209" s="17">
        <v>6.6107218774560383E-3</v>
      </c>
      <c r="D209" s="17">
        <f t="shared" si="6"/>
        <v>8.0111680970302596E-3</v>
      </c>
      <c r="E209" s="17">
        <f t="shared" si="7"/>
        <v>-1.7605641724679905E-2</v>
      </c>
    </row>
    <row r="210" spans="1:5" hidden="1" x14ac:dyDescent="0.2">
      <c r="A210" s="16">
        <v>44813</v>
      </c>
      <c r="B210" s="17">
        <v>2.1568264234558265E-2</v>
      </c>
      <c r="C210" s="17">
        <v>1.5271449816332883E-2</v>
      </c>
      <c r="D210" s="17">
        <f t="shared" si="6"/>
        <v>1.940491082344549E-2</v>
      </c>
      <c r="E210" s="17">
        <f t="shared" si="7"/>
        <v>2.1633534111127756E-3</v>
      </c>
    </row>
    <row r="211" spans="1:5" hidden="1" x14ac:dyDescent="0.2">
      <c r="A211" s="15">
        <v>44816</v>
      </c>
      <c r="B211" s="17">
        <v>8.0523717248870419E-4</v>
      </c>
      <c r="C211" s="17">
        <v>1.0584272769349701E-2</v>
      </c>
      <c r="D211" s="17">
        <f t="shared" si="6"/>
        <v>1.3238628986238773E-2</v>
      </c>
      <c r="E211" s="17">
        <f t="shared" si="7"/>
        <v>-1.2433391813750069E-2</v>
      </c>
    </row>
    <row r="212" spans="1:5" hidden="1" x14ac:dyDescent="0.2">
      <c r="A212" s="16">
        <v>44817</v>
      </c>
      <c r="B212" s="17">
        <v>-5.8639589621044874E-2</v>
      </c>
      <c r="C212" s="17">
        <v>-4.3236613400616797E-2</v>
      </c>
      <c r="D212" s="17">
        <f t="shared" si="6"/>
        <v>-5.7566196503730675E-2</v>
      </c>
      <c r="E212" s="17">
        <f t="shared" si="7"/>
        <v>-1.0733931173141989E-3</v>
      </c>
    </row>
    <row r="213" spans="1:5" hidden="1" x14ac:dyDescent="0.2">
      <c r="A213" s="15">
        <v>44818</v>
      </c>
      <c r="B213" s="17">
        <v>5.3177363502343589E-3</v>
      </c>
      <c r="C213" s="17">
        <v>3.3870120853238816E-3</v>
      </c>
      <c r="D213" s="17">
        <f t="shared" si="6"/>
        <v>3.7701712367891323E-3</v>
      </c>
      <c r="E213" s="17">
        <f t="shared" si="7"/>
        <v>1.5475651134452266E-3</v>
      </c>
    </row>
    <row r="214" spans="1:5" hidden="1" x14ac:dyDescent="0.2">
      <c r="A214" s="16">
        <v>44819</v>
      </c>
      <c r="B214" s="17">
        <v>-1.8607793950615958E-2</v>
      </c>
      <c r="C214" s="17">
        <v>-1.1317739184353415E-2</v>
      </c>
      <c r="D214" s="17">
        <f t="shared" si="6"/>
        <v>-1.5574871582366583E-2</v>
      </c>
      <c r="E214" s="17">
        <f t="shared" si="7"/>
        <v>-3.0329223682493758E-3</v>
      </c>
    </row>
    <row r="215" spans="1:5" hidden="1" x14ac:dyDescent="0.2">
      <c r="A215" s="15">
        <v>44820</v>
      </c>
      <c r="B215" s="17">
        <v>-2.5987026504620259E-3</v>
      </c>
      <c r="C215" s="17">
        <v>-7.1821340894484553E-3</v>
      </c>
      <c r="D215" s="17">
        <f t="shared" si="6"/>
        <v>-1.0134218001980609E-2</v>
      </c>
      <c r="E215" s="17">
        <f t="shared" si="7"/>
        <v>7.5355153515185829E-3</v>
      </c>
    </row>
    <row r="216" spans="1:5" hidden="1" x14ac:dyDescent="0.2">
      <c r="A216" s="16">
        <v>44823</v>
      </c>
      <c r="B216" s="17">
        <v>2.1230524676203455E-3</v>
      </c>
      <c r="C216" s="17">
        <v>6.8571007162865349E-3</v>
      </c>
      <c r="D216" s="17">
        <f t="shared" si="6"/>
        <v>8.3352952515465175E-3</v>
      </c>
      <c r="E216" s="17">
        <f t="shared" si="7"/>
        <v>-6.212242783926172E-3</v>
      </c>
    </row>
    <row r="217" spans="1:5" hidden="1" x14ac:dyDescent="0.2">
      <c r="A217" s="15">
        <v>44824</v>
      </c>
      <c r="B217" s="17">
        <v>-1.9451209575953032E-2</v>
      </c>
      <c r="C217" s="17">
        <v>-1.1272103097361819E-2</v>
      </c>
      <c r="D217" s="17">
        <f t="shared" si="6"/>
        <v>-1.5514834384813188E-2</v>
      </c>
      <c r="E217" s="17">
        <f t="shared" si="7"/>
        <v>-3.9363751911398442E-3</v>
      </c>
    </row>
    <row r="218" spans="1:5" hidden="1" x14ac:dyDescent="0.2">
      <c r="A218" s="16">
        <v>44825</v>
      </c>
      <c r="B218" s="17">
        <v>-1.7872893467859252E-2</v>
      </c>
      <c r="C218" s="17">
        <v>-1.7116493600784488E-2</v>
      </c>
      <c r="D218" s="17">
        <f t="shared" si="6"/>
        <v>-2.3203504697361748E-2</v>
      </c>
      <c r="E218" s="17">
        <f t="shared" si="7"/>
        <v>5.3306112295024959E-3</v>
      </c>
    </row>
    <row r="219" spans="1:5" hidden="1" x14ac:dyDescent="0.2">
      <c r="A219" s="15">
        <v>44826</v>
      </c>
      <c r="B219" s="17">
        <v>5.5993944310865906E-3</v>
      </c>
      <c r="C219" s="17">
        <v>-8.4275809796894308E-3</v>
      </c>
      <c r="D219" s="17">
        <f t="shared" si="6"/>
        <v>-1.1772683214947434E-2</v>
      </c>
      <c r="E219" s="17">
        <f t="shared" si="7"/>
        <v>1.7372077646034025E-2</v>
      </c>
    </row>
    <row r="220" spans="1:5" hidden="1" x14ac:dyDescent="0.2">
      <c r="A220" s="16">
        <v>44827</v>
      </c>
      <c r="B220" s="17">
        <v>-1.3920692111381361E-2</v>
      </c>
      <c r="C220" s="17">
        <v>-1.7232619015461026E-2</v>
      </c>
      <c r="D220" s="17">
        <f t="shared" si="6"/>
        <v>-2.3356275123607738E-2</v>
      </c>
      <c r="E220" s="17">
        <f t="shared" si="7"/>
        <v>9.435583012226377E-3</v>
      </c>
    </row>
    <row r="221" spans="1:5" hidden="1" x14ac:dyDescent="0.2">
      <c r="A221" s="15">
        <v>44830</v>
      </c>
      <c r="B221" s="17">
        <v>-3.6300455338312831E-3</v>
      </c>
      <c r="C221" s="17">
        <v>-1.0340526208282075E-2</v>
      </c>
      <c r="D221" s="17">
        <f t="shared" si="6"/>
        <v>-1.4289285276359686E-2</v>
      </c>
      <c r="E221" s="17">
        <f t="shared" si="7"/>
        <v>1.0659239742528403E-2</v>
      </c>
    </row>
    <row r="222" spans="1:5" hidden="1" x14ac:dyDescent="0.2">
      <c r="A222" s="16">
        <v>44831</v>
      </c>
      <c r="B222" s="17">
        <v>-7.2866968887418393E-3</v>
      </c>
      <c r="C222" s="17">
        <v>-2.1203598092424114E-3</v>
      </c>
      <c r="D222" s="17">
        <f t="shared" si="6"/>
        <v>-3.4751294940771412E-3</v>
      </c>
      <c r="E222" s="17">
        <f t="shared" si="7"/>
        <v>-3.8115673946646981E-3</v>
      </c>
    </row>
    <row r="223" spans="1:5" hidden="1" x14ac:dyDescent="0.2">
      <c r="A223" s="15">
        <v>44832</v>
      </c>
      <c r="B223" s="17">
        <v>2.7015978006524E-2</v>
      </c>
      <c r="C223" s="17">
        <v>1.9672139926234733E-2</v>
      </c>
      <c r="D223" s="17">
        <f t="shared" si="6"/>
        <v>2.5194300732096057E-2</v>
      </c>
      <c r="E223" s="17">
        <f t="shared" si="7"/>
        <v>1.8216772744279429E-3</v>
      </c>
    </row>
    <row r="224" spans="1:5" hidden="1" x14ac:dyDescent="0.2">
      <c r="A224" s="16">
        <v>44833</v>
      </c>
      <c r="B224" s="17">
        <v>-2.6305314216204412E-2</v>
      </c>
      <c r="C224" s="17">
        <v>-2.1126437880238824E-2</v>
      </c>
      <c r="D224" s="17">
        <f t="shared" si="6"/>
        <v>-2.8478843420597089E-2</v>
      </c>
      <c r="E224" s="17">
        <f t="shared" si="7"/>
        <v>2.1735292043926768E-3</v>
      </c>
    </row>
    <row r="225" spans="1:5" hidden="1" x14ac:dyDescent="0.2">
      <c r="A225" s="15">
        <v>44834</v>
      </c>
      <c r="B225" s="17">
        <v>-1.9777744585838808E-2</v>
      </c>
      <c r="C225" s="17">
        <v>-1.5066695771983274E-2</v>
      </c>
      <c r="D225" s="17">
        <f t="shared" si="6"/>
        <v>-2.0506864268594938E-2</v>
      </c>
      <c r="E225" s="17">
        <f t="shared" si="7"/>
        <v>7.2911968275612971E-4</v>
      </c>
    </row>
    <row r="226" spans="1:5" hidden="1" x14ac:dyDescent="0.2">
      <c r="A226" s="16">
        <v>44837</v>
      </c>
      <c r="B226" s="17">
        <v>3.276138192977962E-2</v>
      </c>
      <c r="C226" s="17">
        <v>2.5883894952576147E-2</v>
      </c>
      <c r="D226" s="17">
        <f t="shared" si="6"/>
        <v>3.336626262134449E-2</v>
      </c>
      <c r="E226" s="17">
        <f t="shared" si="7"/>
        <v>-6.0488069156486995E-4</v>
      </c>
    </row>
    <row r="227" spans="1:5" hidden="1" x14ac:dyDescent="0.2">
      <c r="A227" s="15">
        <v>44838</v>
      </c>
      <c r="B227" s="17">
        <v>3.1319139358978898E-2</v>
      </c>
      <c r="C227" s="17">
        <v>3.0583700679551518E-2</v>
      </c>
      <c r="D227" s="17">
        <f t="shared" si="6"/>
        <v>3.9549158296535804E-2</v>
      </c>
      <c r="E227" s="17">
        <f t="shared" si="7"/>
        <v>-8.2300189375569058E-3</v>
      </c>
    </row>
    <row r="228" spans="1:5" hidden="1" x14ac:dyDescent="0.2">
      <c r="A228" s="16">
        <v>44839</v>
      </c>
      <c r="B228" s="17">
        <v>-1.8553233022825522E-3</v>
      </c>
      <c r="C228" s="17">
        <v>-2.0179487570848309E-3</v>
      </c>
      <c r="D228" s="17">
        <f t="shared" si="6"/>
        <v>-3.3404011907682296E-3</v>
      </c>
      <c r="E228" s="17">
        <f t="shared" si="7"/>
        <v>1.4850778884856774E-3</v>
      </c>
    </row>
    <row r="229" spans="1:5" hidden="1" x14ac:dyDescent="0.2">
      <c r="A229" s="15">
        <v>44840</v>
      </c>
      <c r="B229" s="17">
        <v>1.9566020264782935E-4</v>
      </c>
      <c r="C229" s="17">
        <v>-1.0245080846639998E-2</v>
      </c>
      <c r="D229" s="17">
        <f t="shared" si="6"/>
        <v>-1.4163720785400683E-2</v>
      </c>
      <c r="E229" s="17">
        <f t="shared" si="7"/>
        <v>1.4359380988048513E-2</v>
      </c>
    </row>
    <row r="230" spans="1:5" hidden="1" x14ac:dyDescent="0.2">
      <c r="A230" s="16">
        <v>44841</v>
      </c>
      <c r="B230" s="17">
        <v>-2.6114926756253154E-2</v>
      </c>
      <c r="C230" s="17">
        <v>-2.8003617786773516E-2</v>
      </c>
      <c r="D230" s="17">
        <f t="shared" si="6"/>
        <v>-3.7526214391182068E-2</v>
      </c>
      <c r="E230" s="17">
        <f t="shared" si="7"/>
        <v>1.1411287634928914E-2</v>
      </c>
    </row>
    <row r="231" spans="1:5" hidden="1" x14ac:dyDescent="0.2">
      <c r="A231" s="15">
        <v>44844</v>
      </c>
      <c r="B231" s="17">
        <v>-8.6372283913590531E-3</v>
      </c>
      <c r="C231" s="17">
        <v>-7.4924636339018802E-3</v>
      </c>
      <c r="D231" s="17">
        <f t="shared" si="6"/>
        <v>-1.0542476408763735E-2</v>
      </c>
      <c r="E231" s="17">
        <f t="shared" si="7"/>
        <v>1.9052480174046819E-3</v>
      </c>
    </row>
    <row r="232" spans="1:5" hidden="1" x14ac:dyDescent="0.2">
      <c r="A232" s="16">
        <v>44845</v>
      </c>
      <c r="B232" s="17">
        <v>-6.6862260834814613E-3</v>
      </c>
      <c r="C232" s="17">
        <v>-6.5191757777544046E-3</v>
      </c>
      <c r="D232" s="17">
        <f t="shared" si="6"/>
        <v>-9.2620538496033453E-3</v>
      </c>
      <c r="E232" s="17">
        <f t="shared" si="7"/>
        <v>2.575827766121884E-3</v>
      </c>
    </row>
    <row r="233" spans="1:5" hidden="1" x14ac:dyDescent="0.2">
      <c r="A233" s="15">
        <v>44846</v>
      </c>
      <c r="B233" s="17">
        <v>2.5498469003855107E-3</v>
      </c>
      <c r="C233" s="17">
        <v>-3.2907731480149582E-3</v>
      </c>
      <c r="D233" s="17">
        <f t="shared" si="6"/>
        <v>-5.0148832606951056E-3</v>
      </c>
      <c r="E233" s="17">
        <f t="shared" si="7"/>
        <v>7.5647301610806163E-3</v>
      </c>
    </row>
    <row r="234" spans="1:5" hidden="1" x14ac:dyDescent="0.2">
      <c r="A234" s="16">
        <v>44847</v>
      </c>
      <c r="B234" s="17">
        <v>1.43437293711981E-2</v>
      </c>
      <c r="C234" s="17">
        <v>2.5965642460864968E-2</v>
      </c>
      <c r="D234" s="17">
        <f t="shared" si="6"/>
        <v>3.3473806708232072E-2</v>
      </c>
      <c r="E234" s="17">
        <f t="shared" si="7"/>
        <v>-1.9130077337033972E-2</v>
      </c>
    </row>
    <row r="235" spans="1:5" hidden="1" x14ac:dyDescent="0.2">
      <c r="A235" s="15">
        <v>44848</v>
      </c>
      <c r="B235" s="17">
        <v>-2.5373532852579705E-2</v>
      </c>
      <c r="C235" s="17">
        <v>-2.3662663615654389E-2</v>
      </c>
      <c r="D235" s="17">
        <f t="shared" si="6"/>
        <v>-3.1815410938868041E-2</v>
      </c>
      <c r="E235" s="17">
        <f t="shared" si="7"/>
        <v>6.4418780862883357E-3</v>
      </c>
    </row>
    <row r="236" spans="1:5" hidden="1" x14ac:dyDescent="0.2">
      <c r="A236" s="16">
        <v>44851</v>
      </c>
      <c r="B236" s="17">
        <v>3.7044501592165657E-2</v>
      </c>
      <c r="C236" s="17">
        <v>2.6480052302171098E-2</v>
      </c>
      <c r="D236" s="17">
        <f t="shared" si="6"/>
        <v>3.415054582636886E-2</v>
      </c>
      <c r="E236" s="17">
        <f t="shared" si="7"/>
        <v>2.8939557657967976E-3</v>
      </c>
    </row>
    <row r="237" spans="1:5" hidden="1" x14ac:dyDescent="0.2">
      <c r="A237" s="15">
        <v>44852</v>
      </c>
      <c r="B237" s="17">
        <v>6.0529814840484253E-3</v>
      </c>
      <c r="C237" s="17">
        <v>1.1427569666488724E-2</v>
      </c>
      <c r="D237" s="17">
        <f t="shared" si="6"/>
        <v>1.4348040106850918E-2</v>
      </c>
      <c r="E237" s="17">
        <f t="shared" si="7"/>
        <v>-8.2950586228024929E-3</v>
      </c>
    </row>
    <row r="238" spans="1:5" hidden="1" x14ac:dyDescent="0.2">
      <c r="A238" s="16">
        <v>44853</v>
      </c>
      <c r="B238" s="17">
        <v>-1.0849328249840418E-2</v>
      </c>
      <c r="C238" s="17">
        <v>-6.6720972934503076E-3</v>
      </c>
      <c r="D238" s="17">
        <f t="shared" si="6"/>
        <v>-9.4632319052436135E-3</v>
      </c>
      <c r="E238" s="17">
        <f t="shared" si="7"/>
        <v>-1.3860963445968041E-3</v>
      </c>
    </row>
    <row r="239" spans="1:5" hidden="1" x14ac:dyDescent="0.2">
      <c r="A239" s="15">
        <v>44854</v>
      </c>
      <c r="B239" s="17">
        <v>2.393106274442669E-3</v>
      </c>
      <c r="C239" s="17">
        <v>-7.9509097065648682E-3</v>
      </c>
      <c r="D239" s="17">
        <f t="shared" si="6"/>
        <v>-1.1145591602165704E-2</v>
      </c>
      <c r="E239" s="17">
        <f t="shared" si="7"/>
        <v>1.3538697876608373E-2</v>
      </c>
    </row>
    <row r="240" spans="1:5" hidden="1" x14ac:dyDescent="0.2">
      <c r="A240" s="16">
        <v>44855</v>
      </c>
      <c r="B240" s="17">
        <v>9.4498682208234985E-3</v>
      </c>
      <c r="C240" s="17">
        <v>2.372481982226482E-2</v>
      </c>
      <c r="D240" s="17">
        <f t="shared" si="6"/>
        <v>3.0525860898142583E-2</v>
      </c>
      <c r="E240" s="17">
        <f t="shared" si="7"/>
        <v>-2.1075992677319084E-2</v>
      </c>
    </row>
    <row r="241" spans="1:5" hidden="1" x14ac:dyDescent="0.2">
      <c r="A241" s="15">
        <v>44858</v>
      </c>
      <c r="B241" s="17">
        <v>1.4682676743563938E-2</v>
      </c>
      <c r="C241" s="17">
        <v>1.1881976654619875E-2</v>
      </c>
      <c r="D241" s="17">
        <f t="shared" si="6"/>
        <v>1.4945841625659852E-2</v>
      </c>
      <c r="E241" s="17">
        <f t="shared" si="7"/>
        <v>-2.6316488209591343E-4</v>
      </c>
    </row>
    <row r="242" spans="1:5" hidden="1" x14ac:dyDescent="0.2">
      <c r="A242" s="16">
        <v>44859</v>
      </c>
      <c r="B242" s="17">
        <v>1.9034665073431878E-2</v>
      </c>
      <c r="C242" s="17">
        <v>1.6266654579669915E-2</v>
      </c>
      <c r="D242" s="17">
        <f t="shared" si="6"/>
        <v>2.0714166478811982E-2</v>
      </c>
      <c r="E242" s="17">
        <f t="shared" si="7"/>
        <v>-1.6795014053801044E-3</v>
      </c>
    </row>
    <row r="243" spans="1:5" hidden="1" x14ac:dyDescent="0.2">
      <c r="A243" s="15">
        <v>44860</v>
      </c>
      <c r="B243" s="17">
        <v>-9.6349979502074135E-2</v>
      </c>
      <c r="C243" s="17">
        <v>-7.3877160723645474E-3</v>
      </c>
      <c r="D243" s="17">
        <f t="shared" si="6"/>
        <v>-1.0404674277603557E-2</v>
      </c>
      <c r="E243" s="17">
        <f t="shared" si="7"/>
        <v>-8.5945305224470581E-2</v>
      </c>
    </row>
    <row r="244" spans="1:5" hidden="1" x14ac:dyDescent="0.2">
      <c r="A244" s="16">
        <v>44861</v>
      </c>
      <c r="B244" s="17">
        <v>-2.341266844556944E-2</v>
      </c>
      <c r="C244" s="17">
        <v>-6.0826106182112483E-3</v>
      </c>
      <c r="D244" s="17">
        <f t="shared" si="6"/>
        <v>-8.6877243999016612E-3</v>
      </c>
      <c r="E244" s="17">
        <f t="shared" si="7"/>
        <v>-1.4724944045667779E-2</v>
      </c>
    </row>
    <row r="245" spans="1:5" hidden="1" x14ac:dyDescent="0.2">
      <c r="A245" s="15">
        <v>44862</v>
      </c>
      <c r="B245" s="17">
        <v>4.2980559192172585E-2</v>
      </c>
      <c r="C245" s="17">
        <v>2.4626377895927698E-2</v>
      </c>
      <c r="D245" s="17">
        <f t="shared" si="6"/>
        <v>3.171191833081255E-2</v>
      </c>
      <c r="E245" s="17">
        <f t="shared" si="7"/>
        <v>1.1268640861360035E-2</v>
      </c>
    </row>
    <row r="246" spans="1:5" hidden="1" x14ac:dyDescent="0.2">
      <c r="A246" s="16">
        <v>44865</v>
      </c>
      <c r="B246" s="17">
        <v>-1.9879877293086268E-2</v>
      </c>
      <c r="C246" s="17">
        <v>-7.4544041076575196E-3</v>
      </c>
      <c r="D246" s="17">
        <f t="shared" si="6"/>
        <v>-1.0492406662504769E-2</v>
      </c>
      <c r="E246" s="17">
        <f t="shared" si="7"/>
        <v>-9.3874706305814987E-3</v>
      </c>
    </row>
    <row r="247" spans="1:5" hidden="1" x14ac:dyDescent="0.2">
      <c r="A247" s="15">
        <v>44866</v>
      </c>
      <c r="B247" s="17">
        <v>-4.3946871568671275E-2</v>
      </c>
      <c r="C247" s="17">
        <v>-4.1012306087846451E-3</v>
      </c>
      <c r="D247" s="17">
        <f t="shared" si="6"/>
        <v>-6.0810919978686569E-3</v>
      </c>
      <c r="E247" s="17">
        <f t="shared" si="7"/>
        <v>-3.7865779570802616E-2</v>
      </c>
    </row>
    <row r="248" spans="1:5" hidden="1" x14ac:dyDescent="0.2">
      <c r="A248" s="16">
        <v>44867</v>
      </c>
      <c r="B248" s="17">
        <v>-3.7900437265443232E-2</v>
      </c>
      <c r="C248" s="17">
        <v>-2.500198485734284E-2</v>
      </c>
      <c r="D248" s="17">
        <f t="shared" si="6"/>
        <v>-3.3577373878186531E-2</v>
      </c>
      <c r="E248" s="17">
        <f t="shared" si="7"/>
        <v>-4.3230633872567009E-3</v>
      </c>
    </row>
    <row r="249" spans="1:5" hidden="1" x14ac:dyDescent="0.2">
      <c r="A249" s="15">
        <v>44868</v>
      </c>
      <c r="B249" s="17">
        <v>-4.1116428087326184E-2</v>
      </c>
      <c r="C249" s="17">
        <v>-1.0585992315429671E-2</v>
      </c>
      <c r="D249" s="17">
        <f t="shared" si="6"/>
        <v>-1.4612211673844131E-2</v>
      </c>
      <c r="E249" s="17">
        <f t="shared" si="7"/>
        <v>-2.6504216413482051E-2</v>
      </c>
    </row>
    <row r="250" spans="1:5" hidden="1" x14ac:dyDescent="0.2">
      <c r="A250" s="16">
        <v>44869</v>
      </c>
      <c r="B250" s="17">
        <v>3.8447725093916585E-2</v>
      </c>
      <c r="C250" s="17">
        <v>1.3618724670070526E-2</v>
      </c>
      <c r="D250" s="17">
        <f t="shared" si="6"/>
        <v>1.7230644959549488E-2</v>
      </c>
      <c r="E250" s="17">
        <f t="shared" si="7"/>
        <v>2.1217080134367097E-2</v>
      </c>
    </row>
    <row r="251" spans="1:5" hidden="1" x14ac:dyDescent="0.2">
      <c r="A251" s="15">
        <v>44872</v>
      </c>
      <c r="B251" s="17">
        <v>2.2491429425274045E-2</v>
      </c>
      <c r="C251" s="17">
        <v>9.6139819205598442E-3</v>
      </c>
      <c r="D251" s="17">
        <f t="shared" si="6"/>
        <v>1.1962149182355178E-2</v>
      </c>
      <c r="E251" s="17">
        <f t="shared" si="7"/>
        <v>1.0529280242918868E-2</v>
      </c>
    </row>
    <row r="252" spans="1:5" hidden="1" x14ac:dyDescent="0.2">
      <c r="A252" s="16">
        <v>44873</v>
      </c>
      <c r="B252" s="17">
        <v>2.9329384887184506E-3</v>
      </c>
      <c r="C252" s="17">
        <v>5.5978928024627006E-3</v>
      </c>
      <c r="D252" s="17">
        <f t="shared" si="6"/>
        <v>6.6787265300222399E-3</v>
      </c>
      <c r="E252" s="17">
        <f t="shared" si="7"/>
        <v>-3.7457880413037893E-3</v>
      </c>
    </row>
    <row r="253" spans="1:5" hidden="1" x14ac:dyDescent="0.2">
      <c r="A253" s="15">
        <v>44874</v>
      </c>
      <c r="B253" s="17">
        <v>-1.6983532921855615E-2</v>
      </c>
      <c r="C253" s="17">
        <v>-2.077788695478977E-2</v>
      </c>
      <c r="D253" s="17">
        <f t="shared" si="6"/>
        <v>-2.802030233725537E-2</v>
      </c>
      <c r="E253" s="17">
        <f t="shared" si="7"/>
        <v>1.1036769415399755E-2</v>
      </c>
    </row>
    <row r="254" spans="1:5" hidden="1" x14ac:dyDescent="0.2">
      <c r="A254" s="16">
        <v>44875</v>
      </c>
      <c r="B254" s="17">
        <v>7.7459951048476361E-2</v>
      </c>
      <c r="C254" s="17">
        <v>5.5434484360344927E-2</v>
      </c>
      <c r="D254" s="17">
        <f t="shared" si="6"/>
        <v>7.2241957078236968E-2</v>
      </c>
      <c r="E254" s="17">
        <f t="shared" si="7"/>
        <v>5.2179939702393929E-3</v>
      </c>
    </row>
    <row r="255" spans="1:5" hidden="1" x14ac:dyDescent="0.2">
      <c r="A255" s="15">
        <v>44876</v>
      </c>
      <c r="B255" s="17">
        <v>2.7184912284848206E-2</v>
      </c>
      <c r="C255" s="17">
        <v>9.2407467881479022E-3</v>
      </c>
      <c r="D255" s="17">
        <f t="shared" si="6"/>
        <v>1.1471134442581158E-2</v>
      </c>
      <c r="E255" s="17">
        <f t="shared" si="7"/>
        <v>1.5713777842267046E-2</v>
      </c>
    </row>
    <row r="256" spans="1:5" hidden="1" x14ac:dyDescent="0.2">
      <c r="A256" s="16">
        <v>44879</v>
      </c>
      <c r="B256" s="17">
        <v>-7.2366183297144504E-3</v>
      </c>
      <c r="C256" s="17">
        <v>-8.9357770488009969E-3</v>
      </c>
      <c r="D256" s="17">
        <f t="shared" si="6"/>
        <v>-1.2441247717480881E-2</v>
      </c>
      <c r="E256" s="17">
        <f t="shared" si="7"/>
        <v>5.2046293877664306E-3</v>
      </c>
    </row>
    <row r="257" spans="1:8" hidden="1" x14ac:dyDescent="0.2">
      <c r="A257" s="15">
        <v>44880</v>
      </c>
      <c r="B257" s="17">
        <v>2.8012057412489799E-2</v>
      </c>
      <c r="C257" s="17">
        <v>8.7131165503191443E-3</v>
      </c>
      <c r="D257" s="17">
        <f t="shared" si="6"/>
        <v>1.0777003045436988E-2</v>
      </c>
      <c r="E257" s="17">
        <f t="shared" si="7"/>
        <v>1.7235054367052811E-2</v>
      </c>
    </row>
    <row r="258" spans="1:8" hidden="1" x14ac:dyDescent="0.2">
      <c r="A258" s="16">
        <v>44881</v>
      </c>
      <c r="B258" s="17">
        <v>2.7349051373752875E-3</v>
      </c>
      <c r="C258" s="17">
        <v>-8.252046497990273E-3</v>
      </c>
      <c r="D258" s="17">
        <f t="shared" si="6"/>
        <v>-1.1541756353116672E-2</v>
      </c>
      <c r="E258" s="17">
        <f t="shared" si="7"/>
        <v>1.4276661490491959E-2</v>
      </c>
    </row>
    <row r="259" spans="1:8" hidden="1" x14ac:dyDescent="0.2">
      <c r="A259" s="15">
        <v>44882</v>
      </c>
      <c r="B259" s="17">
        <v>-4.950012978607421E-3</v>
      </c>
      <c r="C259" s="17">
        <v>-3.0893228355314273E-3</v>
      </c>
      <c r="D259" s="17">
        <f t="shared" si="6"/>
        <v>-4.7498624623520322E-3</v>
      </c>
      <c r="E259" s="17">
        <f t="shared" si="7"/>
        <v>-2.0015051625538877E-4</v>
      </c>
    </row>
    <row r="260" spans="1:8" hidden="1" x14ac:dyDescent="0.2">
      <c r="A260" s="16">
        <v>44883</v>
      </c>
      <c r="B260" s="17">
        <v>-7.1065025585341779E-3</v>
      </c>
      <c r="C260" s="17">
        <v>4.7585819088147296E-3</v>
      </c>
      <c r="D260" s="17">
        <f t="shared" si="6"/>
        <v>5.5745592524916645E-3</v>
      </c>
      <c r="E260" s="17">
        <f t="shared" si="7"/>
        <v>-1.2681061811025842E-2</v>
      </c>
    </row>
    <row r="261" spans="1:8" hidden="1" x14ac:dyDescent="0.2">
      <c r="A261" s="15">
        <v>44886</v>
      </c>
      <c r="B261" s="17">
        <v>-2.0143301136811731E-2</v>
      </c>
      <c r="C261" s="17">
        <v>-3.8836886983297791E-3</v>
      </c>
      <c r="D261" s="17">
        <f t="shared" si="6"/>
        <v>-5.7949016709783014E-3</v>
      </c>
      <c r="E261" s="17">
        <f t="shared" si="7"/>
        <v>-1.4348399465833429E-2</v>
      </c>
    </row>
    <row r="262" spans="1:8" hidden="1" x14ac:dyDescent="0.2">
      <c r="A262" s="16">
        <v>44887</v>
      </c>
      <c r="B262" s="17">
        <v>1.5652941634851425E-2</v>
      </c>
      <c r="C262" s="17">
        <v>1.3579987927526016E-2</v>
      </c>
      <c r="D262" s="17">
        <f t="shared" si="6"/>
        <v>1.7179684291840448E-2</v>
      </c>
      <c r="E262" s="17">
        <f t="shared" si="7"/>
        <v>-1.5267426569890233E-3</v>
      </c>
    </row>
    <row r="263" spans="1:8" x14ac:dyDescent="0.2">
      <c r="A263" s="20">
        <v>44888</v>
      </c>
      <c r="B263" s="22">
        <v>1.5308563667652431E-2</v>
      </c>
      <c r="C263" s="22">
        <v>5.9146891478476515E-3</v>
      </c>
      <c r="D263" s="17">
        <f t="shared" si="6"/>
        <v>7.0954924279304473E-3</v>
      </c>
      <c r="E263" s="17">
        <f t="shared" si="7"/>
        <v>8.2130712397219842E-3</v>
      </c>
      <c r="F263" s="17">
        <f>E263</f>
        <v>8.2130712397219842E-3</v>
      </c>
      <c r="G263">
        <f>E263/$B$5</f>
        <v>0.62511934398975588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-1.2345529437448599E-2</v>
      </c>
      <c r="C264" s="22">
        <v>-2.8304419763336419E-4</v>
      </c>
      <c r="D264" s="17">
        <f t="shared" ref="D264:D293" si="8">$B$2+$B$3*C264</f>
        <v>-1.0580230414046982E-3</v>
      </c>
      <c r="E264" s="17">
        <f t="shared" ref="E264:E293" si="9">B264-D264</f>
        <v>-1.1287506396043902E-2</v>
      </c>
      <c r="F264" s="17">
        <f>F263+E264</f>
        <v>-3.0744351563219176E-3</v>
      </c>
      <c r="G264">
        <f t="shared" ref="G264:G282" si="10">E264/$B$5</f>
        <v>-0.85912302324239764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-1.3831996701118121E-2</v>
      </c>
      <c r="C265" s="22">
        <v>-1.5444192913123267E-2</v>
      </c>
      <c r="D265" s="17">
        <f t="shared" si="8"/>
        <v>-2.1003485954030784E-2</v>
      </c>
      <c r="E265" s="17">
        <f t="shared" si="9"/>
        <v>7.1714892529126627E-3</v>
      </c>
      <c r="F265" s="17">
        <f t="shared" ref="F265:F282" si="12">F264+E265</f>
        <v>4.0970540965907451E-3</v>
      </c>
      <c r="G265">
        <f t="shared" si="10"/>
        <v>0.54584168654576293</v>
      </c>
      <c r="H265" t="str">
        <f t="shared" si="11"/>
        <v>no</v>
      </c>
    </row>
    <row r="266" spans="1:8" x14ac:dyDescent="0.2">
      <c r="A266" s="21">
        <v>44894</v>
      </c>
      <c r="B266" s="22">
        <v>-8.4155866606639984E-3</v>
      </c>
      <c r="C266" s="22">
        <v>-1.5918653377758885E-3</v>
      </c>
      <c r="D266" s="17">
        <f t="shared" si="8"/>
        <v>-2.779861142188091E-3</v>
      </c>
      <c r="E266" s="17">
        <f t="shared" si="9"/>
        <v>-5.6357255184759075E-3</v>
      </c>
      <c r="F266" s="17">
        <f t="shared" si="12"/>
        <v>-1.5386714218851624E-3</v>
      </c>
      <c r="G266">
        <f t="shared" si="10"/>
        <v>-0.42895050294671999</v>
      </c>
      <c r="H266" t="str">
        <f t="shared" si="11"/>
        <v>no</v>
      </c>
    </row>
    <row r="267" spans="1:8" x14ac:dyDescent="0.2">
      <c r="A267" s="18">
        <v>44895</v>
      </c>
      <c r="B267" s="19">
        <v>6.2971424040655588E-2</v>
      </c>
      <c r="C267" s="19">
        <v>3.0947872397389053E-2</v>
      </c>
      <c r="D267" s="19">
        <f>$B$2+$B$3*C267</f>
        <v>4.0028249533503542E-2</v>
      </c>
      <c r="E267" s="19">
        <f t="shared" si="9"/>
        <v>2.2943174507152046E-2</v>
      </c>
      <c r="F267" s="19">
        <f t="shared" si="12"/>
        <v>2.1404503085266882E-2</v>
      </c>
      <c r="G267" s="27">
        <f t="shared" si="10"/>
        <v>1.7462678428488669</v>
      </c>
      <c r="H267" s="27" t="str">
        <f t="shared" si="11"/>
        <v>no</v>
      </c>
    </row>
    <row r="268" spans="1:8" x14ac:dyDescent="0.2">
      <c r="A268" s="21">
        <v>44896</v>
      </c>
      <c r="B268" s="22">
        <v>-1.675734642189064E-3</v>
      </c>
      <c r="C268" s="22">
        <v>-8.6763321804983473E-4</v>
      </c>
      <c r="D268" s="17">
        <f t="shared" si="8"/>
        <v>-1.8270873679047338E-3</v>
      </c>
      <c r="E268" s="17">
        <f t="shared" si="9"/>
        <v>1.5135272571566985E-4</v>
      </c>
      <c r="F268" s="17">
        <f t="shared" si="12"/>
        <v>2.1555855810982551E-2</v>
      </c>
      <c r="G268">
        <f t="shared" si="10"/>
        <v>1.1519870441747647E-2</v>
      </c>
      <c r="H268" t="str">
        <f t="shared" si="11"/>
        <v>no</v>
      </c>
    </row>
    <row r="269" spans="1:8" x14ac:dyDescent="0.2">
      <c r="A269" s="20">
        <v>44897</v>
      </c>
      <c r="B269" s="22">
        <v>-4.4429864853094969E-3</v>
      </c>
      <c r="C269" s="22">
        <v>-1.194660488065602E-3</v>
      </c>
      <c r="D269" s="17">
        <f t="shared" si="8"/>
        <v>-2.2573127029318018E-3</v>
      </c>
      <c r="E269" s="17">
        <f t="shared" si="9"/>
        <v>-2.1856737823776951E-3</v>
      </c>
      <c r="F269" s="17">
        <f t="shared" si="12"/>
        <v>1.9370182028604854E-2</v>
      </c>
      <c r="G269">
        <f t="shared" si="10"/>
        <v>-0.16635761716122693</v>
      </c>
      <c r="H269" t="str">
        <f t="shared" si="11"/>
        <v>no</v>
      </c>
    </row>
    <row r="270" spans="1:8" x14ac:dyDescent="0.2">
      <c r="A270" s="21">
        <v>44900</v>
      </c>
      <c r="B270" s="22">
        <v>-9.5210062919508509E-3</v>
      </c>
      <c r="C270" s="22">
        <v>-1.7894212283564803E-2</v>
      </c>
      <c r="D270" s="17">
        <f t="shared" si="8"/>
        <v>-2.4226643473647405E-2</v>
      </c>
      <c r="E270" s="17">
        <f t="shared" si="9"/>
        <v>1.4705637181696554E-2</v>
      </c>
      <c r="F270" s="17">
        <f t="shared" si="12"/>
        <v>3.4075819210301408E-2</v>
      </c>
      <c r="G270">
        <f t="shared" si="10"/>
        <v>1.1192863180722503</v>
      </c>
      <c r="H270" t="str">
        <f t="shared" si="11"/>
        <v>no</v>
      </c>
    </row>
    <row r="271" spans="1:8" x14ac:dyDescent="0.2">
      <c r="A271" s="20">
        <v>44901</v>
      </c>
      <c r="B271" s="22">
        <v>-2.5633354699457378E-2</v>
      </c>
      <c r="C271" s="22">
        <v>-1.4399194981406072E-2</v>
      </c>
      <c r="D271" s="17">
        <f t="shared" si="8"/>
        <v>-1.962872419408964E-2</v>
      </c>
      <c r="E271" s="17">
        <f t="shared" si="9"/>
        <v>-6.0046305053677376E-3</v>
      </c>
      <c r="F271" s="17">
        <f t="shared" si="12"/>
        <v>2.8071188704933671E-2</v>
      </c>
      <c r="G271">
        <f t="shared" si="10"/>
        <v>-0.45702887176507895</v>
      </c>
      <c r="H271" t="str">
        <f t="shared" si="11"/>
        <v>no</v>
      </c>
    </row>
    <row r="272" spans="1:8" x14ac:dyDescent="0.2">
      <c r="A272" s="21">
        <v>44902</v>
      </c>
      <c r="B272" s="22">
        <v>-2.2197134861851819E-2</v>
      </c>
      <c r="C272" s="22">
        <v>-1.8623708845491027E-3</v>
      </c>
      <c r="D272" s="17">
        <f t="shared" si="8"/>
        <v>-3.1357285274418501E-3</v>
      </c>
      <c r="E272" s="17">
        <f t="shared" si="9"/>
        <v>-1.9061406334409968E-2</v>
      </c>
      <c r="F272" s="17">
        <f t="shared" si="12"/>
        <v>9.0097823705237029E-3</v>
      </c>
      <c r="G272">
        <f t="shared" si="10"/>
        <v>-1.4508158367918755</v>
      </c>
      <c r="H272" t="str">
        <f t="shared" si="11"/>
        <v>no</v>
      </c>
    </row>
    <row r="273" spans="1:8" x14ac:dyDescent="0.2">
      <c r="A273" s="20">
        <v>44903</v>
      </c>
      <c r="B273" s="22">
        <v>-1.2611666935262611E-2</v>
      </c>
      <c r="C273" s="22">
        <v>7.5217819575039702E-3</v>
      </c>
      <c r="D273" s="17">
        <f t="shared" si="8"/>
        <v>9.20972602814564E-3</v>
      </c>
      <c r="E273" s="17">
        <f t="shared" si="9"/>
        <v>-2.1821392963408251E-2</v>
      </c>
      <c r="F273" s="17">
        <f t="shared" si="12"/>
        <v>-1.2811610592884548E-2</v>
      </c>
      <c r="G273">
        <f t="shared" si="10"/>
        <v>-1.6608859774958185</v>
      </c>
      <c r="H273" t="str">
        <f t="shared" si="11"/>
        <v>no</v>
      </c>
    </row>
    <row r="274" spans="1:8" x14ac:dyDescent="0.2">
      <c r="A274" s="21">
        <v>44904</v>
      </c>
      <c r="B274" s="22">
        <v>-9.3666199156652308E-3</v>
      </c>
      <c r="C274" s="22">
        <v>-7.349578247904498E-3</v>
      </c>
      <c r="D274" s="17">
        <f t="shared" si="8"/>
        <v>-1.0354501525023208E-2</v>
      </c>
      <c r="E274" s="17">
        <f t="shared" si="9"/>
        <v>9.8788160935797675E-4</v>
      </c>
      <c r="F274" s="17">
        <f t="shared" si="12"/>
        <v>-1.1823728983526571E-2</v>
      </c>
      <c r="G274">
        <f t="shared" si="10"/>
        <v>7.5190374654817538E-2</v>
      </c>
      <c r="H274" t="str">
        <f t="shared" si="11"/>
        <v>no</v>
      </c>
    </row>
    <row r="275" spans="1:8" x14ac:dyDescent="0.2">
      <c r="A275" s="20">
        <v>44907</v>
      </c>
      <c r="B275" s="22">
        <v>5.2647906436560366E-3</v>
      </c>
      <c r="C275" s="22">
        <v>1.4279296218109305E-2</v>
      </c>
      <c r="D275" s="17">
        <f t="shared" si="8"/>
        <v>1.8099669171354915E-2</v>
      </c>
      <c r="E275" s="17">
        <f t="shared" si="9"/>
        <v>-1.2834878527698879E-2</v>
      </c>
      <c r="F275" s="17">
        <f t="shared" si="12"/>
        <v>-2.465860751122545E-2</v>
      </c>
      <c r="G275">
        <f t="shared" si="10"/>
        <v>-0.97689775374393562</v>
      </c>
      <c r="H275" t="str">
        <f t="shared" si="11"/>
        <v>no</v>
      </c>
    </row>
    <row r="276" spans="1:8" x14ac:dyDescent="0.2">
      <c r="A276" s="21">
        <v>44908</v>
      </c>
      <c r="B276" s="22">
        <v>2.4476169531147507E-2</v>
      </c>
      <c r="C276" s="22">
        <v>7.2896644387934195E-3</v>
      </c>
      <c r="D276" s="17">
        <f t="shared" si="8"/>
        <v>8.9043605543486573E-3</v>
      </c>
      <c r="E276" s="17">
        <f t="shared" si="9"/>
        <v>1.557180897679885E-2</v>
      </c>
      <c r="F276" s="17">
        <f t="shared" si="12"/>
        <v>-9.0867985344266003E-3</v>
      </c>
      <c r="G276">
        <f t="shared" si="10"/>
        <v>1.1852130254552371</v>
      </c>
      <c r="H276" t="str">
        <f t="shared" si="11"/>
        <v>no</v>
      </c>
    </row>
    <row r="277" spans="1:8" x14ac:dyDescent="0.2">
      <c r="A277" s="20">
        <v>44909</v>
      </c>
      <c r="B277" s="22">
        <v>-5.6336717721408025E-3</v>
      </c>
      <c r="C277" s="22">
        <v>-6.0527246341003371E-3</v>
      </c>
      <c r="D277" s="17">
        <f t="shared" si="8"/>
        <v>-8.6484074722151406E-3</v>
      </c>
      <c r="E277" s="17">
        <f t="shared" si="9"/>
        <v>3.0147357000743381E-3</v>
      </c>
      <c r="F277" s="17">
        <f t="shared" si="12"/>
        <v>-6.0720628343522622E-3</v>
      </c>
      <c r="G277">
        <f t="shared" si="10"/>
        <v>0.22945979014748702</v>
      </c>
      <c r="H277" t="str">
        <f t="shared" si="11"/>
        <v>no</v>
      </c>
    </row>
    <row r="278" spans="1:8" x14ac:dyDescent="0.2">
      <c r="A278" s="21">
        <v>44910</v>
      </c>
      <c r="B278" s="22">
        <v>-4.3122547741486272E-2</v>
      </c>
      <c r="C278" s="22">
        <v>-2.4921675023714007E-2</v>
      </c>
      <c r="D278" s="17">
        <f t="shared" si="8"/>
        <v>-3.3471721144464152E-2</v>
      </c>
      <c r="E278" s="17">
        <f t="shared" si="9"/>
        <v>-9.6508265970221205E-3</v>
      </c>
      <c r="F278" s="17">
        <f t="shared" si="12"/>
        <v>-1.5722889431374384E-2</v>
      </c>
      <c r="G278">
        <f t="shared" si="10"/>
        <v>-0.73455084160375217</v>
      </c>
      <c r="H278" t="str">
        <f t="shared" si="11"/>
        <v>no</v>
      </c>
    </row>
    <row r="279" spans="1:8" x14ac:dyDescent="0.2">
      <c r="A279" s="20">
        <v>44911</v>
      </c>
      <c r="B279" s="22">
        <v>-3.7278898741325284E-3</v>
      </c>
      <c r="C279" s="22">
        <v>-1.1137750774080746E-2</v>
      </c>
      <c r="D279" s="17">
        <f t="shared" si="8"/>
        <v>-1.5338085292015888E-2</v>
      </c>
      <c r="E279" s="17">
        <f t="shared" si="9"/>
        <v>1.161019541788336E-2</v>
      </c>
      <c r="F279" s="17">
        <f t="shared" si="12"/>
        <v>-4.1126940134910243E-3</v>
      </c>
      <c r="G279">
        <f t="shared" si="10"/>
        <v>0.88368376839573037</v>
      </c>
      <c r="H279" t="str">
        <f t="shared" si="11"/>
        <v>no</v>
      </c>
    </row>
    <row r="280" spans="1:8" x14ac:dyDescent="0.2">
      <c r="A280" s="21">
        <v>44914</v>
      </c>
      <c r="B280" s="22">
        <v>-1.8820185878149598E-2</v>
      </c>
      <c r="C280" s="22">
        <v>-9.0075160018523448E-3</v>
      </c>
      <c r="D280" s="17">
        <f t="shared" si="8"/>
        <v>-1.2535624908439662E-2</v>
      </c>
      <c r="E280" s="17">
        <f t="shared" si="9"/>
        <v>-6.2845609697099354E-3</v>
      </c>
      <c r="F280" s="17">
        <f t="shared" si="12"/>
        <v>-1.039725498320096E-2</v>
      </c>
      <c r="G280">
        <f t="shared" si="10"/>
        <v>-0.47833514601070032</v>
      </c>
      <c r="H280" t="str">
        <f t="shared" si="11"/>
        <v>no</v>
      </c>
    </row>
    <row r="281" spans="1:8" x14ac:dyDescent="0.2">
      <c r="A281" s="20">
        <v>44915</v>
      </c>
      <c r="B281" s="22">
        <v>5.3841151471647501E-3</v>
      </c>
      <c r="C281" s="22">
        <v>1.0373383615349674E-3</v>
      </c>
      <c r="D281" s="17">
        <f t="shared" si="8"/>
        <v>6.7902484715427183E-4</v>
      </c>
      <c r="E281" s="17">
        <f t="shared" si="9"/>
        <v>4.7050903000104786E-3</v>
      </c>
      <c r="F281" s="17">
        <f t="shared" si="12"/>
        <v>-5.6921646831904812E-3</v>
      </c>
      <c r="G281">
        <f t="shared" si="10"/>
        <v>0.3581173078750351</v>
      </c>
      <c r="H281" t="str">
        <f t="shared" si="11"/>
        <v>no</v>
      </c>
    </row>
    <row r="282" spans="1:8" x14ac:dyDescent="0.2">
      <c r="A282" s="21">
        <v>44916</v>
      </c>
      <c r="B282" s="22">
        <v>6.9173744306234575E-3</v>
      </c>
      <c r="C282" s="22">
        <v>1.4867993802734736E-2</v>
      </c>
      <c r="D282" s="17">
        <f t="shared" si="8"/>
        <v>1.8874138577416651E-2</v>
      </c>
      <c r="E282" s="17">
        <f t="shared" si="9"/>
        <v>-1.1956764146793194E-2</v>
      </c>
      <c r="F282" s="17">
        <f t="shared" si="12"/>
        <v>-1.7648928829983673E-2</v>
      </c>
      <c r="G282">
        <f t="shared" si="10"/>
        <v>-0.91006206345004337</v>
      </c>
      <c r="H282" t="str">
        <f t="shared" si="11"/>
        <v>no</v>
      </c>
    </row>
    <row r="283" spans="1:8" x14ac:dyDescent="0.2">
      <c r="A283" s="15">
        <v>44917</v>
      </c>
      <c r="B283" s="17">
        <v>-2.2049860073036331E-2</v>
      </c>
      <c r="C283" s="17">
        <v>-1.4451699568616361E-2</v>
      </c>
      <c r="D283" s="17">
        <f t="shared" si="8"/>
        <v>-1.9697797343927927E-2</v>
      </c>
      <c r="E283" s="17">
        <f t="shared" si="9"/>
        <v>-2.3520627291084041E-3</v>
      </c>
    </row>
    <row r="284" spans="1:8" x14ac:dyDescent="0.2">
      <c r="A284" s="16">
        <v>44918</v>
      </c>
      <c r="B284" s="17">
        <v>1.7561739041815239E-2</v>
      </c>
      <c r="C284" s="17">
        <v>5.8681025252820262E-3</v>
      </c>
      <c r="D284" s="17">
        <f t="shared" si="8"/>
        <v>7.0342047399033622E-3</v>
      </c>
      <c r="E284" s="17">
        <f t="shared" si="9"/>
        <v>1.0527534301911876E-2</v>
      </c>
    </row>
    <row r="285" spans="1:8" x14ac:dyDescent="0.2">
      <c r="A285" s="15">
        <v>44922</v>
      </c>
      <c r="B285" s="17">
        <v>-2.0933056161766328E-2</v>
      </c>
      <c r="C285" s="17">
        <v>-4.0496221104097119E-3</v>
      </c>
      <c r="D285" s="17">
        <f t="shared" si="8"/>
        <v>-6.0131977103294893E-3</v>
      </c>
      <c r="E285" s="17">
        <f t="shared" si="9"/>
        <v>-1.4919858451436839E-2</v>
      </c>
    </row>
    <row r="286" spans="1:8" x14ac:dyDescent="0.2">
      <c r="A286" s="16">
        <v>44923</v>
      </c>
      <c r="B286" s="17">
        <v>-1.6717902910336813E-2</v>
      </c>
      <c r="C286" s="17">
        <v>-1.2020638322615351E-2</v>
      </c>
      <c r="D286" s="17">
        <f t="shared" si="8"/>
        <v>-1.6499580452163279E-2</v>
      </c>
      <c r="E286" s="17">
        <f t="shared" si="9"/>
        <v>-2.183224581735338E-4</v>
      </c>
    </row>
    <row r="287" spans="1:8" x14ac:dyDescent="0.2">
      <c r="A287" s="15">
        <v>44924</v>
      </c>
      <c r="B287" s="17">
        <v>2.879946697538438E-2</v>
      </c>
      <c r="C287" s="17">
        <v>1.7461331644819111E-2</v>
      </c>
      <c r="D287" s="17">
        <f t="shared" si="8"/>
        <v>2.2285840732699697E-2</v>
      </c>
      <c r="E287" s="17">
        <f t="shared" si="9"/>
        <v>6.5136262426846829E-3</v>
      </c>
    </row>
    <row r="288" spans="1:8" x14ac:dyDescent="0.2">
      <c r="A288" s="16">
        <v>44925</v>
      </c>
      <c r="B288" s="17">
        <v>-2.4733471947535612E-3</v>
      </c>
      <c r="C288" s="17">
        <v>-2.5407424823445934E-3</v>
      </c>
      <c r="D288" s="17">
        <f t="shared" si="8"/>
        <v>-4.0281698456240949E-3</v>
      </c>
      <c r="E288" s="17">
        <f t="shared" si="9"/>
        <v>1.5548226508705337E-3</v>
      </c>
    </row>
    <row r="289" spans="1:5" x14ac:dyDescent="0.2">
      <c r="A289" s="15">
        <v>44929</v>
      </c>
      <c r="B289" s="17">
        <v>1.0932078894961172E-2</v>
      </c>
      <c r="C289" s="17">
        <v>-4.000548879248611E-3</v>
      </c>
      <c r="D289" s="17">
        <f t="shared" si="8"/>
        <v>-5.9486387293120127E-3</v>
      </c>
      <c r="E289" s="17">
        <f t="shared" si="9"/>
        <v>1.6880717624273185E-2</v>
      </c>
    </row>
    <row r="290" spans="1:5" x14ac:dyDescent="0.2">
      <c r="A290" s="16">
        <v>44930</v>
      </c>
      <c r="B290" s="17">
        <v>-1.1036916207101788E-2</v>
      </c>
      <c r="C290" s="17">
        <v>7.5389705750443792E-3</v>
      </c>
      <c r="D290" s="17">
        <f t="shared" si="8"/>
        <v>9.2323387562512141E-3</v>
      </c>
      <c r="E290" s="17">
        <f t="shared" si="9"/>
        <v>-2.0269254963353002E-2</v>
      </c>
    </row>
    <row r="291" spans="1:5" x14ac:dyDescent="0.2">
      <c r="A291" s="15">
        <v>44931</v>
      </c>
      <c r="B291" s="17">
        <v>-2.1868916102855573E-2</v>
      </c>
      <c r="C291" s="17">
        <v>-1.1645528874622113E-2</v>
      </c>
      <c r="D291" s="17">
        <f t="shared" si="8"/>
        <v>-1.6006099930104895E-2</v>
      </c>
      <c r="E291" s="17">
        <f t="shared" si="9"/>
        <v>-5.8628161727506782E-3</v>
      </c>
    </row>
    <row r="292" spans="1:5" x14ac:dyDescent="0.2">
      <c r="A292" s="16">
        <v>44932</v>
      </c>
      <c r="B292" s="17">
        <v>1.6019405067065451E-2</v>
      </c>
      <c r="C292" s="17">
        <v>2.284078102943865E-2</v>
      </c>
      <c r="D292" s="17">
        <f t="shared" si="8"/>
        <v>2.9362851202338849E-2</v>
      </c>
      <c r="E292" s="17">
        <f t="shared" si="9"/>
        <v>-1.3343446135273399E-2</v>
      </c>
    </row>
    <row r="293" spans="1:5" x14ac:dyDescent="0.2">
      <c r="A293" s="15">
        <v>44935</v>
      </c>
      <c r="B293" s="17">
        <v>7.2594936879664118E-3</v>
      </c>
      <c r="C293" s="17">
        <v>-7.6763254526313052E-4</v>
      </c>
      <c r="D293" s="17">
        <f t="shared" si="8"/>
        <v>-1.6955300731552234E-3</v>
      </c>
      <c r="E293" s="17">
        <f t="shared" si="9"/>
        <v>8.9550237611216357E-3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C777-7F2F-0048-AA81-7DA80835FAD8}">
  <sheetPr codeName="Sheet8"/>
  <dimension ref="A2:S293"/>
  <sheetViews>
    <sheetView topLeftCell="F1" zoomScale="82" zoomScaleNormal="100" workbookViewId="0">
      <selection activeCell="R15" sqref="R15"/>
    </sheetView>
  </sheetViews>
  <sheetFormatPr baseColWidth="10" defaultRowHeight="15" x14ac:dyDescent="0.2"/>
  <cols>
    <col min="11" max="11" width="4.33203125" customWidth="1"/>
    <col min="12" max="12" width="5.1640625" customWidth="1"/>
    <col min="13" max="13" width="4.5" customWidth="1"/>
    <col min="14" max="14" width="16.1640625" customWidth="1"/>
    <col min="15" max="15" width="15.5" customWidth="1"/>
  </cols>
  <sheetData>
    <row r="2" spans="1:19" x14ac:dyDescent="0.2">
      <c r="A2" t="s">
        <v>29</v>
      </c>
      <c r="B2">
        <f>INTERCEPT(B11:B262,C11:C262)</f>
        <v>-2.8891549322364416E-5</v>
      </c>
      <c r="D2" t="s">
        <v>88</v>
      </c>
      <c r="E2">
        <f>_xlfn.STDEV.S(E11:E262)</f>
        <v>1.3323063481192369E-2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0.88576213035146845</v>
      </c>
      <c r="G3" t="s">
        <v>178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0.5039367205105425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1.3349683015187176E-2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77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2.3912011738468131E-2</v>
      </c>
      <c r="C11" s="17">
        <v>1.657132912945114E-3</v>
      </c>
      <c r="D11" s="17">
        <f>$B$2+$B$3*C11</f>
        <v>1.4389340299234344E-3</v>
      </c>
      <c r="E11" s="17">
        <f>B11-D11</f>
        <v>2.2473077708544696E-2</v>
      </c>
    </row>
    <row r="12" spans="1:19" x14ac:dyDescent="0.2">
      <c r="A12" s="16">
        <v>44524</v>
      </c>
      <c r="B12" s="17">
        <v>-7.8437756252065505E-3</v>
      </c>
      <c r="C12" s="17">
        <v>2.2938506357221833E-3</v>
      </c>
      <c r="D12" s="17">
        <f t="shared" ref="D12:D75" si="0">$B$2+$B$3*C12</f>
        <v>2.0029144764829865E-3</v>
      </c>
      <c r="E12" s="17">
        <f t="shared" ref="E12:E75" si="1">B12-D12</f>
        <v>-9.846690101689537E-3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-3.0127202560076283E-2</v>
      </c>
      <c r="C13" s="17">
        <v>-2.2724822637582465E-2</v>
      </c>
      <c r="D13" s="17">
        <f t="shared" si="0"/>
        <v>-2.0157678860646684E-2</v>
      </c>
      <c r="E13" s="17">
        <f t="shared" si="1"/>
        <v>-9.9695236994295985E-3</v>
      </c>
      <c r="N13" s="17">
        <f>SUM(E266:E268)</f>
        <v>-1.0874304246662043E-2</v>
      </c>
      <c r="O13" s="17">
        <f>SUM(E265:E269)</f>
        <v>-2.1484425859784176E-2</v>
      </c>
      <c r="P13" s="17">
        <f>SUM(E267:E272)</f>
        <v>-3.2312683967460537E-2</v>
      </c>
      <c r="Q13" s="17">
        <f>SUM(E267:E277)</f>
        <v>-3.1442561151517938E-2</v>
      </c>
      <c r="R13" s="17">
        <f>SUM(E267:E282)</f>
        <v>-1.4457161146861469E-2</v>
      </c>
    </row>
    <row r="14" spans="1:19" x14ac:dyDescent="0.2">
      <c r="A14" s="16">
        <v>44529</v>
      </c>
      <c r="B14" s="17">
        <v>-4.3228001769211044E-3</v>
      </c>
      <c r="C14" s="17">
        <v>1.3200199537034996E-2</v>
      </c>
      <c r="D14" s="17">
        <f t="shared" si="0"/>
        <v>1.166334531366622E-2</v>
      </c>
      <c r="E14" s="17">
        <f t="shared" si="1"/>
        <v>-1.5986145490587324E-2</v>
      </c>
      <c r="N14" s="17"/>
    </row>
    <row r="15" spans="1:19" x14ac:dyDescent="0.2">
      <c r="A15" s="15">
        <v>44530</v>
      </c>
      <c r="B15" s="17">
        <v>-1.4885405427464971E-2</v>
      </c>
      <c r="C15" s="17">
        <v>-1.896131033450521E-2</v>
      </c>
      <c r="D15" s="17">
        <f t="shared" si="0"/>
        <v>-1.6824102185469016E-2</v>
      </c>
      <c r="E15" s="17">
        <f t="shared" si="1"/>
        <v>1.9386967580040451E-3</v>
      </c>
      <c r="N15">
        <f>N13/(B5 * SQRT(3))</f>
        <v>-0.47029449889692337</v>
      </c>
      <c r="O15">
        <f>O13/(B5 * SQRT(5))</f>
        <v>-0.71972700213748408</v>
      </c>
      <c r="P15">
        <f>P13/(B5 * SQRT(6))</f>
        <v>-0.98815814390555246</v>
      </c>
      <c r="Q15">
        <f>Q13/(B5*SQRT(11))</f>
        <v>-0.71015086118356097</v>
      </c>
      <c r="R15">
        <f>R13/(B5*SQRT(16))</f>
        <v>-0.27073978330448706</v>
      </c>
    </row>
    <row r="16" spans="1:19" x14ac:dyDescent="0.2">
      <c r="A16" s="16">
        <v>44531</v>
      </c>
      <c r="B16" s="17">
        <v>-5.9186048895570886E-3</v>
      </c>
      <c r="C16" s="17">
        <v>-1.1815187417889228E-2</v>
      </c>
      <c r="D16" s="17">
        <f t="shared" si="0"/>
        <v>-1.0494337127093793E-2</v>
      </c>
      <c r="E16" s="17">
        <f t="shared" si="1"/>
        <v>4.5757322375367046E-3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2.1027416170193547E-2</v>
      </c>
      <c r="C17" s="17">
        <v>1.419443613158311E-2</v>
      </c>
      <c r="D17" s="17">
        <f t="shared" si="0"/>
        <v>1.2544002437726548E-2</v>
      </c>
      <c r="E17" s="17">
        <f t="shared" si="1"/>
        <v>8.4834137324669989E-3</v>
      </c>
    </row>
    <row r="18" spans="1:5" hidden="1" x14ac:dyDescent="0.2">
      <c r="A18" s="16">
        <v>44533</v>
      </c>
      <c r="B18" s="17">
        <v>-1.8112987441905815E-2</v>
      </c>
      <c r="C18" s="17">
        <v>-8.4485637302975647E-3</v>
      </c>
      <c r="D18" s="17">
        <f t="shared" si="0"/>
        <v>-7.5123093574808843E-3</v>
      </c>
      <c r="E18" s="17">
        <f t="shared" si="1"/>
        <v>-1.0600678084424931E-2</v>
      </c>
    </row>
    <row r="19" spans="1:5" hidden="1" x14ac:dyDescent="0.2">
      <c r="A19" s="15">
        <v>44536</v>
      </c>
      <c r="B19" s="17">
        <v>1.1814075834424731E-2</v>
      </c>
      <c r="C19" s="17">
        <v>1.1730872577451423E-2</v>
      </c>
      <c r="D19" s="17">
        <f t="shared" si="0"/>
        <v>1.0361871135762628E-2</v>
      </c>
      <c r="E19" s="17">
        <f t="shared" si="1"/>
        <v>1.4522046986621025E-3</v>
      </c>
    </row>
    <row r="20" spans="1:5" hidden="1" x14ac:dyDescent="0.2">
      <c r="A20" s="16">
        <v>44537</v>
      </c>
      <c r="B20" s="17">
        <v>1.5047205068408287E-2</v>
      </c>
      <c r="C20" s="17">
        <v>2.0707080374404274E-2</v>
      </c>
      <c r="D20" s="17">
        <f t="shared" si="0"/>
        <v>1.8312656076469046E-2</v>
      </c>
      <c r="E20" s="17">
        <f t="shared" si="1"/>
        <v>-3.2654510080607595E-3</v>
      </c>
    </row>
    <row r="21" spans="1:5" hidden="1" x14ac:dyDescent="0.2">
      <c r="A21" s="15">
        <v>44538</v>
      </c>
      <c r="B21" s="17">
        <v>-1.144109520472647E-2</v>
      </c>
      <c r="C21" s="17">
        <v>3.0852853123166657E-3</v>
      </c>
      <c r="D21" s="17">
        <f t="shared" si="0"/>
        <v>2.7039373416573409E-3</v>
      </c>
      <c r="E21" s="17">
        <f t="shared" si="1"/>
        <v>-1.4145032546383812E-2</v>
      </c>
    </row>
    <row r="22" spans="1:5" hidden="1" x14ac:dyDescent="0.2">
      <c r="A22" s="16">
        <v>44539</v>
      </c>
      <c r="B22" s="17">
        <v>-1.5555841963335038E-3</v>
      </c>
      <c r="C22" s="17">
        <v>-7.1810801698947158E-3</v>
      </c>
      <c r="D22" s="17">
        <f t="shared" si="0"/>
        <v>-6.389620418832993E-3</v>
      </c>
      <c r="E22" s="17">
        <f t="shared" si="1"/>
        <v>4.8340362224994892E-3</v>
      </c>
    </row>
    <row r="23" spans="1:5" hidden="1" x14ac:dyDescent="0.2">
      <c r="A23" s="15">
        <v>44540</v>
      </c>
      <c r="B23" s="17">
        <v>-3.9886422548794931E-3</v>
      </c>
      <c r="C23" s="17">
        <v>9.5490733384817617E-3</v>
      </c>
      <c r="D23" s="17">
        <f t="shared" si="0"/>
        <v>8.4293159938536484E-3</v>
      </c>
      <c r="E23" s="17">
        <f t="shared" si="1"/>
        <v>-1.2417958248733141E-2</v>
      </c>
    </row>
    <row r="24" spans="1:5" hidden="1" x14ac:dyDescent="0.2">
      <c r="A24" s="16">
        <v>44543</v>
      </c>
      <c r="B24" s="17">
        <v>-1.1888445472011733E-2</v>
      </c>
      <c r="C24" s="17">
        <v>-9.1361676115676582E-3</v>
      </c>
      <c r="D24" s="17">
        <f t="shared" si="0"/>
        <v>-8.1213628361926204E-3</v>
      </c>
      <c r="E24" s="17">
        <f t="shared" si="1"/>
        <v>-3.7670826358191124E-3</v>
      </c>
    </row>
    <row r="25" spans="1:5" hidden="1" x14ac:dyDescent="0.2">
      <c r="A25" s="15">
        <v>44544</v>
      </c>
      <c r="B25" s="17">
        <v>7.6621559772958037E-3</v>
      </c>
      <c r="C25" s="17">
        <v>-7.4706775774360246E-3</v>
      </c>
      <c r="D25" s="17">
        <f t="shared" si="0"/>
        <v>-6.6461348354810443E-3</v>
      </c>
      <c r="E25" s="17">
        <f t="shared" si="1"/>
        <v>1.4308290812776847E-2</v>
      </c>
    </row>
    <row r="26" spans="1:5" hidden="1" x14ac:dyDescent="0.2">
      <c r="A26" s="16">
        <v>44545</v>
      </c>
      <c r="B26" s="17">
        <v>-7.4781607454363908E-3</v>
      </c>
      <c r="C26" s="17">
        <v>1.6348464630746795E-2</v>
      </c>
      <c r="D26" s="17">
        <f t="shared" si="0"/>
        <v>1.445195930998355E-2</v>
      </c>
      <c r="E26" s="17">
        <f t="shared" si="1"/>
        <v>-2.193012005541994E-2</v>
      </c>
    </row>
    <row r="27" spans="1:5" hidden="1" x14ac:dyDescent="0.2">
      <c r="A27" s="15">
        <v>44546</v>
      </c>
      <c r="B27" s="17">
        <v>1.5638858984155179E-2</v>
      </c>
      <c r="C27" s="17">
        <v>-8.7434153799804681E-3</v>
      </c>
      <c r="D27" s="17">
        <f t="shared" si="0"/>
        <v>-7.7734777828416578E-3</v>
      </c>
      <c r="E27" s="17">
        <f t="shared" si="1"/>
        <v>2.3412336766996836E-2</v>
      </c>
    </row>
    <row r="28" spans="1:5" hidden="1" x14ac:dyDescent="0.2">
      <c r="A28" s="16">
        <v>44547</v>
      </c>
      <c r="B28" s="17">
        <v>-2.2754174469250099E-2</v>
      </c>
      <c r="C28" s="17">
        <v>-1.0287680637092622E-2</v>
      </c>
      <c r="D28" s="17">
        <f t="shared" si="0"/>
        <v>-9.1413294668090776E-3</v>
      </c>
      <c r="E28" s="17">
        <f t="shared" si="1"/>
        <v>-1.3612845002441021E-2</v>
      </c>
    </row>
    <row r="29" spans="1:5" hidden="1" x14ac:dyDescent="0.2">
      <c r="A29" s="15">
        <v>44550</v>
      </c>
      <c r="B29" s="17">
        <v>-1.7989423088248135E-2</v>
      </c>
      <c r="C29" s="17">
        <v>-1.138805785140995E-2</v>
      </c>
      <c r="D29" s="17">
        <f t="shared" si="0"/>
        <v>-1.0116001932353008E-2</v>
      </c>
      <c r="E29" s="17">
        <f t="shared" si="1"/>
        <v>-7.8734211558951269E-3</v>
      </c>
    </row>
    <row r="30" spans="1:5" hidden="1" x14ac:dyDescent="0.2">
      <c r="A30" s="16">
        <v>44551</v>
      </c>
      <c r="B30" s="17">
        <v>1.3966651921236695E-2</v>
      </c>
      <c r="C30" s="17">
        <v>1.7777934551572505E-2</v>
      </c>
      <c r="D30" s="17">
        <f t="shared" si="0"/>
        <v>1.5718129632327476E-2</v>
      </c>
      <c r="E30" s="17">
        <f t="shared" si="1"/>
        <v>-1.7514777110907813E-3</v>
      </c>
    </row>
    <row r="31" spans="1:5" hidden="1" x14ac:dyDescent="0.2">
      <c r="A31" s="15">
        <v>44552</v>
      </c>
      <c r="B31" s="17">
        <v>3.9079310751974905E-3</v>
      </c>
      <c r="C31" s="17">
        <v>1.0180197220578835E-2</v>
      </c>
      <c r="D31" s="17">
        <f t="shared" si="0"/>
        <v>8.9883416281756421E-3</v>
      </c>
      <c r="E31" s="17">
        <f t="shared" si="1"/>
        <v>-5.0804105529781516E-3</v>
      </c>
    </row>
    <row r="32" spans="1:5" hidden="1" x14ac:dyDescent="0.2">
      <c r="A32" s="16">
        <v>44553</v>
      </c>
      <c r="B32" s="17">
        <v>3.5736187200978708E-3</v>
      </c>
      <c r="C32" s="17">
        <v>6.2236999216618294E-3</v>
      </c>
      <c r="D32" s="17">
        <f t="shared" si="0"/>
        <v>5.4838261519570847E-3</v>
      </c>
      <c r="E32" s="17">
        <f t="shared" si="1"/>
        <v>-1.9102074318592139E-3</v>
      </c>
    </row>
    <row r="33" spans="1:5" hidden="1" x14ac:dyDescent="0.2">
      <c r="A33" s="15">
        <v>44557</v>
      </c>
      <c r="B33" s="17">
        <v>5.7230245670907287E-3</v>
      </c>
      <c r="C33" s="17">
        <v>1.3838935247475259E-2</v>
      </c>
      <c r="D33" s="17">
        <f t="shared" si="0"/>
        <v>1.2229113217277347E-2</v>
      </c>
      <c r="E33" s="17">
        <f t="shared" si="1"/>
        <v>-6.5060886501866182E-3</v>
      </c>
    </row>
    <row r="34" spans="1:5" hidden="1" x14ac:dyDescent="0.2">
      <c r="A34" s="16">
        <v>44558</v>
      </c>
      <c r="B34" s="17">
        <v>3.034825997366708E-3</v>
      </c>
      <c r="C34" s="17">
        <v>-1.0101548486260992E-3</v>
      </c>
      <c r="D34" s="17">
        <f t="shared" si="0"/>
        <v>-9.2364846002628313E-4</v>
      </c>
      <c r="E34" s="17">
        <f t="shared" si="1"/>
        <v>3.9584744573929916E-3</v>
      </c>
    </row>
    <row r="35" spans="1:5" hidden="1" x14ac:dyDescent="0.2">
      <c r="A35" s="15">
        <v>44559</v>
      </c>
      <c r="B35" s="17">
        <v>-5.0416814266840415E-4</v>
      </c>
      <c r="C35" s="17">
        <v>1.4018951394270118E-3</v>
      </c>
      <c r="D35" s="17">
        <f t="shared" si="0"/>
        <v>1.2128540759058744E-3</v>
      </c>
      <c r="E35" s="17">
        <f t="shared" si="1"/>
        <v>-1.7170222185742786E-3</v>
      </c>
    </row>
    <row r="36" spans="1:5" hidden="1" x14ac:dyDescent="0.2">
      <c r="A36" s="16">
        <v>44560</v>
      </c>
      <c r="B36" s="17">
        <v>-5.0463417621438023E-4</v>
      </c>
      <c r="C36" s="17">
        <v>-2.9897555945093135E-3</v>
      </c>
      <c r="D36" s="17">
        <f t="shared" si="0"/>
        <v>-2.6771038339451552E-3</v>
      </c>
      <c r="E36" s="17">
        <f t="shared" si="1"/>
        <v>2.172469657730775E-3</v>
      </c>
    </row>
    <row r="37" spans="1:5" hidden="1" x14ac:dyDescent="0.2">
      <c r="A37" s="15">
        <v>44561</v>
      </c>
      <c r="B37" s="17">
        <v>-8.1998118978843237E-4</v>
      </c>
      <c r="C37" s="17">
        <v>-2.6261799136575448E-3</v>
      </c>
      <c r="D37" s="17">
        <f t="shared" si="0"/>
        <v>-2.3550622643299067E-3</v>
      </c>
      <c r="E37" s="17">
        <f t="shared" si="1"/>
        <v>1.5350810745414743E-3</v>
      </c>
    </row>
    <row r="38" spans="1:5" hidden="1" x14ac:dyDescent="0.2">
      <c r="A38" s="16">
        <v>44564</v>
      </c>
      <c r="B38" s="17">
        <v>2.1155428411762101E-2</v>
      </c>
      <c r="C38" s="17">
        <v>6.3740525309705642E-3</v>
      </c>
      <c r="D38" s="17">
        <f t="shared" si="0"/>
        <v>5.6170027994822923E-3</v>
      </c>
      <c r="E38" s="17">
        <f t="shared" si="1"/>
        <v>1.5538425612279808E-2</v>
      </c>
    </row>
    <row r="39" spans="1:5" hidden="1" x14ac:dyDescent="0.2">
      <c r="A39" s="15">
        <v>44565</v>
      </c>
      <c r="B39" s="17">
        <v>3.7909830854089721E-2</v>
      </c>
      <c r="C39" s="17">
        <v>-6.2962195706051105E-4</v>
      </c>
      <c r="D39" s="17">
        <f t="shared" si="0"/>
        <v>-5.8658683532434338E-4</v>
      </c>
      <c r="E39" s="17">
        <f t="shared" si="1"/>
        <v>3.8496417689414066E-2</v>
      </c>
    </row>
    <row r="40" spans="1:5" hidden="1" x14ac:dyDescent="0.2">
      <c r="A40" s="16">
        <v>44566</v>
      </c>
      <c r="B40" s="17">
        <v>-1.8281936431475576E-2</v>
      </c>
      <c r="C40" s="17">
        <v>-1.9392757790687165E-2</v>
      </c>
      <c r="D40" s="17">
        <f t="shared" si="0"/>
        <v>-1.7206262003391464E-2</v>
      </c>
      <c r="E40" s="17">
        <f t="shared" si="1"/>
        <v>-1.075674428084112E-3</v>
      </c>
    </row>
    <row r="41" spans="1:5" hidden="1" x14ac:dyDescent="0.2">
      <c r="A41" s="15">
        <v>44567</v>
      </c>
      <c r="B41" s="17">
        <v>1.0624061346835578E-2</v>
      </c>
      <c r="C41" s="17">
        <v>-9.6376901620764954E-4</v>
      </c>
      <c r="D41" s="17">
        <f t="shared" si="0"/>
        <v>-8.8256164628519097E-4</v>
      </c>
      <c r="E41" s="17">
        <f t="shared" si="1"/>
        <v>1.1506622993120769E-2</v>
      </c>
    </row>
    <row r="42" spans="1:5" hidden="1" x14ac:dyDescent="0.2">
      <c r="A42" s="16">
        <v>44568</v>
      </c>
      <c r="B42" s="17">
        <v>9.908156187403927E-3</v>
      </c>
      <c r="C42" s="17">
        <v>-4.050216740091761E-3</v>
      </c>
      <c r="D42" s="17">
        <f t="shared" si="0"/>
        <v>-3.6164201574112225E-3</v>
      </c>
      <c r="E42" s="17">
        <f t="shared" si="1"/>
        <v>1.3524576344815149E-2</v>
      </c>
    </row>
    <row r="43" spans="1:5" hidden="1" x14ac:dyDescent="0.2">
      <c r="A43" s="15">
        <v>44571</v>
      </c>
      <c r="B43" s="17">
        <v>9.5692948905923281E-4</v>
      </c>
      <c r="C43" s="17">
        <v>-1.4410312534549607E-3</v>
      </c>
      <c r="D43" s="17">
        <f t="shared" si="0"/>
        <v>-1.3053024622856773E-3</v>
      </c>
      <c r="E43" s="17">
        <f t="shared" si="1"/>
        <v>2.2622319513449099E-3</v>
      </c>
    </row>
    <row r="44" spans="1:5" hidden="1" x14ac:dyDescent="0.2">
      <c r="A44" s="16">
        <v>44572</v>
      </c>
      <c r="B44" s="17">
        <v>1.0160460283110684E-3</v>
      </c>
      <c r="C44" s="17">
        <v>9.159984668711818E-3</v>
      </c>
      <c r="D44" s="17">
        <f t="shared" si="0"/>
        <v>8.0846759848226049E-3</v>
      </c>
      <c r="E44" s="17">
        <f t="shared" si="1"/>
        <v>-7.0686299565115365E-3</v>
      </c>
    </row>
    <row r="45" spans="1:5" hidden="1" x14ac:dyDescent="0.2">
      <c r="A45" s="15">
        <v>44573</v>
      </c>
      <c r="B45" s="17">
        <v>5.6718891427394169E-3</v>
      </c>
      <c r="C45" s="17">
        <v>2.8177544430294521E-3</v>
      </c>
      <c r="D45" s="17">
        <f t="shared" si="0"/>
        <v>2.4669686289427182E-3</v>
      </c>
      <c r="E45" s="17">
        <f t="shared" si="1"/>
        <v>3.2049205137966988E-3</v>
      </c>
    </row>
    <row r="46" spans="1:5" hidden="1" x14ac:dyDescent="0.2">
      <c r="A46" s="16">
        <v>44574</v>
      </c>
      <c r="B46" s="17">
        <v>-1.2467293907791888E-3</v>
      </c>
      <c r="C46" s="17">
        <v>-1.42436152864307E-2</v>
      </c>
      <c r="D46" s="17">
        <f t="shared" si="0"/>
        <v>-1.2645346569337962E-2</v>
      </c>
      <c r="E46" s="17">
        <f t="shared" si="1"/>
        <v>1.1398617178558773E-2</v>
      </c>
    </row>
    <row r="47" spans="1:5" hidden="1" x14ac:dyDescent="0.2">
      <c r="A47" s="15">
        <v>44575</v>
      </c>
      <c r="B47" s="17">
        <v>-6.1463638249868446E-2</v>
      </c>
      <c r="C47" s="17">
        <v>8.1998026974883231E-4</v>
      </c>
      <c r="D47" s="17">
        <f t="shared" si="0"/>
        <v>6.9741592125653314E-4</v>
      </c>
      <c r="E47" s="17">
        <f t="shared" si="1"/>
        <v>-6.2161054171124983E-2</v>
      </c>
    </row>
    <row r="48" spans="1:5" hidden="1" x14ac:dyDescent="0.2">
      <c r="A48" s="16">
        <v>44579</v>
      </c>
      <c r="B48" s="17">
        <v>-4.1927469902766967E-2</v>
      </c>
      <c r="C48" s="17">
        <v>-1.8387945694007368E-2</v>
      </c>
      <c r="D48" s="17">
        <f t="shared" si="0"/>
        <v>-1.6316237500033443E-2</v>
      </c>
      <c r="E48" s="17">
        <f t="shared" si="1"/>
        <v>-2.5611232402733525E-2</v>
      </c>
    </row>
    <row r="49" spans="1:5" hidden="1" x14ac:dyDescent="0.2">
      <c r="A49" s="15">
        <v>44580</v>
      </c>
      <c r="B49" s="17">
        <v>-1.5469398996730388E-2</v>
      </c>
      <c r="C49" s="17">
        <v>-9.6895418683388135E-3</v>
      </c>
      <c r="D49" s="17">
        <f t="shared" si="0"/>
        <v>-8.6115207967518998E-3</v>
      </c>
      <c r="E49" s="17">
        <f t="shared" si="1"/>
        <v>-6.8578781999784882E-3</v>
      </c>
    </row>
    <row r="50" spans="1:5" hidden="1" x14ac:dyDescent="0.2">
      <c r="A50" s="16">
        <v>44581</v>
      </c>
      <c r="B50" s="17">
        <v>-8.5270867090398994E-3</v>
      </c>
      <c r="C50" s="17">
        <v>-1.103737849414832E-2</v>
      </c>
      <c r="D50" s="17">
        <f t="shared" si="0"/>
        <v>-9.8053834377946642E-3</v>
      </c>
      <c r="E50" s="17">
        <f t="shared" si="1"/>
        <v>1.2782967287547648E-3</v>
      </c>
    </row>
    <row r="51" spans="1:5" hidden="1" x14ac:dyDescent="0.2">
      <c r="A51" s="15">
        <v>44582</v>
      </c>
      <c r="B51" s="17">
        <v>-1.7472830167742592E-2</v>
      </c>
      <c r="C51" s="17">
        <v>-1.8914821867908604E-2</v>
      </c>
      <c r="D51" s="17">
        <f t="shared" si="0"/>
        <v>-1.6782924462259631E-2</v>
      </c>
      <c r="E51" s="17">
        <f t="shared" si="1"/>
        <v>-6.8990570548296132E-4</v>
      </c>
    </row>
    <row r="52" spans="1:5" hidden="1" x14ac:dyDescent="0.2">
      <c r="A52" s="16">
        <v>44585</v>
      </c>
      <c r="B52" s="17">
        <v>-8.9624510906427535E-4</v>
      </c>
      <c r="C52" s="17">
        <v>2.7717389433818962E-3</v>
      </c>
      <c r="D52" s="17">
        <f t="shared" si="0"/>
        <v>2.4262098419457119E-3</v>
      </c>
      <c r="E52" s="17">
        <f t="shared" si="1"/>
        <v>-3.3224549510099872E-3</v>
      </c>
    </row>
    <row r="53" spans="1:5" hidden="1" x14ac:dyDescent="0.2">
      <c r="A53" s="15">
        <v>44586</v>
      </c>
      <c r="B53" s="17">
        <v>1.0900418342806306E-2</v>
      </c>
      <c r="C53" s="17">
        <v>-1.2171906253646725E-2</v>
      </c>
      <c r="D53" s="17">
        <f t="shared" si="0"/>
        <v>-1.0810305162990849E-2</v>
      </c>
      <c r="E53" s="17">
        <f t="shared" si="1"/>
        <v>2.1710723505797155E-2</v>
      </c>
    </row>
    <row r="54" spans="1:5" hidden="1" x14ac:dyDescent="0.2">
      <c r="A54" s="16">
        <v>44587</v>
      </c>
      <c r="B54" s="17">
        <v>9.4862611532655627E-3</v>
      </c>
      <c r="C54" s="17">
        <v>-1.4966358477518371E-3</v>
      </c>
      <c r="D54" s="17">
        <f t="shared" si="0"/>
        <v>-1.3545549061874077E-3</v>
      </c>
      <c r="E54" s="17">
        <f t="shared" si="1"/>
        <v>1.084081605945297E-2</v>
      </c>
    </row>
    <row r="55" spans="1:5" hidden="1" x14ac:dyDescent="0.2">
      <c r="A55" s="15">
        <v>44588</v>
      </c>
      <c r="B55" s="17">
        <v>-1.7644707309716567E-2</v>
      </c>
      <c r="C55" s="17">
        <v>-5.3840887577105701E-3</v>
      </c>
      <c r="D55" s="17">
        <f t="shared" si="0"/>
        <v>-4.7979134773534701E-3</v>
      </c>
      <c r="E55" s="17">
        <f t="shared" si="1"/>
        <v>-1.2846793832363097E-2</v>
      </c>
    </row>
    <row r="56" spans="1:5" hidden="1" x14ac:dyDescent="0.2">
      <c r="A56" s="16">
        <v>44589</v>
      </c>
      <c r="B56" s="17">
        <v>8.9463128222908583E-3</v>
      </c>
      <c r="C56" s="17">
        <v>2.4347646888076113E-2</v>
      </c>
      <c r="D56" s="17">
        <f t="shared" si="0"/>
        <v>2.1537332027305234E-2</v>
      </c>
      <c r="E56" s="17">
        <f t="shared" si="1"/>
        <v>-1.2591019205014375E-2</v>
      </c>
    </row>
    <row r="57" spans="1:5" hidden="1" x14ac:dyDescent="0.2">
      <c r="A57" s="15">
        <v>44592</v>
      </c>
      <c r="B57" s="17">
        <v>1.3573557073376818E-2</v>
      </c>
      <c r="C57" s="17">
        <v>1.8885951732779516E-2</v>
      </c>
      <c r="D57" s="17">
        <f t="shared" si="0"/>
        <v>1.6699569291219424E-2</v>
      </c>
      <c r="E57" s="17">
        <f t="shared" si="1"/>
        <v>-3.126012217842606E-3</v>
      </c>
    </row>
    <row r="58" spans="1:5" hidden="1" x14ac:dyDescent="0.2">
      <c r="A58" s="16">
        <v>44593</v>
      </c>
      <c r="B58" s="17">
        <v>1.7160085078451015E-2</v>
      </c>
      <c r="C58" s="17">
        <v>6.8630035578014503E-3</v>
      </c>
      <c r="D58" s="17">
        <f t="shared" si="0"/>
        <v>6.0500971026455561E-3</v>
      </c>
      <c r="E58" s="17">
        <f t="shared" si="1"/>
        <v>1.1109987975805459E-2</v>
      </c>
    </row>
    <row r="59" spans="1:5" hidden="1" x14ac:dyDescent="0.2">
      <c r="A59" s="15">
        <v>44594</v>
      </c>
      <c r="B59" s="17">
        <v>-8.0054416824533181E-3</v>
      </c>
      <c r="C59" s="17">
        <v>9.4225154473364103E-3</v>
      </c>
      <c r="D59" s="17">
        <f t="shared" si="0"/>
        <v>8.3172158065799532E-3</v>
      </c>
      <c r="E59" s="17">
        <f t="shared" si="1"/>
        <v>-1.632265748903327E-2</v>
      </c>
    </row>
    <row r="60" spans="1:5" hidden="1" x14ac:dyDescent="0.2">
      <c r="A60" s="16">
        <v>44595</v>
      </c>
      <c r="B60" s="17">
        <v>-8.26979131451544E-3</v>
      </c>
      <c r="C60" s="17">
        <v>-2.4391082077444004E-2</v>
      </c>
      <c r="D60" s="17">
        <f t="shared" si="0"/>
        <v>-2.1633588371816687E-2</v>
      </c>
      <c r="E60" s="17">
        <f t="shared" si="1"/>
        <v>1.3363797057301247E-2</v>
      </c>
    </row>
    <row r="61" spans="1:5" hidden="1" x14ac:dyDescent="0.2">
      <c r="A61" s="15">
        <v>44596</v>
      </c>
      <c r="B61" s="17">
        <v>2.5958340355600962E-2</v>
      </c>
      <c r="C61" s="17">
        <v>5.1569298644233985E-3</v>
      </c>
      <c r="D61" s="17">
        <f t="shared" si="0"/>
        <v>4.5389216334624149E-3</v>
      </c>
      <c r="E61" s="17">
        <f t="shared" si="1"/>
        <v>2.1419418722138546E-2</v>
      </c>
    </row>
    <row r="62" spans="1:5" hidden="1" x14ac:dyDescent="0.2">
      <c r="A62" s="16">
        <v>44599</v>
      </c>
      <c r="B62" s="17">
        <v>3.3428228014089623E-3</v>
      </c>
      <c r="C62" s="17">
        <v>-3.7017126347429485E-3</v>
      </c>
      <c r="D62" s="17">
        <f t="shared" si="0"/>
        <v>-3.307728418621226E-3</v>
      </c>
      <c r="E62" s="17">
        <f t="shared" si="1"/>
        <v>6.6505512200301879E-3</v>
      </c>
    </row>
    <row r="63" spans="1:5" hidden="1" x14ac:dyDescent="0.2">
      <c r="A63" s="15">
        <v>44600</v>
      </c>
      <c r="B63" s="17">
        <v>1.8815057932523693E-2</v>
      </c>
      <c r="C63" s="17">
        <v>8.4012071916632625E-3</v>
      </c>
      <c r="D63" s="17">
        <f t="shared" si="0"/>
        <v>7.4125796302893648E-3</v>
      </c>
      <c r="E63" s="17">
        <f t="shared" si="1"/>
        <v>1.1402478302234328E-2</v>
      </c>
    </row>
    <row r="64" spans="1:5" hidden="1" x14ac:dyDescent="0.2">
      <c r="A64" s="16">
        <v>44601</v>
      </c>
      <c r="B64" s="17">
        <v>4.1680196476916453E-3</v>
      </c>
      <c r="C64" s="17">
        <v>1.4517207887505545E-2</v>
      </c>
      <c r="D64" s="17">
        <f t="shared" si="0"/>
        <v>1.2829901435869687E-2</v>
      </c>
      <c r="E64" s="17">
        <f t="shared" si="1"/>
        <v>-8.6618817881780417E-3</v>
      </c>
    </row>
    <row r="65" spans="1:5" hidden="1" x14ac:dyDescent="0.2">
      <c r="A65" s="15">
        <v>44602</v>
      </c>
      <c r="B65" s="17">
        <v>-4.150719367814415E-3</v>
      </c>
      <c r="C65" s="17">
        <v>-1.8115725668459759E-2</v>
      </c>
      <c r="D65" s="17">
        <f t="shared" si="0"/>
        <v>-1.607511531028006E-2</v>
      </c>
      <c r="E65" s="17">
        <f t="shared" si="1"/>
        <v>1.1924395942465645E-2</v>
      </c>
    </row>
    <row r="66" spans="1:5" hidden="1" x14ac:dyDescent="0.2">
      <c r="A66" s="16">
        <v>44603</v>
      </c>
      <c r="B66" s="17">
        <v>-1.3017077250713993E-2</v>
      </c>
      <c r="C66" s="17">
        <v>-1.896945434456343E-2</v>
      </c>
      <c r="D66" s="17">
        <f t="shared" si="0"/>
        <v>-1.6831315841167788E-2</v>
      </c>
      <c r="E66" s="17">
        <f t="shared" si="1"/>
        <v>3.8142385904537945E-3</v>
      </c>
    </row>
    <row r="67" spans="1:5" hidden="1" x14ac:dyDescent="0.2">
      <c r="A67" s="15">
        <v>44606</v>
      </c>
      <c r="B67" s="17">
        <v>-9.2903192516748945E-3</v>
      </c>
      <c r="C67" s="17">
        <v>-3.8405967262932217E-3</v>
      </c>
      <c r="D67" s="17">
        <f t="shared" si="0"/>
        <v>-3.4307466874247241E-3</v>
      </c>
      <c r="E67" s="17">
        <f t="shared" si="1"/>
        <v>-5.8595725642501704E-3</v>
      </c>
    </row>
    <row r="68" spans="1:5" hidden="1" x14ac:dyDescent="0.2">
      <c r="A68" s="16">
        <v>44607</v>
      </c>
      <c r="B68" s="17">
        <v>1.4623587251331172E-2</v>
      </c>
      <c r="C68" s="17">
        <v>1.5766721170720421E-2</v>
      </c>
      <c r="D68" s="17">
        <f t="shared" si="0"/>
        <v>1.3936672983512553E-2</v>
      </c>
      <c r="E68" s="17">
        <f t="shared" si="1"/>
        <v>6.8691426781861825E-4</v>
      </c>
    </row>
    <row r="69" spans="1:5" hidden="1" x14ac:dyDescent="0.2">
      <c r="A69" s="15">
        <v>44608</v>
      </c>
      <c r="B69" s="17">
        <v>1.8098927792475905E-3</v>
      </c>
      <c r="C69" s="17">
        <v>8.8120775589506373E-4</v>
      </c>
      <c r="D69" s="17">
        <f t="shared" si="0"/>
        <v>7.5164890982148394E-4</v>
      </c>
      <c r="E69" s="17">
        <f t="shared" si="1"/>
        <v>1.0582438694261066E-3</v>
      </c>
    </row>
    <row r="70" spans="1:5" hidden="1" x14ac:dyDescent="0.2">
      <c r="A70" s="16">
        <v>44609</v>
      </c>
      <c r="B70" s="17">
        <v>-2.3032370877534958E-2</v>
      </c>
      <c r="C70" s="17">
        <v>-2.1173138152195015E-2</v>
      </c>
      <c r="D70" s="17">
        <f t="shared" si="0"/>
        <v>-1.8783255505236577E-2</v>
      </c>
      <c r="E70" s="17">
        <f t="shared" si="1"/>
        <v>-4.2491153722983808E-3</v>
      </c>
    </row>
    <row r="71" spans="1:5" hidden="1" x14ac:dyDescent="0.2">
      <c r="A71" s="15">
        <v>44610</v>
      </c>
      <c r="B71" s="17">
        <v>4.6889819721671611E-3</v>
      </c>
      <c r="C71" s="17">
        <v>-7.1661613961429005E-3</v>
      </c>
      <c r="D71" s="17">
        <f t="shared" si="0"/>
        <v>-6.3764059340123535E-3</v>
      </c>
      <c r="E71" s="17">
        <f t="shared" si="1"/>
        <v>1.1065387906179515E-2</v>
      </c>
    </row>
    <row r="72" spans="1:5" hidden="1" x14ac:dyDescent="0.2">
      <c r="A72" s="16">
        <v>44614</v>
      </c>
      <c r="B72" s="17">
        <v>-1.7748922496526598E-3</v>
      </c>
      <c r="C72" s="17">
        <v>-1.0142945264832837E-2</v>
      </c>
      <c r="D72" s="17">
        <f t="shared" si="0"/>
        <v>-9.0131283551390384E-3</v>
      </c>
      <c r="E72" s="17">
        <f t="shared" si="1"/>
        <v>7.2382361054863786E-3</v>
      </c>
    </row>
    <row r="73" spans="1:5" hidden="1" x14ac:dyDescent="0.2">
      <c r="A73" s="15">
        <v>44615</v>
      </c>
      <c r="B73" s="17">
        <v>-2.0938867401821382E-2</v>
      </c>
      <c r="C73" s="17">
        <v>-1.8412122845487655E-2</v>
      </c>
      <c r="D73" s="17">
        <f t="shared" si="0"/>
        <v>-1.6337652705234452E-2</v>
      </c>
      <c r="E73" s="17">
        <f t="shared" si="1"/>
        <v>-4.6012146965869298E-3</v>
      </c>
    </row>
    <row r="74" spans="1:5" hidden="1" x14ac:dyDescent="0.2">
      <c r="A74" s="16">
        <v>44616</v>
      </c>
      <c r="B74" s="17">
        <v>-2.7843260998562935E-2</v>
      </c>
      <c r="C74" s="17">
        <v>1.4956856067329216E-2</v>
      </c>
      <c r="D74" s="17">
        <f t="shared" si="0"/>
        <v>1.3219325144235447E-2</v>
      </c>
      <c r="E74" s="17">
        <f t="shared" si="1"/>
        <v>-4.1062586142798382E-2</v>
      </c>
    </row>
    <row r="75" spans="1:5" hidden="1" x14ac:dyDescent="0.2">
      <c r="A75" s="15">
        <v>44617</v>
      </c>
      <c r="B75" s="17">
        <v>2.3659527746721531E-2</v>
      </c>
      <c r="C75" s="17">
        <v>2.2372677655603468E-2</v>
      </c>
      <c r="D75" s="17">
        <f t="shared" si="0"/>
        <v>1.9787979072571658E-2</v>
      </c>
      <c r="E75" s="17">
        <f t="shared" si="1"/>
        <v>3.8715486741498738E-3</v>
      </c>
    </row>
    <row r="76" spans="1:5" hidden="1" x14ac:dyDescent="0.2">
      <c r="A76" s="16">
        <v>44620</v>
      </c>
      <c r="B76" s="17">
        <v>-4.1697497196216515E-2</v>
      </c>
      <c r="C76" s="17">
        <v>-2.4426034406476171E-3</v>
      </c>
      <c r="D76" s="17">
        <f t="shared" ref="D76:D139" si="2">$B$2+$B$3*C76</f>
        <v>-2.1924571765142248E-3</v>
      </c>
      <c r="E76" s="17">
        <f t="shared" ref="E76:E139" si="3">B76-D76</f>
        <v>-3.9505040019702294E-2</v>
      </c>
    </row>
    <row r="77" spans="1:5" hidden="1" x14ac:dyDescent="0.2">
      <c r="A77" s="15">
        <v>44621</v>
      </c>
      <c r="B77" s="17">
        <v>-3.7729457315541781E-2</v>
      </c>
      <c r="C77" s="17">
        <v>-1.5473503680411893E-2</v>
      </c>
      <c r="D77" s="17">
        <f t="shared" si="2"/>
        <v>-1.373473513328529E-2</v>
      </c>
      <c r="E77" s="17">
        <f t="shared" si="3"/>
        <v>-2.3994722182256491E-2</v>
      </c>
    </row>
    <row r="78" spans="1:5" hidden="1" x14ac:dyDescent="0.2">
      <c r="A78" s="16">
        <v>44622</v>
      </c>
      <c r="B78" s="17">
        <v>2.0740313756352657E-2</v>
      </c>
      <c r="C78" s="17">
        <v>1.8642691757321028E-2</v>
      </c>
      <c r="D78" s="17">
        <f t="shared" si="2"/>
        <v>1.6484098817128069E-2</v>
      </c>
      <c r="E78" s="17">
        <f t="shared" si="3"/>
        <v>4.2562149392245882E-3</v>
      </c>
    </row>
    <row r="79" spans="1:5" hidden="1" x14ac:dyDescent="0.2">
      <c r="A79" s="15">
        <v>44623</v>
      </c>
      <c r="B79" s="17">
        <v>-7.1080128770700801E-3</v>
      </c>
      <c r="C79" s="17">
        <v>-5.2546664300883172E-3</v>
      </c>
      <c r="D79" s="17">
        <f t="shared" si="2"/>
        <v>-4.6832760807237377E-3</v>
      </c>
      <c r="E79" s="17">
        <f t="shared" si="3"/>
        <v>-2.4247367963463424E-3</v>
      </c>
    </row>
    <row r="80" spans="1:5" hidden="1" x14ac:dyDescent="0.2">
      <c r="A80" s="16">
        <v>44624</v>
      </c>
      <c r="B80" s="17">
        <v>-2.8129332770204019E-2</v>
      </c>
      <c r="C80" s="17">
        <v>-7.9340425503344747E-3</v>
      </c>
      <c r="D80" s="17">
        <f t="shared" si="2"/>
        <v>-7.0565659810058259E-3</v>
      </c>
      <c r="E80" s="17">
        <f t="shared" si="3"/>
        <v>-2.1072766789198193E-2</v>
      </c>
    </row>
    <row r="81" spans="1:5" hidden="1" x14ac:dyDescent="0.2">
      <c r="A81" s="15">
        <v>44627</v>
      </c>
      <c r="B81" s="17">
        <v>-3.8615968108054899E-2</v>
      </c>
      <c r="C81" s="17">
        <v>-2.9518158313449172E-2</v>
      </c>
      <c r="D81" s="17">
        <f t="shared" si="2"/>
        <v>-2.6174958341095012E-2</v>
      </c>
      <c r="E81" s="17">
        <f t="shared" si="3"/>
        <v>-1.2441009766959887E-2</v>
      </c>
    </row>
    <row r="82" spans="1:5" hidden="1" x14ac:dyDescent="0.2">
      <c r="A82" s="16">
        <v>44628</v>
      </c>
      <c r="B82" s="17">
        <v>-7.0427891456888991E-3</v>
      </c>
      <c r="C82" s="17">
        <v>-7.2337535181997703E-3</v>
      </c>
      <c r="D82" s="17">
        <f t="shared" si="2"/>
        <v>-6.4362764760404227E-3</v>
      </c>
      <c r="E82" s="17">
        <f t="shared" si="3"/>
        <v>-6.0651266964847645E-4</v>
      </c>
    </row>
    <row r="83" spans="1:5" hidden="1" x14ac:dyDescent="0.2">
      <c r="A83" s="15">
        <v>44629</v>
      </c>
      <c r="B83" s="17">
        <v>4.0062394332101015E-2</v>
      </c>
      <c r="C83" s="17">
        <v>2.5698247891435821E-2</v>
      </c>
      <c r="D83" s="17">
        <f t="shared" si="2"/>
        <v>2.273364324929596E-2</v>
      </c>
      <c r="E83" s="17">
        <f t="shared" si="3"/>
        <v>1.7328751082805054E-2</v>
      </c>
    </row>
    <row r="84" spans="1:5" hidden="1" x14ac:dyDescent="0.2">
      <c r="A84" s="16">
        <v>44630</v>
      </c>
      <c r="B84" s="17">
        <v>-1.1840516698916947E-2</v>
      </c>
      <c r="C84" s="17">
        <v>-4.291813651667864E-3</v>
      </c>
      <c r="D84" s="17">
        <f t="shared" si="2"/>
        <v>-3.8304175524952067E-3</v>
      </c>
      <c r="E84" s="17">
        <f t="shared" si="3"/>
        <v>-8.0100991464217407E-3</v>
      </c>
    </row>
    <row r="85" spans="1:5" hidden="1" x14ac:dyDescent="0.2">
      <c r="A85" s="15">
        <v>44631</v>
      </c>
      <c r="B85" s="17">
        <v>-2.2524041818107743E-2</v>
      </c>
      <c r="C85" s="17">
        <v>-1.2961545123475138E-2</v>
      </c>
      <c r="D85" s="17">
        <f t="shared" si="2"/>
        <v>-1.1509737370538391E-2</v>
      </c>
      <c r="E85" s="17">
        <f t="shared" si="3"/>
        <v>-1.1014304447569352E-2</v>
      </c>
    </row>
    <row r="86" spans="1:5" hidden="1" x14ac:dyDescent="0.2">
      <c r="A86" s="16">
        <v>44634</v>
      </c>
      <c r="B86" s="17">
        <v>9.9310788358675239E-3</v>
      </c>
      <c r="C86" s="17">
        <v>-7.4210024659636664E-3</v>
      </c>
      <c r="D86" s="17">
        <f t="shared" si="2"/>
        <v>-6.6021345029178419E-3</v>
      </c>
      <c r="E86" s="17">
        <f t="shared" si="3"/>
        <v>1.6533213338785366E-2</v>
      </c>
    </row>
    <row r="87" spans="1:5" hidden="1" x14ac:dyDescent="0.2">
      <c r="A87" s="15">
        <v>44635</v>
      </c>
      <c r="B87" s="17">
        <v>1.7745881863445723E-2</v>
      </c>
      <c r="C87" s="17">
        <v>2.1408574170870942E-2</v>
      </c>
      <c r="D87" s="17">
        <f t="shared" si="2"/>
        <v>1.8934012716055704E-2</v>
      </c>
      <c r="E87" s="17">
        <f t="shared" si="3"/>
        <v>-1.1881308526099817E-3</v>
      </c>
    </row>
    <row r="88" spans="1:5" hidden="1" x14ac:dyDescent="0.2">
      <c r="A88" s="16">
        <v>44636</v>
      </c>
      <c r="B88" s="17">
        <v>4.4685882950659561E-2</v>
      </c>
      <c r="C88" s="17">
        <v>2.238376135718223E-2</v>
      </c>
      <c r="D88" s="17">
        <f t="shared" si="2"/>
        <v>1.9797796595694243E-2</v>
      </c>
      <c r="E88" s="17">
        <f t="shared" si="3"/>
        <v>2.4888086354965318E-2</v>
      </c>
    </row>
    <row r="89" spans="1:5" hidden="1" x14ac:dyDescent="0.2">
      <c r="A89" s="15">
        <v>44637</v>
      </c>
      <c r="B89" s="17">
        <v>1.2644536196618761E-2</v>
      </c>
      <c r="C89" s="17">
        <v>1.234781757145198E-2</v>
      </c>
      <c r="D89" s="17">
        <f t="shared" si="2"/>
        <v>1.0908337647958236E-2</v>
      </c>
      <c r="E89" s="17">
        <f t="shared" si="3"/>
        <v>1.7361985486605246E-3</v>
      </c>
    </row>
    <row r="90" spans="1:5" hidden="1" x14ac:dyDescent="0.2">
      <c r="A90" s="16">
        <v>44638</v>
      </c>
      <c r="B90" s="17">
        <v>-3.5656069293987791E-4</v>
      </c>
      <c r="C90" s="17">
        <v>1.1662294827948783E-2</v>
      </c>
      <c r="D90" s="17">
        <f t="shared" si="2"/>
        <v>1.0301127562268461E-2</v>
      </c>
      <c r="E90" s="17">
        <f t="shared" si="3"/>
        <v>-1.0657688255208339E-2</v>
      </c>
    </row>
    <row r="91" spans="1:5" hidden="1" x14ac:dyDescent="0.2">
      <c r="A91" s="15">
        <v>44641</v>
      </c>
      <c r="B91" s="17">
        <v>-3.2119177338422178E-3</v>
      </c>
      <c r="C91" s="17">
        <v>-4.3466036210393355E-4</v>
      </c>
      <c r="D91" s="17">
        <f t="shared" si="2"/>
        <v>-4.1389723763888528E-4</v>
      </c>
      <c r="E91" s="17">
        <f t="shared" si="3"/>
        <v>-2.7980204962033324E-3</v>
      </c>
    </row>
    <row r="92" spans="1:5" hidden="1" x14ac:dyDescent="0.2">
      <c r="A92" s="16">
        <v>44642</v>
      </c>
      <c r="B92" s="17">
        <v>2.1267179845460671E-2</v>
      </c>
      <c r="C92" s="17">
        <v>1.1304113600650201E-2</v>
      </c>
      <c r="D92" s="17">
        <f t="shared" si="2"/>
        <v>9.9838641953245658E-3</v>
      </c>
      <c r="E92" s="17">
        <f t="shared" si="3"/>
        <v>1.1283315650136105E-2</v>
      </c>
    </row>
    <row r="93" spans="1:5" hidden="1" x14ac:dyDescent="0.2">
      <c r="A93" s="15">
        <v>44643</v>
      </c>
      <c r="B93" s="17">
        <v>-1.991301080240282E-2</v>
      </c>
      <c r="C93" s="17">
        <v>-1.2272698789159042E-2</v>
      </c>
      <c r="D93" s="17">
        <f t="shared" si="2"/>
        <v>-1.0899583373969766E-2</v>
      </c>
      <c r="E93" s="17">
        <f t="shared" si="3"/>
        <v>-9.0134274284330539E-3</v>
      </c>
    </row>
    <row r="94" spans="1:5" hidden="1" x14ac:dyDescent="0.2">
      <c r="A94" s="16">
        <v>44644</v>
      </c>
      <c r="B94" s="17">
        <v>6.5104015903518775E-3</v>
      </c>
      <c r="C94" s="17">
        <v>1.4343912920566471E-2</v>
      </c>
      <c r="D94" s="17">
        <f t="shared" si="2"/>
        <v>1.2676403316774545E-2</v>
      </c>
      <c r="E94" s="17">
        <f t="shared" si="3"/>
        <v>-6.1660017264226676E-3</v>
      </c>
    </row>
    <row r="95" spans="1:5" hidden="1" x14ac:dyDescent="0.2">
      <c r="A95" s="15">
        <v>44645</v>
      </c>
      <c r="B95" s="17">
        <v>8.7427055174436052E-3</v>
      </c>
      <c r="C95" s="17">
        <v>5.0661705674490687E-3</v>
      </c>
      <c r="D95" s="17">
        <f t="shared" si="2"/>
        <v>4.4585304852252303E-3</v>
      </c>
      <c r="E95" s="17">
        <f t="shared" si="3"/>
        <v>4.284175032218375E-3</v>
      </c>
    </row>
    <row r="96" spans="1:5" hidden="1" x14ac:dyDescent="0.2">
      <c r="A96" s="16">
        <v>44648</v>
      </c>
      <c r="B96" s="17">
        <v>-7.3986186094462392E-3</v>
      </c>
      <c r="C96" s="17">
        <v>7.1449552765867619E-3</v>
      </c>
      <c r="D96" s="17">
        <f t="shared" si="2"/>
        <v>6.2998392577330916E-3</v>
      </c>
      <c r="E96" s="17">
        <f t="shared" si="3"/>
        <v>-1.3698457867179331E-2</v>
      </c>
    </row>
    <row r="97" spans="1:5" hidden="1" x14ac:dyDescent="0.2">
      <c r="A97" s="15">
        <v>44649</v>
      </c>
      <c r="B97" s="17">
        <v>2.2005612799285146E-3</v>
      </c>
      <c r="C97" s="17">
        <v>1.2256547427530462E-2</v>
      </c>
      <c r="D97" s="17">
        <f t="shared" si="2"/>
        <v>1.0827494010840827E-2</v>
      </c>
      <c r="E97" s="17">
        <f t="shared" si="3"/>
        <v>-8.6269327309123119E-3</v>
      </c>
    </row>
    <row r="98" spans="1:5" hidden="1" x14ac:dyDescent="0.2">
      <c r="A98" s="16">
        <v>44650</v>
      </c>
      <c r="B98" s="17">
        <v>-4.533633519176905E-3</v>
      </c>
      <c r="C98" s="17">
        <v>-6.2937001746978805E-3</v>
      </c>
      <c r="D98" s="17">
        <f t="shared" si="2"/>
        <v>-5.6036128238561682E-3</v>
      </c>
      <c r="E98" s="17">
        <f t="shared" si="3"/>
        <v>1.0699793046792631E-3</v>
      </c>
    </row>
    <row r="99" spans="1:5" hidden="1" x14ac:dyDescent="0.2">
      <c r="A99" s="15">
        <v>44651</v>
      </c>
      <c r="B99" s="17">
        <v>-3.0026484424195421E-2</v>
      </c>
      <c r="C99" s="17">
        <v>-1.5652540713177343E-2</v>
      </c>
      <c r="D99" s="17">
        <f t="shared" si="2"/>
        <v>-1.3893319356839422E-2</v>
      </c>
      <c r="E99" s="17">
        <f t="shared" si="3"/>
        <v>-1.6133165067356001E-2</v>
      </c>
    </row>
    <row r="100" spans="1:5" hidden="1" x14ac:dyDescent="0.2">
      <c r="A100" s="16">
        <v>44652</v>
      </c>
      <c r="B100" s="17">
        <v>-7.4092283996288755E-3</v>
      </c>
      <c r="C100" s="17">
        <v>3.4102225843584133E-3</v>
      </c>
      <c r="D100" s="17">
        <f t="shared" si="2"/>
        <v>2.9917544719716338E-3</v>
      </c>
      <c r="E100" s="17">
        <f t="shared" si="3"/>
        <v>-1.040098287160051E-2</v>
      </c>
    </row>
    <row r="101" spans="1:5" hidden="1" x14ac:dyDescent="0.2">
      <c r="A101" s="15">
        <v>44655</v>
      </c>
      <c r="B101" s="17">
        <v>4.4342428360806263E-3</v>
      </c>
      <c r="C101" s="17">
        <v>8.0909386878793566E-3</v>
      </c>
      <c r="D101" s="17">
        <f t="shared" si="2"/>
        <v>7.1377555393967694E-3</v>
      </c>
      <c r="E101" s="17">
        <f t="shared" si="3"/>
        <v>-2.7035127033161431E-3</v>
      </c>
    </row>
    <row r="102" spans="1:5" hidden="1" x14ac:dyDescent="0.2">
      <c r="A102" s="16">
        <v>44656</v>
      </c>
      <c r="B102" s="17">
        <v>-1.163736210380284E-2</v>
      </c>
      <c r="C102" s="17">
        <v>-1.2551720801807331E-2</v>
      </c>
      <c r="D102" s="17">
        <f t="shared" si="2"/>
        <v>-1.1146730506308069E-2</v>
      </c>
      <c r="E102" s="17">
        <f t="shared" si="3"/>
        <v>-4.9063159749477073E-4</v>
      </c>
    </row>
    <row r="103" spans="1:5" hidden="1" x14ac:dyDescent="0.2">
      <c r="A103" s="15">
        <v>44657</v>
      </c>
      <c r="B103" s="17">
        <v>-1.3874243140246212E-2</v>
      </c>
      <c r="C103" s="17">
        <v>-9.7169166132718976E-3</v>
      </c>
      <c r="D103" s="17">
        <f t="shared" si="2"/>
        <v>-8.635768309141657E-3</v>
      </c>
      <c r="E103" s="17">
        <f t="shared" si="3"/>
        <v>-5.2384748311045549E-3</v>
      </c>
    </row>
    <row r="104" spans="1:5" hidden="1" x14ac:dyDescent="0.2">
      <c r="A104" s="16">
        <v>44658</v>
      </c>
      <c r="B104" s="17">
        <v>-3.0422279248117912E-3</v>
      </c>
      <c r="C104" s="17">
        <v>4.2533856284925342E-3</v>
      </c>
      <c r="D104" s="17">
        <f t="shared" si="2"/>
        <v>3.7385963661775022E-3</v>
      </c>
      <c r="E104" s="17">
        <f t="shared" si="3"/>
        <v>-6.780824290989293E-3</v>
      </c>
    </row>
    <row r="105" spans="1:5" hidden="1" x14ac:dyDescent="0.2">
      <c r="A105" s="15">
        <v>44659</v>
      </c>
      <c r="B105" s="17">
        <v>1.8308183502053099E-2</v>
      </c>
      <c r="C105" s="17">
        <v>-2.6510264820542861E-3</v>
      </c>
      <c r="D105" s="17">
        <f t="shared" si="2"/>
        <v>-2.3770704136849281E-3</v>
      </c>
      <c r="E105" s="17">
        <f t="shared" si="3"/>
        <v>2.0685253915738028E-2</v>
      </c>
    </row>
    <row r="106" spans="1:5" hidden="1" x14ac:dyDescent="0.2">
      <c r="A106" s="16">
        <v>44662</v>
      </c>
      <c r="B106" s="17">
        <v>-3.6706690835062172E-3</v>
      </c>
      <c r="C106" s="17">
        <v>-1.687729010355421E-2</v>
      </c>
      <c r="D106" s="17">
        <f t="shared" si="2"/>
        <v>-1.4978155986006297E-2</v>
      </c>
      <c r="E106" s="17">
        <f t="shared" si="3"/>
        <v>1.130748690250008E-2</v>
      </c>
    </row>
    <row r="107" spans="1:5" hidden="1" x14ac:dyDescent="0.2">
      <c r="A107" s="15">
        <v>44663</v>
      </c>
      <c r="B107" s="17">
        <v>-1.0977548840767959E-2</v>
      </c>
      <c r="C107" s="17">
        <v>-3.4174477177417728E-3</v>
      </c>
      <c r="D107" s="17">
        <f t="shared" si="2"/>
        <v>-3.0559373201540811E-3</v>
      </c>
      <c r="E107" s="17">
        <f t="shared" si="3"/>
        <v>-7.9216115206138769E-3</v>
      </c>
    </row>
    <row r="108" spans="1:5" hidden="1" x14ac:dyDescent="0.2">
      <c r="A108" s="16">
        <v>44664</v>
      </c>
      <c r="B108" s="17">
        <v>-3.2233347322074835E-2</v>
      </c>
      <c r="C108" s="17">
        <v>1.1174577597236057E-2</v>
      </c>
      <c r="D108" s="17">
        <f t="shared" si="2"/>
        <v>9.869126108983238E-3</v>
      </c>
      <c r="E108" s="17">
        <f t="shared" si="3"/>
        <v>-4.2102473431058073E-2</v>
      </c>
    </row>
    <row r="109" spans="1:5" hidden="1" x14ac:dyDescent="0.2">
      <c r="A109" s="15">
        <v>44665</v>
      </c>
      <c r="B109" s="17">
        <v>-9.2694598515854487E-3</v>
      </c>
      <c r="C109" s="17">
        <v>-1.214413784439794E-2</v>
      </c>
      <c r="D109" s="17">
        <f t="shared" si="2"/>
        <v>-1.0785708957658175E-2</v>
      </c>
      <c r="E109" s="17">
        <f t="shared" si="3"/>
        <v>1.516249106072726E-3</v>
      </c>
    </row>
    <row r="110" spans="1:5" hidden="1" x14ac:dyDescent="0.2">
      <c r="A110" s="16">
        <v>44669</v>
      </c>
      <c r="B110" s="17">
        <v>1.8553801651758572E-2</v>
      </c>
      <c r="C110" s="17">
        <v>-2.0486828403298851E-4</v>
      </c>
      <c r="D110" s="17">
        <f t="shared" si="2"/>
        <v>-2.1035611702887404E-4</v>
      </c>
      <c r="E110" s="17">
        <f t="shared" si="3"/>
        <v>1.8764157768787447E-2</v>
      </c>
    </row>
    <row r="111" spans="1:5" hidden="1" x14ac:dyDescent="0.2">
      <c r="A111" s="15">
        <v>44670</v>
      </c>
      <c r="B111" s="17">
        <v>2.0706694400396408E-2</v>
      </c>
      <c r="C111" s="17">
        <v>1.6057604355527166E-2</v>
      </c>
      <c r="D111" s="17">
        <f t="shared" si="2"/>
        <v>1.4194326292970396E-2</v>
      </c>
      <c r="E111" s="17">
        <f t="shared" si="3"/>
        <v>6.5123681074260118E-3</v>
      </c>
    </row>
    <row r="112" spans="1:5" hidden="1" x14ac:dyDescent="0.2">
      <c r="A112" s="16">
        <v>44671</v>
      </c>
      <c r="B112" s="17">
        <v>3.5083240671069937E-3</v>
      </c>
      <c r="C112" s="17">
        <v>-6.1847507158097059E-4</v>
      </c>
      <c r="D112" s="17">
        <f t="shared" si="2"/>
        <v>-5.767133462952019E-4</v>
      </c>
      <c r="E112" s="17">
        <f t="shared" si="3"/>
        <v>4.0850374134021959E-3</v>
      </c>
    </row>
    <row r="113" spans="1:5" hidden="1" x14ac:dyDescent="0.2">
      <c r="A113" s="15">
        <v>44672</v>
      </c>
      <c r="B113" s="17">
        <v>-7.7520126300933967E-3</v>
      </c>
      <c r="C113" s="17">
        <v>-1.4752948498371943E-2</v>
      </c>
      <c r="D113" s="17">
        <f t="shared" si="2"/>
        <v>-1.3096494640205795E-2</v>
      </c>
      <c r="E113" s="17">
        <f t="shared" si="3"/>
        <v>5.3444820101123981E-3</v>
      </c>
    </row>
    <row r="114" spans="1:5" hidden="1" x14ac:dyDescent="0.2">
      <c r="A114" s="16">
        <v>44673</v>
      </c>
      <c r="B114" s="17">
        <v>-2.8722309714349303E-2</v>
      </c>
      <c r="C114" s="17">
        <v>-2.7740054250753654E-2</v>
      </c>
      <c r="D114" s="17">
        <f t="shared" si="2"/>
        <v>-2.4599981098535229E-2</v>
      </c>
      <c r="E114" s="17">
        <f t="shared" si="3"/>
        <v>-4.1223286158140748E-3</v>
      </c>
    </row>
    <row r="115" spans="1:5" hidden="1" x14ac:dyDescent="0.2">
      <c r="A115" s="15">
        <v>44676</v>
      </c>
      <c r="B115" s="17">
        <v>-3.1554824123325442E-4</v>
      </c>
      <c r="C115" s="17">
        <v>5.6979369853822348E-3</v>
      </c>
      <c r="D115" s="17">
        <f t="shared" si="2"/>
        <v>5.0181252534582284E-3</v>
      </c>
      <c r="E115" s="17">
        <f t="shared" si="3"/>
        <v>-5.3336734946914828E-3</v>
      </c>
    </row>
    <row r="116" spans="1:5" hidden="1" x14ac:dyDescent="0.2">
      <c r="A116" s="16">
        <v>44677</v>
      </c>
      <c r="B116" s="17">
        <v>-2.9581141452367676E-2</v>
      </c>
      <c r="C116" s="17">
        <v>-2.8146308431003852E-2</v>
      </c>
      <c r="D116" s="17">
        <f t="shared" si="2"/>
        <v>-2.4959825666697834E-2</v>
      </c>
      <c r="E116" s="17">
        <f t="shared" si="3"/>
        <v>-4.6213157856698425E-3</v>
      </c>
    </row>
    <row r="117" spans="1:5" hidden="1" x14ac:dyDescent="0.2">
      <c r="A117" s="15">
        <v>44678</v>
      </c>
      <c r="B117" s="17">
        <v>-1.300594095129981E-2</v>
      </c>
      <c r="C117" s="17">
        <v>2.0980468517017847E-3</v>
      </c>
      <c r="D117" s="17">
        <f t="shared" si="2"/>
        <v>1.8294788996181999E-3</v>
      </c>
      <c r="E117" s="17">
        <f t="shared" si="3"/>
        <v>-1.483541985091801E-2</v>
      </c>
    </row>
    <row r="118" spans="1:5" hidden="1" x14ac:dyDescent="0.2">
      <c r="A118" s="16">
        <v>44679</v>
      </c>
      <c r="B118" s="17">
        <v>1.5812748424396394E-2</v>
      </c>
      <c r="C118" s="17">
        <v>2.4746900072939448E-2</v>
      </c>
      <c r="D118" s="17">
        <f t="shared" si="2"/>
        <v>2.189097537887939E-2</v>
      </c>
      <c r="E118" s="17">
        <f t="shared" si="3"/>
        <v>-6.0782269544829952E-3</v>
      </c>
    </row>
    <row r="119" spans="1:5" hidden="1" x14ac:dyDescent="0.2">
      <c r="A119" s="15">
        <v>44680</v>
      </c>
      <c r="B119" s="17">
        <v>-3.2268484382240947E-2</v>
      </c>
      <c r="C119" s="17">
        <v>-3.6284507106413955E-2</v>
      </c>
      <c r="D119" s="17">
        <f t="shared" si="2"/>
        <v>-3.2168333862652582E-2</v>
      </c>
      <c r="E119" s="17">
        <f t="shared" si="3"/>
        <v>-1.0015051958836563E-4</v>
      </c>
    </row>
    <row r="120" spans="1:5" hidden="1" x14ac:dyDescent="0.2">
      <c r="A120" s="16">
        <v>44683</v>
      </c>
      <c r="B120" s="17">
        <v>9.1320583021399226E-3</v>
      </c>
      <c r="C120" s="17">
        <v>5.6752428123536536E-3</v>
      </c>
      <c r="D120" s="17">
        <f t="shared" si="2"/>
        <v>4.9980236144098675E-3</v>
      </c>
      <c r="E120" s="17">
        <f t="shared" si="3"/>
        <v>4.1340346877300552E-3</v>
      </c>
    </row>
    <row r="121" spans="1:5" hidden="1" x14ac:dyDescent="0.2">
      <c r="A121" s="15">
        <v>44684</v>
      </c>
      <c r="B121" s="17">
        <v>2.141962924362506E-2</v>
      </c>
      <c r="C121" s="17">
        <v>4.8371263814863674E-3</v>
      </c>
      <c r="D121" s="17">
        <f t="shared" si="2"/>
        <v>4.2556518191222909E-3</v>
      </c>
      <c r="E121" s="17">
        <f t="shared" si="3"/>
        <v>1.716397742450277E-2</v>
      </c>
    </row>
    <row r="122" spans="1:5" hidden="1" x14ac:dyDescent="0.2">
      <c r="A122" s="16">
        <v>44685</v>
      </c>
      <c r="B122" s="17">
        <v>3.3081386473272412E-2</v>
      </c>
      <c r="C122" s="17">
        <v>2.9862421084402291E-2</v>
      </c>
      <c r="D122" s="17">
        <f t="shared" si="2"/>
        <v>2.6422110167850416E-2</v>
      </c>
      <c r="E122" s="17">
        <f t="shared" si="3"/>
        <v>6.6592763054219954E-3</v>
      </c>
    </row>
    <row r="123" spans="1:5" hidden="1" x14ac:dyDescent="0.2">
      <c r="A123" s="15">
        <v>44686</v>
      </c>
      <c r="B123" s="17">
        <v>-2.5019663738346409E-2</v>
      </c>
      <c r="C123" s="17">
        <v>-3.5649708609806985E-2</v>
      </c>
      <c r="D123" s="17">
        <f t="shared" si="2"/>
        <v>-3.160605339395408E-2</v>
      </c>
      <c r="E123" s="17">
        <f t="shared" si="3"/>
        <v>6.5863896556076704E-3</v>
      </c>
    </row>
    <row r="124" spans="1:5" hidden="1" x14ac:dyDescent="0.2">
      <c r="A124" s="16">
        <v>44687</v>
      </c>
      <c r="B124" s="17">
        <v>-1.6140689232091443E-3</v>
      </c>
      <c r="C124" s="17">
        <v>-5.6742248424840325E-3</v>
      </c>
      <c r="D124" s="17">
        <f t="shared" si="2"/>
        <v>-5.0549050338942461E-3</v>
      </c>
      <c r="E124" s="17">
        <f t="shared" si="3"/>
        <v>3.4408361106851018E-3</v>
      </c>
    </row>
    <row r="125" spans="1:5" hidden="1" x14ac:dyDescent="0.2">
      <c r="A125" s="15">
        <v>44690</v>
      </c>
      <c r="B125" s="17">
        <v>-1.5033843618145859E-2</v>
      </c>
      <c r="C125" s="17">
        <v>-3.2037100632356763E-2</v>
      </c>
      <c r="D125" s="17">
        <f t="shared" si="2"/>
        <v>-2.8406142055723067E-2</v>
      </c>
      <c r="E125" s="17">
        <f t="shared" si="3"/>
        <v>1.3372298437577208E-2</v>
      </c>
    </row>
    <row r="126" spans="1:5" hidden="1" x14ac:dyDescent="0.2">
      <c r="A126" s="16">
        <v>44691</v>
      </c>
      <c r="B126" s="17">
        <v>-2.4372068015250936E-2</v>
      </c>
      <c r="C126" s="17">
        <v>2.4578974498534745E-3</v>
      </c>
      <c r="D126" s="17">
        <f t="shared" si="2"/>
        <v>2.1482209320452905E-3</v>
      </c>
      <c r="E126" s="17">
        <f t="shared" si="3"/>
        <v>-2.6520288947296227E-2</v>
      </c>
    </row>
    <row r="127" spans="1:5" hidden="1" x14ac:dyDescent="0.2">
      <c r="A127" s="15">
        <v>44692</v>
      </c>
      <c r="B127" s="17">
        <v>-6.3082979130363315E-3</v>
      </c>
      <c r="C127" s="17">
        <v>-1.6463207503938371E-2</v>
      </c>
      <c r="D127" s="17">
        <f t="shared" si="2"/>
        <v>-1.4611377300429098E-2</v>
      </c>
      <c r="E127" s="17">
        <f t="shared" si="3"/>
        <v>8.3030793873927668E-3</v>
      </c>
    </row>
    <row r="128" spans="1:5" hidden="1" x14ac:dyDescent="0.2">
      <c r="A128" s="16">
        <v>44693</v>
      </c>
      <c r="B128" s="17">
        <v>-8.4662359947473842E-4</v>
      </c>
      <c r="C128" s="17">
        <v>-1.2959645058717717E-3</v>
      </c>
      <c r="D128" s="17">
        <f t="shared" si="2"/>
        <v>-1.1768078309032329E-3</v>
      </c>
      <c r="E128" s="17">
        <f t="shared" si="3"/>
        <v>3.301842314284945E-4</v>
      </c>
    </row>
    <row r="129" spans="1:5" hidden="1" x14ac:dyDescent="0.2">
      <c r="A129" s="15">
        <v>44694</v>
      </c>
      <c r="B129" s="17">
        <v>8.8952562234794197E-3</v>
      </c>
      <c r="C129" s="17">
        <v>2.3869695423071491E-2</v>
      </c>
      <c r="D129" s="17">
        <f t="shared" si="2"/>
        <v>2.1113980719458133E-2</v>
      </c>
      <c r="E129" s="17">
        <f t="shared" si="3"/>
        <v>-1.2218724495978713E-2</v>
      </c>
    </row>
    <row r="130" spans="1:5" hidden="1" x14ac:dyDescent="0.2">
      <c r="A130" s="16">
        <v>44697</v>
      </c>
      <c r="B130" s="17">
        <v>-6.9694338873471651E-3</v>
      </c>
      <c r="C130" s="17">
        <v>-3.9464009295556712E-3</v>
      </c>
      <c r="D130" s="17">
        <f t="shared" si="2"/>
        <v>-3.5244640439066111E-3</v>
      </c>
      <c r="E130" s="17">
        <f t="shared" si="3"/>
        <v>-3.4449698434405539E-3</v>
      </c>
    </row>
    <row r="131" spans="1:5" hidden="1" x14ac:dyDescent="0.2">
      <c r="A131" s="15">
        <v>44698</v>
      </c>
      <c r="B131" s="17">
        <v>3.314727865535283E-2</v>
      </c>
      <c r="C131" s="17">
        <v>2.0169632234863677E-2</v>
      </c>
      <c r="D131" s="17">
        <f t="shared" si="2"/>
        <v>1.7836604867436136E-2</v>
      </c>
      <c r="E131" s="17">
        <f t="shared" si="3"/>
        <v>1.5310673787916694E-2</v>
      </c>
    </row>
    <row r="132" spans="1:5" hidden="1" x14ac:dyDescent="0.2">
      <c r="A132" s="16">
        <v>44699</v>
      </c>
      <c r="B132" s="17">
        <v>-1.7105949594043213E-2</v>
      </c>
      <c r="C132" s="17">
        <v>-4.0395260787452592E-2</v>
      </c>
      <c r="D132" s="17">
        <f t="shared" si="2"/>
        <v>-3.5809483800519508E-2</v>
      </c>
      <c r="E132" s="17">
        <f t="shared" si="3"/>
        <v>1.8703534206476295E-2</v>
      </c>
    </row>
    <row r="133" spans="1:5" hidden="1" x14ac:dyDescent="0.2">
      <c r="A133" s="15">
        <v>44700</v>
      </c>
      <c r="B133" s="17">
        <v>-1.4822207638342189E-2</v>
      </c>
      <c r="C133" s="17">
        <v>-5.8337818009925879E-3</v>
      </c>
      <c r="D133" s="17">
        <f t="shared" si="2"/>
        <v>-5.1962345453751852E-3</v>
      </c>
      <c r="E133" s="17">
        <f t="shared" si="3"/>
        <v>-9.6259730929670034E-3</v>
      </c>
    </row>
    <row r="134" spans="1:5" hidden="1" x14ac:dyDescent="0.2">
      <c r="A134" s="16">
        <v>44701</v>
      </c>
      <c r="B134" s="17">
        <v>-8.1988682266449509E-3</v>
      </c>
      <c r="C134" s="17">
        <v>1.4614176965843662E-4</v>
      </c>
      <c r="D134" s="17">
        <f t="shared" si="2"/>
        <v>1.0055529590362599E-4</v>
      </c>
      <c r="E134" s="17">
        <f t="shared" si="3"/>
        <v>-8.2994235225485775E-3</v>
      </c>
    </row>
    <row r="135" spans="1:5" hidden="1" x14ac:dyDescent="0.2">
      <c r="A135" s="15">
        <v>44704</v>
      </c>
      <c r="B135" s="17">
        <v>6.1871465641062384E-2</v>
      </c>
      <c r="C135" s="17">
        <v>1.8555039930923556E-2</v>
      </c>
      <c r="D135" s="17">
        <f t="shared" si="2"/>
        <v>1.6406460148649049E-2</v>
      </c>
      <c r="E135" s="17">
        <f t="shared" si="3"/>
        <v>4.5465005492413335E-2</v>
      </c>
    </row>
    <row r="136" spans="1:5" hidden="1" x14ac:dyDescent="0.2">
      <c r="A136" s="16">
        <v>44705</v>
      </c>
      <c r="B136" s="17">
        <v>1.4125333523681727E-2</v>
      </c>
      <c r="C136" s="17">
        <v>-8.1207976171752128E-3</v>
      </c>
      <c r="D136" s="17">
        <f t="shared" si="2"/>
        <v>-7.2219865468646097E-3</v>
      </c>
      <c r="E136" s="17">
        <f t="shared" si="3"/>
        <v>2.1347320070546336E-2</v>
      </c>
    </row>
    <row r="137" spans="1:5" hidden="1" x14ac:dyDescent="0.2">
      <c r="A137" s="15">
        <v>44706</v>
      </c>
      <c r="B137" s="17">
        <v>6.9642282528834532E-3</v>
      </c>
      <c r="C137" s="17">
        <v>9.450764734207695E-3</v>
      </c>
      <c r="D137" s="17">
        <f t="shared" si="2"/>
        <v>8.3422379550999719E-3</v>
      </c>
      <c r="E137" s="17">
        <f t="shared" si="3"/>
        <v>-1.3780097022165188E-3</v>
      </c>
    </row>
    <row r="138" spans="1:5" hidden="1" x14ac:dyDescent="0.2">
      <c r="A138" s="16">
        <v>44707</v>
      </c>
      <c r="B138" s="17">
        <v>1.7290255649951458E-2</v>
      </c>
      <c r="C138" s="17">
        <v>1.9883256167224195E-2</v>
      </c>
      <c r="D138" s="17">
        <f t="shared" si="2"/>
        <v>1.7582943791682112E-2</v>
      </c>
      <c r="E138" s="17">
        <f t="shared" si="3"/>
        <v>-2.9268814173065427E-4</v>
      </c>
    </row>
    <row r="139" spans="1:5" hidden="1" x14ac:dyDescent="0.2">
      <c r="A139" s="15">
        <v>44708</v>
      </c>
      <c r="B139" s="17">
        <v>1.4137827810914771E-2</v>
      </c>
      <c r="C139" s="17">
        <v>2.4742262955109728E-2</v>
      </c>
      <c r="D139" s="17">
        <f t="shared" si="2"/>
        <v>2.1886867995511847E-2</v>
      </c>
      <c r="E139" s="17">
        <f t="shared" si="3"/>
        <v>-7.7490401845970759E-3</v>
      </c>
    </row>
    <row r="140" spans="1:5" hidden="1" x14ac:dyDescent="0.2">
      <c r="A140" s="16">
        <v>44712</v>
      </c>
      <c r="B140" s="17">
        <v>7.3129517130186006E-3</v>
      </c>
      <c r="C140" s="17">
        <v>-6.2743686176590652E-3</v>
      </c>
      <c r="D140" s="17">
        <f t="shared" ref="D140:D203" si="4">$B$2+$B$3*C140</f>
        <v>-5.586489662710456E-3</v>
      </c>
      <c r="E140" s="17">
        <f t="shared" ref="E140:E203" si="5">B140-D140</f>
        <v>1.2899441375729057E-2</v>
      </c>
    </row>
    <row r="141" spans="1:5" hidden="1" x14ac:dyDescent="0.2">
      <c r="A141" s="15">
        <v>44713</v>
      </c>
      <c r="B141" s="17">
        <v>-1.7545112191470147E-2</v>
      </c>
      <c r="C141" s="17">
        <v>-7.4827686811318461E-3</v>
      </c>
      <c r="D141" s="17">
        <f t="shared" si="4"/>
        <v>-6.656844677248956E-3</v>
      </c>
      <c r="E141" s="17">
        <f t="shared" si="5"/>
        <v>-1.088826751422119E-2</v>
      </c>
    </row>
    <row r="142" spans="1:5" hidden="1" x14ac:dyDescent="0.2">
      <c r="A142" s="16">
        <v>44714</v>
      </c>
      <c r="B142" s="17">
        <v>1.6088099396124989E-2</v>
      </c>
      <c r="C142" s="17">
        <v>1.8431018038486124E-2</v>
      </c>
      <c r="D142" s="17">
        <f t="shared" si="4"/>
        <v>1.6296606252993447E-2</v>
      </c>
      <c r="E142" s="17">
        <f t="shared" si="5"/>
        <v>-2.085068568684588E-4</v>
      </c>
    </row>
    <row r="143" spans="1:5" hidden="1" x14ac:dyDescent="0.2">
      <c r="A143" s="15">
        <v>44715</v>
      </c>
      <c r="B143" s="17">
        <v>-1.3939489146379769E-2</v>
      </c>
      <c r="C143" s="17">
        <v>-1.6347313992415624E-2</v>
      </c>
      <c r="D143" s="17">
        <f t="shared" si="4"/>
        <v>-1.4508723216768797E-2</v>
      </c>
      <c r="E143" s="17">
        <f t="shared" si="5"/>
        <v>5.69234070389028E-4</v>
      </c>
    </row>
    <row r="144" spans="1:5" hidden="1" x14ac:dyDescent="0.2">
      <c r="A144" s="16">
        <v>44718</v>
      </c>
      <c r="B144" s="17">
        <v>-3.3036298254950358E-3</v>
      </c>
      <c r="C144" s="17">
        <v>3.1374007789131131E-3</v>
      </c>
      <c r="D144" s="17">
        <f t="shared" si="4"/>
        <v>2.7500992483740711E-3</v>
      </c>
      <c r="E144" s="17">
        <f t="shared" si="5"/>
        <v>-6.0537290738691069E-3</v>
      </c>
    </row>
    <row r="145" spans="1:5" hidden="1" x14ac:dyDescent="0.2">
      <c r="A145" s="15">
        <v>44719</v>
      </c>
      <c r="B145" s="17">
        <v>2.6209598270354739E-3</v>
      </c>
      <c r="C145" s="17">
        <v>9.5233931732350285E-3</v>
      </c>
      <c r="D145" s="17">
        <f t="shared" si="4"/>
        <v>8.4065694759769254E-3</v>
      </c>
      <c r="E145" s="17">
        <f t="shared" si="5"/>
        <v>-5.7856096489414515E-3</v>
      </c>
    </row>
    <row r="146" spans="1:5" hidden="1" x14ac:dyDescent="0.2">
      <c r="A146" s="16">
        <v>44720</v>
      </c>
      <c r="B146" s="17">
        <v>-1.5914424766918289E-2</v>
      </c>
      <c r="C146" s="17">
        <v>-1.0793945785935621E-2</v>
      </c>
      <c r="D146" s="17">
        <f t="shared" si="4"/>
        <v>-9.5897599635709572E-3</v>
      </c>
      <c r="E146" s="17">
        <f t="shared" si="5"/>
        <v>-6.324664803347332E-3</v>
      </c>
    </row>
    <row r="147" spans="1:5" hidden="1" x14ac:dyDescent="0.2">
      <c r="A147" s="15">
        <v>44721</v>
      </c>
      <c r="B147" s="17">
        <v>-2.1015698597587895E-2</v>
      </c>
      <c r="C147" s="17">
        <v>-2.3798693976353591E-2</v>
      </c>
      <c r="D147" s="17">
        <f t="shared" si="4"/>
        <v>-2.1108873425399983E-2</v>
      </c>
      <c r="E147" s="17">
        <f t="shared" si="5"/>
        <v>9.3174827812087663E-5</v>
      </c>
    </row>
    <row r="148" spans="1:5" hidden="1" x14ac:dyDescent="0.2">
      <c r="A148" s="16">
        <v>44722</v>
      </c>
      <c r="B148" s="17">
        <v>-4.5966014703906266E-2</v>
      </c>
      <c r="C148" s="17">
        <v>-2.9110303335524668E-2</v>
      </c>
      <c r="D148" s="17">
        <f t="shared" si="4"/>
        <v>-2.5813695846974152E-2</v>
      </c>
      <c r="E148" s="17">
        <f t="shared" si="5"/>
        <v>-2.0152318856932114E-2</v>
      </c>
    </row>
    <row r="149" spans="1:5" hidden="1" x14ac:dyDescent="0.2">
      <c r="A149" s="15">
        <v>44725</v>
      </c>
      <c r="B149" s="17">
        <v>-2.9778315063703431E-2</v>
      </c>
      <c r="C149" s="17">
        <v>-3.8768430665237275E-2</v>
      </c>
      <c r="D149" s="17">
        <f t="shared" si="4"/>
        <v>-3.4368499285746125E-2</v>
      </c>
      <c r="E149" s="17">
        <f t="shared" si="5"/>
        <v>4.5901842220426939E-3</v>
      </c>
    </row>
    <row r="150" spans="1:5" hidden="1" x14ac:dyDescent="0.2">
      <c r="A150" s="16">
        <v>44726</v>
      </c>
      <c r="B150" s="17">
        <v>-1.6639543456181349E-2</v>
      </c>
      <c r="C150" s="17">
        <v>-3.7736797459957394E-3</v>
      </c>
      <c r="D150" s="17">
        <f t="shared" si="4"/>
        <v>-3.3714741603997392E-3</v>
      </c>
      <c r="E150" s="17">
        <f t="shared" si="5"/>
        <v>-1.326806929578161E-2</v>
      </c>
    </row>
    <row r="151" spans="1:5" hidden="1" x14ac:dyDescent="0.2">
      <c r="A151" s="15">
        <v>44727</v>
      </c>
      <c r="B151" s="17">
        <v>1.1836008745267579E-2</v>
      </c>
      <c r="C151" s="17">
        <v>1.4592504858983224E-2</v>
      </c>
      <c r="D151" s="17">
        <f t="shared" si="4"/>
        <v>1.2896596641734771E-2</v>
      </c>
      <c r="E151" s="17">
        <f t="shared" si="5"/>
        <v>-1.0605878964671921E-3</v>
      </c>
    </row>
    <row r="152" spans="1:5" hidden="1" x14ac:dyDescent="0.2">
      <c r="A152" s="16">
        <v>44728</v>
      </c>
      <c r="B152" s="17">
        <v>-1.7156277277908361E-2</v>
      </c>
      <c r="C152" s="17">
        <v>-3.2511951488163437E-2</v>
      </c>
      <c r="D152" s="17">
        <f t="shared" si="4"/>
        <v>-2.8826746961361605E-2</v>
      </c>
      <c r="E152" s="17">
        <f t="shared" si="5"/>
        <v>1.1670469683453245E-2</v>
      </c>
    </row>
    <row r="153" spans="1:5" hidden="1" x14ac:dyDescent="0.2">
      <c r="A153" s="15">
        <v>44729</v>
      </c>
      <c r="B153" s="17">
        <v>-3.5263837781961405E-3</v>
      </c>
      <c r="C153" s="17">
        <v>2.2008656982546171E-3</v>
      </c>
      <c r="D153" s="17">
        <f t="shared" si="4"/>
        <v>1.9205519401811174E-3</v>
      </c>
      <c r="E153" s="17">
        <f t="shared" si="5"/>
        <v>-5.4469357183772578E-3</v>
      </c>
    </row>
    <row r="154" spans="1:5" hidden="1" x14ac:dyDescent="0.2">
      <c r="A154" s="16">
        <v>44733</v>
      </c>
      <c r="B154" s="17">
        <v>2.4772115440408804E-2</v>
      </c>
      <c r="C154" s="17">
        <v>2.4477242280086964E-2</v>
      </c>
      <c r="D154" s="17">
        <f t="shared" si="4"/>
        <v>2.16521227178165E-2</v>
      </c>
      <c r="E154" s="17">
        <f t="shared" si="5"/>
        <v>3.119992722592304E-3</v>
      </c>
    </row>
    <row r="155" spans="1:5" hidden="1" x14ac:dyDescent="0.2">
      <c r="A155" s="15">
        <v>44734</v>
      </c>
      <c r="B155" s="17">
        <v>-5.611729810780397E-3</v>
      </c>
      <c r="C155" s="17">
        <v>-1.3015723144006452E-3</v>
      </c>
      <c r="D155" s="17">
        <f t="shared" si="4"/>
        <v>-1.1817750153323711E-3</v>
      </c>
      <c r="E155" s="17">
        <f t="shared" si="5"/>
        <v>-4.4299547954480259E-3</v>
      </c>
    </row>
    <row r="156" spans="1:5" hidden="1" x14ac:dyDescent="0.2">
      <c r="A156" s="16">
        <v>44735</v>
      </c>
      <c r="B156" s="17">
        <v>-1.093938810260342E-2</v>
      </c>
      <c r="C156" s="17">
        <v>9.5322174091778678E-3</v>
      </c>
      <c r="D156" s="17">
        <f t="shared" si="4"/>
        <v>8.4143856500043784E-3</v>
      </c>
      <c r="E156" s="17">
        <f t="shared" si="5"/>
        <v>-1.93537737526078E-2</v>
      </c>
    </row>
    <row r="157" spans="1:5" hidden="1" x14ac:dyDescent="0.2">
      <c r="A157" s="15">
        <v>44736</v>
      </c>
      <c r="B157" s="17">
        <v>2.9845628466047103E-2</v>
      </c>
      <c r="C157" s="17">
        <v>3.056329358583576E-2</v>
      </c>
      <c r="D157" s="17">
        <f t="shared" si="4"/>
        <v>2.7042916487824888E-2</v>
      </c>
      <c r="E157" s="17">
        <f t="shared" si="5"/>
        <v>2.8027119782222144E-3</v>
      </c>
    </row>
    <row r="158" spans="1:5" hidden="1" x14ac:dyDescent="0.2">
      <c r="A158" s="16">
        <v>44739</v>
      </c>
      <c r="B158" s="17">
        <v>-8.0123904342035424E-3</v>
      </c>
      <c r="C158" s="17">
        <v>-2.9730715337762392E-3</v>
      </c>
      <c r="D158" s="17">
        <f t="shared" si="4"/>
        <v>-2.662325724767314E-3</v>
      </c>
      <c r="E158" s="17">
        <f t="shared" si="5"/>
        <v>-5.3500647094362284E-3</v>
      </c>
    </row>
    <row r="159" spans="1:5" hidden="1" x14ac:dyDescent="0.2">
      <c r="A159" s="15">
        <v>44740</v>
      </c>
      <c r="B159" s="17">
        <v>-4.8117393289922594E-3</v>
      </c>
      <c r="C159" s="17">
        <v>-2.0143036075892073E-2</v>
      </c>
      <c r="D159" s="17">
        <f t="shared" si="4"/>
        <v>-1.7870830095651012E-2</v>
      </c>
      <c r="E159" s="17">
        <f t="shared" si="5"/>
        <v>1.3059090766658753E-2</v>
      </c>
    </row>
    <row r="160" spans="1:5" hidden="1" x14ac:dyDescent="0.2">
      <c r="A160" s="16">
        <v>44741</v>
      </c>
      <c r="B160" s="17">
        <v>-4.4897283869125282E-3</v>
      </c>
      <c r="C160" s="17">
        <v>-7.1174540915908135E-4</v>
      </c>
      <c r="D160" s="17">
        <f t="shared" si="4"/>
        <v>-6.5932867920698995E-4</v>
      </c>
      <c r="E160" s="17">
        <f t="shared" si="5"/>
        <v>-3.8303997077055382E-3</v>
      </c>
    </row>
    <row r="161" spans="1:5" hidden="1" x14ac:dyDescent="0.2">
      <c r="A161" s="15">
        <v>44742</v>
      </c>
      <c r="B161" s="17">
        <v>-2.333038452342362E-2</v>
      </c>
      <c r="C161" s="17">
        <v>-8.7592782679987158E-3</v>
      </c>
      <c r="D161" s="17">
        <f t="shared" si="4"/>
        <v>-7.7875285283262275E-3</v>
      </c>
      <c r="E161" s="17">
        <f t="shared" si="5"/>
        <v>-1.5542855995097391E-2</v>
      </c>
    </row>
    <row r="162" spans="1:5" hidden="1" x14ac:dyDescent="0.2">
      <c r="A162" s="16">
        <v>44743</v>
      </c>
      <c r="B162" s="17">
        <v>1.2787555267023354E-2</v>
      </c>
      <c r="C162" s="17">
        <v>1.0553814029047315E-2</v>
      </c>
      <c r="D162" s="17">
        <f t="shared" si="4"/>
        <v>9.3192772483797984E-3</v>
      </c>
      <c r="E162" s="17">
        <f t="shared" si="5"/>
        <v>3.4682780186435554E-3</v>
      </c>
    </row>
    <row r="163" spans="1:5" hidden="1" x14ac:dyDescent="0.2">
      <c r="A163" s="15">
        <v>44747</v>
      </c>
      <c r="B163" s="17">
        <v>-3.8036802866769914E-3</v>
      </c>
      <c r="C163" s="17">
        <v>1.5841285142366157E-3</v>
      </c>
      <c r="D163" s="17">
        <f t="shared" si="4"/>
        <v>1.3742694981983669E-3</v>
      </c>
      <c r="E163" s="17">
        <f t="shared" si="5"/>
        <v>-5.1779497848753585E-3</v>
      </c>
    </row>
    <row r="164" spans="1:5" hidden="1" x14ac:dyDescent="0.2">
      <c r="A164" s="16">
        <v>44748</v>
      </c>
      <c r="B164" s="17">
        <v>-6.4819443836028334E-3</v>
      </c>
      <c r="C164" s="17">
        <v>3.5731642904301975E-3</v>
      </c>
      <c r="D164" s="17">
        <f t="shared" si="4"/>
        <v>3.1360820646648803E-3</v>
      </c>
      <c r="E164" s="17">
        <f t="shared" si="5"/>
        <v>-9.6180264482677129E-3</v>
      </c>
    </row>
    <row r="165" spans="1:5" hidden="1" x14ac:dyDescent="0.2">
      <c r="A165" s="15">
        <v>44749</v>
      </c>
      <c r="B165" s="17">
        <v>2.5292512467287143E-2</v>
      </c>
      <c r="C165" s="17">
        <v>1.4964587965241805E-2</v>
      </c>
      <c r="D165" s="17">
        <f t="shared" si="4"/>
        <v>1.3226173766602163E-2</v>
      </c>
      <c r="E165" s="17">
        <f t="shared" si="5"/>
        <v>1.206633870068498E-2</v>
      </c>
    </row>
    <row r="166" spans="1:5" hidden="1" x14ac:dyDescent="0.2">
      <c r="A166" s="16">
        <v>44750</v>
      </c>
      <c r="B166" s="17">
        <v>-3.1378905181460581E-3</v>
      </c>
      <c r="C166" s="17">
        <v>-8.3027152981907104E-4</v>
      </c>
      <c r="D166" s="17">
        <f t="shared" si="4"/>
        <v>-7.6431462834507745E-4</v>
      </c>
      <c r="E166" s="17">
        <f t="shared" si="5"/>
        <v>-2.3735758898009805E-3</v>
      </c>
    </row>
    <row r="167" spans="1:5" hidden="1" x14ac:dyDescent="0.2">
      <c r="A167" s="15">
        <v>44753</v>
      </c>
      <c r="B167" s="17">
        <v>-1.3116560794792842E-2</v>
      </c>
      <c r="C167" s="17">
        <v>-1.1527461422777274E-2</v>
      </c>
      <c r="D167" s="17">
        <f t="shared" si="4"/>
        <v>-1.0239480336705933E-2</v>
      </c>
      <c r="E167" s="17">
        <f t="shared" si="5"/>
        <v>-2.8770804580869093E-3</v>
      </c>
    </row>
    <row r="168" spans="1:5" hidden="1" x14ac:dyDescent="0.2">
      <c r="A168" s="16">
        <v>44754</v>
      </c>
      <c r="B168" s="17">
        <v>9.7468623263896603E-4</v>
      </c>
      <c r="C168" s="17">
        <v>-9.2438787173215742E-3</v>
      </c>
      <c r="D168" s="17">
        <f t="shared" si="4"/>
        <v>-8.2167692546877228E-3</v>
      </c>
      <c r="E168" s="17">
        <f t="shared" si="5"/>
        <v>9.1914554873266888E-3</v>
      </c>
    </row>
    <row r="169" spans="1:5" hidden="1" x14ac:dyDescent="0.2">
      <c r="A169" s="15">
        <v>44755</v>
      </c>
      <c r="B169" s="17">
        <v>-9.3830738311617701E-3</v>
      </c>
      <c r="C169" s="17">
        <v>-4.4569025122100925E-3</v>
      </c>
      <c r="D169" s="17">
        <f t="shared" si="4"/>
        <v>-3.9766470133063871E-3</v>
      </c>
      <c r="E169" s="17">
        <f t="shared" si="5"/>
        <v>-5.406426817855383E-3</v>
      </c>
    </row>
    <row r="170" spans="1:5" hidden="1" x14ac:dyDescent="0.2">
      <c r="A170" s="16">
        <v>44756</v>
      </c>
      <c r="B170" s="17">
        <v>-3.4938698292351078E-2</v>
      </c>
      <c r="C170" s="17">
        <v>-2.9986339021522701E-3</v>
      </c>
      <c r="D170" s="17">
        <f t="shared" si="4"/>
        <v>-2.6849679026368961E-3</v>
      </c>
      <c r="E170" s="17">
        <f t="shared" si="5"/>
        <v>-3.2253730389714179E-2</v>
      </c>
    </row>
    <row r="171" spans="1:5" hidden="1" x14ac:dyDescent="0.2">
      <c r="A171" s="15">
        <v>44757</v>
      </c>
      <c r="B171" s="17">
        <v>4.5833324782737606E-2</v>
      </c>
      <c r="C171" s="17">
        <v>1.9201249359436678E-2</v>
      </c>
      <c r="D171" s="17">
        <f t="shared" si="4"/>
        <v>1.6978847988702035E-2</v>
      </c>
      <c r="E171" s="17">
        <f t="shared" si="5"/>
        <v>2.885447679403557E-2</v>
      </c>
    </row>
    <row r="172" spans="1:5" hidden="1" x14ac:dyDescent="0.2">
      <c r="A172" s="16">
        <v>44760</v>
      </c>
      <c r="B172" s="17">
        <v>-1.0270054407684359E-2</v>
      </c>
      <c r="C172" s="17">
        <v>-8.3635715808313416E-3</v>
      </c>
      <c r="D172" s="17">
        <f t="shared" si="4"/>
        <v>-7.4370265301065318E-3</v>
      </c>
      <c r="E172" s="17">
        <f t="shared" si="5"/>
        <v>-2.8330278775778274E-3</v>
      </c>
    </row>
    <row r="173" spans="1:5" hidden="1" x14ac:dyDescent="0.2">
      <c r="A173" s="15">
        <v>44761</v>
      </c>
      <c r="B173" s="17">
        <v>2.4778523101600225E-2</v>
      </c>
      <c r="C173" s="17">
        <v>2.7628291645959591E-2</v>
      </c>
      <c r="D173" s="17">
        <f t="shared" si="4"/>
        <v>2.444320291697448E-2</v>
      </c>
      <c r="E173" s="17">
        <f t="shared" si="5"/>
        <v>3.3532018462574531E-4</v>
      </c>
    </row>
    <row r="174" spans="1:5" hidden="1" x14ac:dyDescent="0.2">
      <c r="A174" s="16">
        <v>44762</v>
      </c>
      <c r="B174" s="17">
        <v>-1.7447517723390149E-4</v>
      </c>
      <c r="C174" s="17">
        <v>5.8958061932632422E-3</v>
      </c>
      <c r="D174" s="17">
        <f t="shared" si="4"/>
        <v>5.193390304561867E-3</v>
      </c>
      <c r="E174" s="17">
        <f t="shared" si="5"/>
        <v>-5.3678654817957685E-3</v>
      </c>
    </row>
    <row r="175" spans="1:5" hidden="1" x14ac:dyDescent="0.2">
      <c r="A175" s="15">
        <v>44763</v>
      </c>
      <c r="B175" s="17">
        <v>6.8097326122344981E-3</v>
      </c>
      <c r="C175" s="17">
        <v>9.8613727091971803E-3</v>
      </c>
      <c r="D175" s="17">
        <f t="shared" si="4"/>
        <v>8.7059389497659619E-3</v>
      </c>
      <c r="E175" s="17">
        <f t="shared" si="5"/>
        <v>-1.8962063375314638E-3</v>
      </c>
    </row>
    <row r="176" spans="1:5" hidden="1" x14ac:dyDescent="0.2">
      <c r="A176" s="16">
        <v>44764</v>
      </c>
      <c r="B176" s="17">
        <v>-4.8559563336920686E-3</v>
      </c>
      <c r="C176" s="17">
        <v>-9.3324669763467094E-3</v>
      </c>
      <c r="D176" s="17">
        <f t="shared" si="4"/>
        <v>-8.2952373797259542E-3</v>
      </c>
      <c r="E176" s="17">
        <f t="shared" si="5"/>
        <v>3.4392810460338857E-3</v>
      </c>
    </row>
    <row r="177" spans="1:5" hidden="1" x14ac:dyDescent="0.2">
      <c r="A177" s="15">
        <v>44767</v>
      </c>
      <c r="B177" s="17">
        <v>4.0084386073013789E-3</v>
      </c>
      <c r="C177" s="17">
        <v>1.3151670479691902E-3</v>
      </c>
      <c r="D177" s="17">
        <f t="shared" si="4"/>
        <v>1.1360336168548773E-3</v>
      </c>
      <c r="E177" s="17">
        <f t="shared" si="5"/>
        <v>2.8724049904465016E-3</v>
      </c>
    </row>
    <row r="178" spans="1:5" hidden="1" x14ac:dyDescent="0.2">
      <c r="A178" s="16">
        <v>44768</v>
      </c>
      <c r="B178" s="17">
        <v>-1.5622361797554163E-2</v>
      </c>
      <c r="C178" s="17">
        <v>-1.154320266205866E-2</v>
      </c>
      <c r="D178" s="17">
        <f t="shared" si="4"/>
        <v>-1.0253423330346186E-2</v>
      </c>
      <c r="E178" s="17">
        <f t="shared" si="5"/>
        <v>-5.3689384672079773E-3</v>
      </c>
    </row>
    <row r="179" spans="1:5" hidden="1" x14ac:dyDescent="0.2">
      <c r="A179" s="15">
        <v>44769</v>
      </c>
      <c r="B179" s="17">
        <v>1.6046522096780924E-2</v>
      </c>
      <c r="C179" s="17">
        <v>2.6156273782937722E-2</v>
      </c>
      <c r="D179" s="17">
        <f t="shared" si="4"/>
        <v>2.3139345238708815E-2</v>
      </c>
      <c r="E179" s="17">
        <f t="shared" si="5"/>
        <v>-7.0928231419278912E-3</v>
      </c>
    </row>
    <row r="180" spans="1:5" hidden="1" x14ac:dyDescent="0.2">
      <c r="A180" s="16">
        <v>44770</v>
      </c>
      <c r="B180" s="17">
        <v>-3.7313249444528296E-3</v>
      </c>
      <c r="C180" s="17">
        <v>1.2133338697180918E-2</v>
      </c>
      <c r="D180" s="17">
        <f t="shared" si="4"/>
        <v>1.0718360383368515E-2</v>
      </c>
      <c r="E180" s="17">
        <f t="shared" si="5"/>
        <v>-1.4449685327821345E-2</v>
      </c>
    </row>
    <row r="181" spans="1:5" hidden="1" x14ac:dyDescent="0.2">
      <c r="A181" s="15">
        <v>44771</v>
      </c>
      <c r="B181" s="17">
        <v>4.7905148049947055E-3</v>
      </c>
      <c r="C181" s="17">
        <v>1.4207760082581844E-2</v>
      </c>
      <c r="D181" s="17">
        <f t="shared" si="4"/>
        <v>1.2555804288947885E-2</v>
      </c>
      <c r="E181" s="17">
        <f t="shared" si="5"/>
        <v>-7.7652894839531795E-3</v>
      </c>
    </row>
    <row r="182" spans="1:5" hidden="1" x14ac:dyDescent="0.2">
      <c r="A182" s="16">
        <v>44774</v>
      </c>
      <c r="B182" s="17">
        <v>-9.968833608470784E-3</v>
      </c>
      <c r="C182" s="17">
        <v>-2.8230841271976725E-3</v>
      </c>
      <c r="D182" s="17">
        <f t="shared" si="4"/>
        <v>-2.5294725599903909E-3</v>
      </c>
      <c r="E182" s="17">
        <f t="shared" si="5"/>
        <v>-7.4393610484803935E-3</v>
      </c>
    </row>
    <row r="183" spans="1:5" hidden="1" x14ac:dyDescent="0.2">
      <c r="A183" s="15">
        <v>44775</v>
      </c>
      <c r="B183" s="17">
        <v>-1.5585292617199764E-2</v>
      </c>
      <c r="C183" s="17">
        <v>-6.6623955507048027E-3</v>
      </c>
      <c r="D183" s="17">
        <f t="shared" si="4"/>
        <v>-5.9301892255587954E-3</v>
      </c>
      <c r="E183" s="17">
        <f t="shared" si="5"/>
        <v>-9.6551033916409679E-3</v>
      </c>
    </row>
    <row r="184" spans="1:5" hidden="1" x14ac:dyDescent="0.2">
      <c r="A184" s="16">
        <v>44776</v>
      </c>
      <c r="B184" s="17">
        <v>1.0495481524833705E-2</v>
      </c>
      <c r="C184" s="17">
        <v>1.5638477163140152E-2</v>
      </c>
      <c r="D184" s="17">
        <f t="shared" si="4"/>
        <v>1.3823079298153445E-2</v>
      </c>
      <c r="E184" s="17">
        <f t="shared" si="5"/>
        <v>-3.3275977733197397E-3</v>
      </c>
    </row>
    <row r="185" spans="1:5" hidden="1" x14ac:dyDescent="0.2">
      <c r="A185" s="15">
        <v>44777</v>
      </c>
      <c r="B185" s="17">
        <v>-1.1002565025354794E-2</v>
      </c>
      <c r="C185" s="17">
        <v>-7.7734016405583972E-4</v>
      </c>
      <c r="D185" s="17">
        <f t="shared" si="4"/>
        <v>-7.1743002904422495E-4</v>
      </c>
      <c r="E185" s="17">
        <f t="shared" si="5"/>
        <v>-1.0285134996310568E-2</v>
      </c>
    </row>
    <row r="186" spans="1:5" hidden="1" x14ac:dyDescent="0.2">
      <c r="A186" s="16">
        <v>44778</v>
      </c>
      <c r="B186" s="17">
        <v>3.0259723589689314E-2</v>
      </c>
      <c r="C186" s="17">
        <v>-1.6257460597355333E-3</v>
      </c>
      <c r="D186" s="17">
        <f t="shared" si="4"/>
        <v>-1.4689158426042161E-3</v>
      </c>
      <c r="E186" s="17">
        <f t="shared" si="5"/>
        <v>3.172863943229353E-2</v>
      </c>
    </row>
    <row r="187" spans="1:5" hidden="1" x14ac:dyDescent="0.2">
      <c r="A187" s="15">
        <v>44781</v>
      </c>
      <c r="B187" s="17">
        <v>-1.2180258465128047E-2</v>
      </c>
      <c r="C187" s="17">
        <v>-1.2375507238541195E-3</v>
      </c>
      <c r="D187" s="17">
        <f t="shared" si="4"/>
        <v>-1.1250671149013911E-3</v>
      </c>
      <c r="E187" s="17">
        <f t="shared" si="5"/>
        <v>-1.1055191350226656E-2</v>
      </c>
    </row>
    <row r="188" spans="1:5" hidden="1" x14ac:dyDescent="0.2">
      <c r="A188" s="16">
        <v>44782</v>
      </c>
      <c r="B188" s="17">
        <v>9.0074640226192049E-3</v>
      </c>
      <c r="C188" s="17">
        <v>-4.248692893594086E-3</v>
      </c>
      <c r="D188" s="17">
        <f t="shared" si="4"/>
        <v>-3.792222817961407E-3</v>
      </c>
      <c r="E188" s="17">
        <f t="shared" si="5"/>
        <v>1.2799686840580611E-2</v>
      </c>
    </row>
    <row r="189" spans="1:5" hidden="1" x14ac:dyDescent="0.2">
      <c r="A189" s="15">
        <v>44783</v>
      </c>
      <c r="B189" s="17">
        <v>2.6087723018941356E-2</v>
      </c>
      <c r="C189" s="17">
        <v>2.1290637641290244E-2</v>
      </c>
      <c r="D189" s="17">
        <f t="shared" si="4"/>
        <v>1.8829549004368045E-2</v>
      </c>
      <c r="E189" s="17">
        <f t="shared" si="5"/>
        <v>7.2581740145733105E-3</v>
      </c>
    </row>
    <row r="190" spans="1:5" hidden="1" x14ac:dyDescent="0.2">
      <c r="A190" s="16">
        <v>44784</v>
      </c>
      <c r="B190" s="17">
        <v>1.478167062303859E-2</v>
      </c>
      <c r="C190" s="17">
        <v>-7.0547395835030002E-4</v>
      </c>
      <c r="D190" s="17">
        <f t="shared" si="4"/>
        <v>-6.5377366557820937E-4</v>
      </c>
      <c r="E190" s="17">
        <f t="shared" si="5"/>
        <v>1.5435444288616798E-2</v>
      </c>
    </row>
    <row r="191" spans="1:5" hidden="1" x14ac:dyDescent="0.2">
      <c r="A191" s="15">
        <v>44785</v>
      </c>
      <c r="B191" s="17">
        <v>1.6563906919681015E-2</v>
      </c>
      <c r="C191" s="17">
        <v>1.7322368774566943E-2</v>
      </c>
      <c r="D191" s="17">
        <f t="shared" si="4"/>
        <v>1.5314606719171807E-2</v>
      </c>
      <c r="E191" s="17">
        <f t="shared" si="5"/>
        <v>1.2493002005092083E-3</v>
      </c>
    </row>
    <row r="192" spans="1:5" hidden="1" x14ac:dyDescent="0.2">
      <c r="A192" s="16">
        <v>44788</v>
      </c>
      <c r="B192" s="17">
        <v>2.7019802670285031E-3</v>
      </c>
      <c r="C192" s="17">
        <v>3.9695418998517695E-3</v>
      </c>
      <c r="D192" s="17">
        <f t="shared" si="4"/>
        <v>3.4871783404097543E-3</v>
      </c>
      <c r="E192" s="17">
        <f t="shared" si="5"/>
        <v>-7.8519807338125113E-4</v>
      </c>
    </row>
    <row r="193" spans="1:5" hidden="1" x14ac:dyDescent="0.2">
      <c r="A193" s="15">
        <v>44789</v>
      </c>
      <c r="B193" s="17">
        <v>9.5542810198423478E-3</v>
      </c>
      <c r="C193" s="17">
        <v>1.8756797165810912E-3</v>
      </c>
      <c r="D193" s="17">
        <f t="shared" si="4"/>
        <v>1.6325145122935416E-3</v>
      </c>
      <c r="E193" s="17">
        <f t="shared" si="5"/>
        <v>7.9217665075488053E-3</v>
      </c>
    </row>
    <row r="194" spans="1:5" hidden="1" x14ac:dyDescent="0.2">
      <c r="A194" s="16">
        <v>44790</v>
      </c>
      <c r="B194" s="17">
        <v>-8.4122099046790577E-3</v>
      </c>
      <c r="C194" s="17">
        <v>-7.2377949540946007E-3</v>
      </c>
      <c r="D194" s="17">
        <f t="shared" si="4"/>
        <v>-6.4398562269083063E-3</v>
      </c>
      <c r="E194" s="17">
        <f t="shared" si="5"/>
        <v>-1.9723536777707515E-3</v>
      </c>
    </row>
    <row r="195" spans="1:5" hidden="1" x14ac:dyDescent="0.2">
      <c r="A195" s="15">
        <v>44791</v>
      </c>
      <c r="B195" s="17">
        <v>-7.7494308939499712E-3</v>
      </c>
      <c r="C195" s="17">
        <v>2.2695611701915031E-3</v>
      </c>
      <c r="D195" s="17">
        <f t="shared" si="4"/>
        <v>1.981399787749433E-3</v>
      </c>
      <c r="E195" s="17">
        <f t="shared" si="5"/>
        <v>-9.7308306816994046E-3</v>
      </c>
    </row>
    <row r="196" spans="1:5" hidden="1" x14ac:dyDescent="0.2">
      <c r="A196" s="16">
        <v>44792</v>
      </c>
      <c r="B196" s="17">
        <v>-2.4745364862422181E-2</v>
      </c>
      <c r="C196" s="17">
        <v>-1.2900001139847905E-2</v>
      </c>
      <c r="D196" s="17">
        <f t="shared" si="4"/>
        <v>-1.1455224040490417E-2</v>
      </c>
      <c r="E196" s="17">
        <f t="shared" si="5"/>
        <v>-1.3290140821931765E-2</v>
      </c>
    </row>
    <row r="197" spans="1:5" hidden="1" x14ac:dyDescent="0.2">
      <c r="A197" s="15">
        <v>44795</v>
      </c>
      <c r="B197" s="17">
        <v>-1.6521771682057262E-2</v>
      </c>
      <c r="C197" s="17">
        <v>-2.14000649197158E-2</v>
      </c>
      <c r="D197" s="17">
        <f t="shared" si="4"/>
        <v>-1.8984258642269557E-2</v>
      </c>
      <c r="E197" s="17">
        <f t="shared" si="5"/>
        <v>2.4624869602122949E-3</v>
      </c>
    </row>
    <row r="198" spans="1:5" hidden="1" x14ac:dyDescent="0.2">
      <c r="A198" s="16">
        <v>44796</v>
      </c>
      <c r="B198" s="17">
        <v>-9.856830863222088E-3</v>
      </c>
      <c r="C198" s="17">
        <v>-2.2378626777133093E-3</v>
      </c>
      <c r="D198" s="17">
        <f t="shared" si="4"/>
        <v>-2.0111055621677468E-3</v>
      </c>
      <c r="E198" s="17">
        <f t="shared" si="5"/>
        <v>-7.8457253010543408E-3</v>
      </c>
    </row>
    <row r="199" spans="1:5" hidden="1" x14ac:dyDescent="0.2">
      <c r="A199" s="15">
        <v>44797</v>
      </c>
      <c r="B199" s="17">
        <v>2.4237743915842547E-3</v>
      </c>
      <c r="C199" s="17">
        <v>2.9161604463010526E-3</v>
      </c>
      <c r="D199" s="17">
        <f t="shared" si="4"/>
        <v>2.5541329400399449E-3</v>
      </c>
      <c r="E199" s="17">
        <f t="shared" si="5"/>
        <v>-1.3035854845569027E-4</v>
      </c>
    </row>
    <row r="200" spans="1:5" hidden="1" x14ac:dyDescent="0.2">
      <c r="A200" s="16">
        <v>44798</v>
      </c>
      <c r="B200" s="17">
        <v>2.3747799173783335E-2</v>
      </c>
      <c r="C200" s="17">
        <v>1.4091605518061545E-2</v>
      </c>
      <c r="D200" s="17">
        <f t="shared" si="4"/>
        <v>1.2452918974428337E-2</v>
      </c>
      <c r="E200" s="17">
        <f t="shared" si="5"/>
        <v>1.1294880199354998E-2</v>
      </c>
    </row>
    <row r="201" spans="1:5" hidden="1" x14ac:dyDescent="0.2">
      <c r="A201" s="15">
        <v>44799</v>
      </c>
      <c r="B201" s="17">
        <v>-3.2728700863586258E-2</v>
      </c>
      <c r="C201" s="17">
        <v>-3.3688058719518743E-2</v>
      </c>
      <c r="D201" s="17">
        <f t="shared" si="4"/>
        <v>-2.986849820812865E-2</v>
      </c>
      <c r="E201" s="17">
        <f t="shared" si="5"/>
        <v>-2.8602026554576075E-3</v>
      </c>
    </row>
    <row r="202" spans="1:5" hidden="1" x14ac:dyDescent="0.2">
      <c r="A202" s="16">
        <v>44802</v>
      </c>
      <c r="B202" s="17">
        <v>-2.4418123371549028E-3</v>
      </c>
      <c r="C202" s="17">
        <v>-6.666355799502699E-3</v>
      </c>
      <c r="D202" s="17">
        <f t="shared" si="4"/>
        <v>-5.9336970639707418E-3</v>
      </c>
      <c r="E202" s="17">
        <f t="shared" si="5"/>
        <v>3.4918847268158391E-3</v>
      </c>
    </row>
    <row r="203" spans="1:5" hidden="1" x14ac:dyDescent="0.2">
      <c r="A203" s="15">
        <v>44803</v>
      </c>
      <c r="B203" s="17">
        <v>1.7494973783027667E-4</v>
      </c>
      <c r="C203" s="17">
        <v>-1.1028155571448206E-2</v>
      </c>
      <c r="D203" s="17">
        <f t="shared" si="4"/>
        <v>-9.7972141221357445E-3</v>
      </c>
      <c r="E203" s="17">
        <f t="shared" si="5"/>
        <v>9.9721638599660212E-3</v>
      </c>
    </row>
    <row r="204" spans="1:5" hidden="1" x14ac:dyDescent="0.2">
      <c r="A204" s="16">
        <v>44804</v>
      </c>
      <c r="B204" s="17">
        <v>-5.9436632673186551E-3</v>
      </c>
      <c r="C204" s="17">
        <v>-7.8170251059712648E-3</v>
      </c>
      <c r="D204" s="17">
        <f t="shared" ref="D204:D264" si="6">$B$2+$B$3*C204</f>
        <v>-6.952916360198385E-3</v>
      </c>
      <c r="E204" s="17">
        <f t="shared" ref="E204:E263" si="7">B204-D204</f>
        <v>1.0092530928797298E-3</v>
      </c>
    </row>
    <row r="205" spans="1:5" hidden="1" x14ac:dyDescent="0.2">
      <c r="A205" s="15">
        <v>44805</v>
      </c>
      <c r="B205" s="17">
        <v>6.8583049314878686E-3</v>
      </c>
      <c r="C205" s="17">
        <v>2.9962320243361873E-3</v>
      </c>
      <c r="D205" s="17">
        <f t="shared" si="6"/>
        <v>2.6250573115809495E-3</v>
      </c>
      <c r="E205" s="17">
        <f t="shared" si="7"/>
        <v>4.2332476199069191E-3</v>
      </c>
    </row>
    <row r="206" spans="1:5" hidden="1" x14ac:dyDescent="0.2">
      <c r="A206" s="16">
        <v>44806</v>
      </c>
      <c r="B206" s="17">
        <v>-6.9863553884288443E-3</v>
      </c>
      <c r="C206" s="17">
        <v>-1.0736500458081055E-2</v>
      </c>
      <c r="D206" s="17">
        <f t="shared" si="6"/>
        <v>-9.538877067591758E-3</v>
      </c>
      <c r="E206" s="17">
        <f t="shared" si="7"/>
        <v>2.5525216791629137E-3</v>
      </c>
    </row>
    <row r="207" spans="1:5" hidden="1" x14ac:dyDescent="0.2">
      <c r="A207" s="15">
        <v>44810</v>
      </c>
      <c r="B207" s="17">
        <v>2.6377740651950532E-4</v>
      </c>
      <c r="C207" s="17">
        <v>-4.0950569838349438E-3</v>
      </c>
      <c r="D207" s="17">
        <f t="shared" si="6"/>
        <v>-3.6561379472346634E-3</v>
      </c>
      <c r="E207" s="17">
        <f t="shared" si="7"/>
        <v>3.9199153537541687E-3</v>
      </c>
    </row>
    <row r="208" spans="1:5" hidden="1" x14ac:dyDescent="0.2">
      <c r="A208" s="16">
        <v>44811</v>
      </c>
      <c r="B208" s="17">
        <v>1.8990789927688656E-2</v>
      </c>
      <c r="C208" s="17">
        <v>1.8341016392734E-2</v>
      </c>
      <c r="D208" s="17">
        <f t="shared" si="6"/>
        <v>1.6216886203516908E-2</v>
      </c>
      <c r="E208" s="17">
        <f t="shared" si="7"/>
        <v>2.773903724171748E-3</v>
      </c>
    </row>
    <row r="209" spans="1:5" hidden="1" x14ac:dyDescent="0.2">
      <c r="A209" s="15">
        <v>44812</v>
      </c>
      <c r="B209" s="17">
        <v>2.3296058808230935E-2</v>
      </c>
      <c r="C209" s="17">
        <v>6.6107218774560383E-3</v>
      </c>
      <c r="D209" s="17">
        <f t="shared" si="6"/>
        <v>5.8266355440141559E-3</v>
      </c>
      <c r="E209" s="17">
        <f t="shared" si="7"/>
        <v>1.7469423264216778E-2</v>
      </c>
    </row>
    <row r="210" spans="1:5" hidden="1" x14ac:dyDescent="0.2">
      <c r="A210" s="16">
        <v>44813</v>
      </c>
      <c r="B210" s="17">
        <v>4.8061676417516797E-3</v>
      </c>
      <c r="C210" s="17">
        <v>1.5271449816332883E-2</v>
      </c>
      <c r="D210" s="17">
        <f t="shared" si="6"/>
        <v>1.349798037354819E-2</v>
      </c>
      <c r="E210" s="17">
        <f t="shared" si="7"/>
        <v>-8.6918127317965107E-3</v>
      </c>
    </row>
    <row r="211" spans="1:5" hidden="1" x14ac:dyDescent="0.2">
      <c r="A211" s="15">
        <v>44816</v>
      </c>
      <c r="B211" s="17">
        <v>1.1831791301559536E-2</v>
      </c>
      <c r="C211" s="17">
        <v>1.0584272769349701E-2</v>
      </c>
      <c r="D211" s="17">
        <f t="shared" si="6"/>
        <v>9.3462564470778633E-3</v>
      </c>
      <c r="E211" s="17">
        <f t="shared" si="7"/>
        <v>2.4855348544816722E-3</v>
      </c>
    </row>
    <row r="212" spans="1:5" hidden="1" x14ac:dyDescent="0.2">
      <c r="A212" s="16">
        <v>44817</v>
      </c>
      <c r="B212" s="17">
        <v>-3.4748918310616217E-2</v>
      </c>
      <c r="C212" s="17">
        <v>-4.3236613400616797E-2</v>
      </c>
      <c r="D212" s="17">
        <f t="shared" si="6"/>
        <v>-3.8326246344235544E-2</v>
      </c>
      <c r="E212" s="17">
        <f t="shared" si="7"/>
        <v>3.5773280336193272E-3</v>
      </c>
    </row>
    <row r="213" spans="1:5" hidden="1" x14ac:dyDescent="0.2">
      <c r="A213" s="15">
        <v>44818</v>
      </c>
      <c r="B213" s="17">
        <v>-2.3196150214863653E-3</v>
      </c>
      <c r="C213" s="17">
        <v>3.3870120853238816E-3</v>
      </c>
      <c r="D213" s="17">
        <f t="shared" si="6"/>
        <v>2.9711954909002864E-3</v>
      </c>
      <c r="E213" s="17">
        <f t="shared" si="7"/>
        <v>-5.2908105123866522E-3</v>
      </c>
    </row>
    <row r="214" spans="1:5" hidden="1" x14ac:dyDescent="0.2">
      <c r="A214" s="16">
        <v>44819</v>
      </c>
      <c r="B214" s="17">
        <v>1.5070492140391023E-2</v>
      </c>
      <c r="C214" s="17">
        <v>-1.1317739184353415E-2</v>
      </c>
      <c r="D214" s="17">
        <f t="shared" si="6"/>
        <v>-1.0053716320017536E-2</v>
      </c>
      <c r="E214" s="17">
        <f t="shared" si="7"/>
        <v>2.5124208460408561E-2</v>
      </c>
    </row>
    <row r="215" spans="1:5" hidden="1" x14ac:dyDescent="0.2">
      <c r="A215" s="15">
        <v>44820</v>
      </c>
      <c r="B215" s="17">
        <v>-6.7022406334202866E-3</v>
      </c>
      <c r="C215" s="17">
        <v>-7.1821340894484553E-3</v>
      </c>
      <c r="D215" s="17">
        <f t="shared" si="6"/>
        <v>-6.3905539408621323E-3</v>
      </c>
      <c r="E215" s="17">
        <f t="shared" si="7"/>
        <v>-3.1168669255815431E-4</v>
      </c>
    </row>
    <row r="216" spans="1:5" hidden="1" x14ac:dyDescent="0.2">
      <c r="A216" s="16">
        <v>44823</v>
      </c>
      <c r="B216" s="17">
        <v>9.2245485688036144E-3</v>
      </c>
      <c r="C216" s="17">
        <v>6.8571007162865349E-3</v>
      </c>
      <c r="D216" s="17">
        <f t="shared" si="6"/>
        <v>6.0448685891701772E-3</v>
      </c>
      <c r="E216" s="17">
        <f t="shared" si="7"/>
        <v>3.1796799796334372E-3</v>
      </c>
    </row>
    <row r="217" spans="1:5" hidden="1" x14ac:dyDescent="0.2">
      <c r="A217" s="15">
        <v>44824</v>
      </c>
      <c r="B217" s="17">
        <v>-1.9719052307278329E-2</v>
      </c>
      <c r="C217" s="17">
        <v>-1.1272103097361819E-2</v>
      </c>
      <c r="D217" s="17">
        <f t="shared" si="6"/>
        <v>-1.0013293602382956E-2</v>
      </c>
      <c r="E217" s="17">
        <f t="shared" si="7"/>
        <v>-9.7057587048953731E-3</v>
      </c>
    </row>
    <row r="218" spans="1:5" hidden="1" x14ac:dyDescent="0.2">
      <c r="A218" s="16">
        <v>44825</v>
      </c>
      <c r="B218" s="17">
        <v>-2.8835383362231015E-2</v>
      </c>
      <c r="C218" s="17">
        <v>-1.7116493600784488E-2</v>
      </c>
      <c r="D218" s="17">
        <f t="shared" si="6"/>
        <v>-1.5190033385300511E-2</v>
      </c>
      <c r="E218" s="17">
        <f t="shared" si="7"/>
        <v>-1.3645349976930505E-2</v>
      </c>
    </row>
    <row r="219" spans="1:5" hidden="1" x14ac:dyDescent="0.2">
      <c r="A219" s="15">
        <v>44826</v>
      </c>
      <c r="B219" s="17">
        <v>-1.137889571529882E-2</v>
      </c>
      <c r="C219" s="17">
        <v>-8.4275809796894308E-3</v>
      </c>
      <c r="D219" s="17">
        <f t="shared" si="6"/>
        <v>-7.4937236316015895E-3</v>
      </c>
      <c r="E219" s="17">
        <f t="shared" si="7"/>
        <v>-3.8851720836972307E-3</v>
      </c>
    </row>
    <row r="220" spans="1:5" hidden="1" x14ac:dyDescent="0.2">
      <c r="A220" s="16">
        <v>44827</v>
      </c>
      <c r="B220" s="17">
        <v>-1.8613333451431235E-2</v>
      </c>
      <c r="C220" s="17">
        <v>-1.7232619015461026E-2</v>
      </c>
      <c r="D220" s="17">
        <f t="shared" si="6"/>
        <v>-1.5292892879992349E-2</v>
      </c>
      <c r="E220" s="17">
        <f t="shared" si="7"/>
        <v>-3.3204405714388867E-3</v>
      </c>
    </row>
    <row r="221" spans="1:5" hidden="1" x14ac:dyDescent="0.2">
      <c r="A221" s="15">
        <v>44830</v>
      </c>
      <c r="B221" s="17">
        <v>-2.1531972067086125E-2</v>
      </c>
      <c r="C221" s="17">
        <v>-1.0340526208282075E-2</v>
      </c>
      <c r="D221" s="17">
        <f t="shared" si="6"/>
        <v>-9.1881380725254876E-3</v>
      </c>
      <c r="E221" s="17">
        <f t="shared" si="7"/>
        <v>-1.2343833994560637E-2</v>
      </c>
    </row>
    <row r="222" spans="1:5" hidden="1" x14ac:dyDescent="0.2">
      <c r="A222" s="16">
        <v>44831</v>
      </c>
      <c r="B222" s="17">
        <v>-8.8025199910527485E-3</v>
      </c>
      <c r="C222" s="17">
        <v>-2.1203598092424114E-3</v>
      </c>
      <c r="D222" s="17">
        <f t="shared" si="6"/>
        <v>-1.907025971068556E-3</v>
      </c>
      <c r="E222" s="17">
        <f t="shared" si="7"/>
        <v>-6.8954940199841925E-3</v>
      </c>
    </row>
    <row r="223" spans="1:5" hidden="1" x14ac:dyDescent="0.2">
      <c r="A223" s="15">
        <v>44832</v>
      </c>
      <c r="B223" s="17">
        <v>2.0217443076813613E-2</v>
      </c>
      <c r="C223" s="17">
        <v>1.9672139926234733E-2</v>
      </c>
      <c r="D223" s="17">
        <f t="shared" si="6"/>
        <v>1.7395945020311492E-2</v>
      </c>
      <c r="E223" s="17">
        <f t="shared" si="7"/>
        <v>2.8214980565021211E-3</v>
      </c>
    </row>
    <row r="224" spans="1:5" hidden="1" x14ac:dyDescent="0.2">
      <c r="A224" s="16">
        <v>44833</v>
      </c>
      <c r="B224" s="17">
        <v>-1.6945963888967408E-2</v>
      </c>
      <c r="C224" s="17">
        <v>-2.1126437880238824E-2</v>
      </c>
      <c r="D224" s="17">
        <f t="shared" si="6"/>
        <v>-1.8741890172860667E-2</v>
      </c>
      <c r="E224" s="17">
        <f t="shared" si="7"/>
        <v>1.7959262838932594E-3</v>
      </c>
    </row>
    <row r="225" spans="1:5" hidden="1" x14ac:dyDescent="0.2">
      <c r="A225" s="15">
        <v>44834</v>
      </c>
      <c r="B225" s="17">
        <v>-1.5636882316704126E-2</v>
      </c>
      <c r="C225" s="17">
        <v>-1.5066695771983274E-2</v>
      </c>
      <c r="D225" s="17">
        <f t="shared" si="6"/>
        <v>-1.3374400093671732E-2</v>
      </c>
      <c r="E225" s="17">
        <f t="shared" si="7"/>
        <v>-2.2624822230323943E-3</v>
      </c>
    </row>
    <row r="226" spans="1:5" hidden="1" x14ac:dyDescent="0.2">
      <c r="A226" s="16">
        <v>44837</v>
      </c>
      <c r="B226" s="17">
        <v>3.090916746055461E-2</v>
      </c>
      <c r="C226" s="17">
        <v>2.5883894952576147E-2</v>
      </c>
      <c r="D226" s="17">
        <f t="shared" si="6"/>
        <v>2.2898082385665104E-2</v>
      </c>
      <c r="E226" s="17">
        <f t="shared" si="7"/>
        <v>8.0110850748895054E-3</v>
      </c>
    </row>
    <row r="227" spans="1:5" hidden="1" x14ac:dyDescent="0.2">
      <c r="A227" s="15">
        <v>44838</v>
      </c>
      <c r="B227" s="17">
        <v>4.6783607907417313E-2</v>
      </c>
      <c r="C227" s="17">
        <v>3.0583700679551518E-2</v>
      </c>
      <c r="D227" s="17">
        <f t="shared" si="6"/>
        <v>2.7060992318628841E-2</v>
      </c>
      <c r="E227" s="17">
        <f t="shared" si="7"/>
        <v>1.9722615588788472E-2</v>
      </c>
    </row>
    <row r="228" spans="1:5" hidden="1" x14ac:dyDescent="0.2">
      <c r="A228" s="16">
        <v>44839</v>
      </c>
      <c r="B228" s="17">
        <v>-1.2346779854763179E-2</v>
      </c>
      <c r="C228" s="17">
        <v>-2.0179487570848309E-3</v>
      </c>
      <c r="D228" s="17">
        <f t="shared" si="6"/>
        <v>-1.8163141393379221E-3</v>
      </c>
      <c r="E228" s="17">
        <f t="shared" si="7"/>
        <v>-1.0530465715425257E-2</v>
      </c>
    </row>
    <row r="229" spans="1:5" hidden="1" x14ac:dyDescent="0.2">
      <c r="A229" s="15">
        <v>44840</v>
      </c>
      <c r="B229" s="17">
        <v>-2.0382276390348286E-2</v>
      </c>
      <c r="C229" s="17">
        <v>-1.0245080846639998E-2</v>
      </c>
      <c r="D229" s="17">
        <f t="shared" si="6"/>
        <v>-9.1035961856652352E-3</v>
      </c>
      <c r="E229" s="17">
        <f t="shared" si="7"/>
        <v>-1.1278680204683051E-2</v>
      </c>
    </row>
    <row r="230" spans="1:5" hidden="1" x14ac:dyDescent="0.2">
      <c r="A230" s="16">
        <v>44841</v>
      </c>
      <c r="B230" s="17">
        <v>-1.9974121079312623E-2</v>
      </c>
      <c r="C230" s="17">
        <v>-2.8003617786773516E-2</v>
      </c>
      <c r="D230" s="17">
        <f t="shared" si="6"/>
        <v>-2.4833435697683148E-2</v>
      </c>
      <c r="E230" s="17">
        <f t="shared" si="7"/>
        <v>4.8593146183705249E-3</v>
      </c>
    </row>
    <row r="231" spans="1:5" hidden="1" x14ac:dyDescent="0.2">
      <c r="A231" s="15">
        <v>44844</v>
      </c>
      <c r="B231" s="17">
        <v>-9.3414875401156561E-3</v>
      </c>
      <c r="C231" s="17">
        <v>-7.4924636339018802E-3</v>
      </c>
      <c r="D231" s="17">
        <f t="shared" si="6"/>
        <v>-6.6654320992681985E-3</v>
      </c>
      <c r="E231" s="17">
        <f t="shared" si="7"/>
        <v>-2.6760554408474576E-3</v>
      </c>
    </row>
    <row r="232" spans="1:5" hidden="1" x14ac:dyDescent="0.2">
      <c r="A232" s="16">
        <v>44845</v>
      </c>
      <c r="B232" s="17">
        <v>-2.8859675286226683E-2</v>
      </c>
      <c r="C232" s="17">
        <v>-6.5191757777544046E-3</v>
      </c>
      <c r="D232" s="17">
        <f t="shared" si="6"/>
        <v>-5.8033305743617966E-3</v>
      </c>
      <c r="E232" s="17">
        <f t="shared" si="7"/>
        <v>-2.3056344711864886E-2</v>
      </c>
    </row>
    <row r="233" spans="1:5" hidden="1" x14ac:dyDescent="0.2">
      <c r="A233" s="15">
        <v>44846</v>
      </c>
      <c r="B233" s="17">
        <v>1.6182673035173956E-2</v>
      </c>
      <c r="C233" s="17">
        <v>-3.2907731480149582E-3</v>
      </c>
      <c r="D233" s="17">
        <f t="shared" si="6"/>
        <v>-2.9437337834115024E-3</v>
      </c>
      <c r="E233" s="17">
        <f t="shared" si="7"/>
        <v>1.9126406818585458E-2</v>
      </c>
    </row>
    <row r="234" spans="1:5" hidden="1" x14ac:dyDescent="0.2">
      <c r="A234" s="16">
        <v>44847</v>
      </c>
      <c r="B234" s="17">
        <v>5.5593207402628186E-2</v>
      </c>
      <c r="C234" s="17">
        <v>2.5965642460864968E-2</v>
      </c>
      <c r="D234" s="17">
        <f t="shared" si="6"/>
        <v>2.2970491232757934E-2</v>
      </c>
      <c r="E234" s="17">
        <f t="shared" si="7"/>
        <v>3.2622716169870253E-2</v>
      </c>
    </row>
    <row r="235" spans="1:5" hidden="1" x14ac:dyDescent="0.2">
      <c r="A235" s="15">
        <v>44848</v>
      </c>
      <c r="B235" s="17">
        <v>1.664067560687732E-2</v>
      </c>
      <c r="C235" s="17">
        <v>-2.3662663615654389E-2</v>
      </c>
      <c r="D235" s="17">
        <f t="shared" si="6"/>
        <v>-2.0988382883314578E-2</v>
      </c>
      <c r="E235" s="17">
        <f t="shared" si="7"/>
        <v>3.7629058490191894E-2</v>
      </c>
    </row>
    <row r="236" spans="1:5" hidden="1" x14ac:dyDescent="0.2">
      <c r="A236" s="16">
        <v>44851</v>
      </c>
      <c r="B236" s="17">
        <v>4.2000145462144145E-2</v>
      </c>
      <c r="C236" s="17">
        <v>2.6480052302171098E-2</v>
      </c>
      <c r="D236" s="17">
        <f t="shared" si="6"/>
        <v>2.3426135989667012E-2</v>
      </c>
      <c r="E236" s="17">
        <f t="shared" si="7"/>
        <v>1.8574009472477133E-2</v>
      </c>
    </row>
    <row r="237" spans="1:5" hidden="1" x14ac:dyDescent="0.2">
      <c r="A237" s="15">
        <v>44852</v>
      </c>
      <c r="B237" s="17">
        <v>2.5720758668425603E-2</v>
      </c>
      <c r="C237" s="17">
        <v>1.1427569666488724E-2</v>
      </c>
      <c r="D237" s="17">
        <f t="shared" si="6"/>
        <v>1.0093216903206506E-2</v>
      </c>
      <c r="E237" s="17">
        <f t="shared" si="7"/>
        <v>1.5627541765219098E-2</v>
      </c>
    </row>
    <row r="238" spans="1:5" hidden="1" x14ac:dyDescent="0.2">
      <c r="A238" s="16">
        <v>44853</v>
      </c>
      <c r="B238" s="17">
        <v>-1.9606112845164669E-2</v>
      </c>
      <c r="C238" s="17">
        <v>-6.6720972934503076E-3</v>
      </c>
      <c r="D238" s="17">
        <f t="shared" si="6"/>
        <v>-5.938782661881175E-3</v>
      </c>
      <c r="E238" s="17">
        <f t="shared" si="7"/>
        <v>-1.3667330183283494E-2</v>
      </c>
    </row>
    <row r="239" spans="1:5" hidden="1" x14ac:dyDescent="0.2">
      <c r="A239" s="15">
        <v>44854</v>
      </c>
      <c r="B239" s="17">
        <v>-3.261714572532215E-3</v>
      </c>
      <c r="C239" s="17">
        <v>-7.9509097065648682E-3</v>
      </c>
      <c r="D239" s="17">
        <f t="shared" si="6"/>
        <v>-7.0715062692414303E-3</v>
      </c>
      <c r="E239" s="17">
        <f t="shared" si="7"/>
        <v>3.8097916967092154E-3</v>
      </c>
    </row>
    <row r="240" spans="1:5" hidden="1" x14ac:dyDescent="0.2">
      <c r="A240" s="16">
        <v>44855</v>
      </c>
      <c r="B240" s="17">
        <v>5.2527539798118639E-2</v>
      </c>
      <c r="C240" s="17">
        <v>2.372481982226482E-2</v>
      </c>
      <c r="D240" s="17">
        <f t="shared" si="6"/>
        <v>2.098565539865167E-2</v>
      </c>
      <c r="E240" s="17">
        <f t="shared" si="7"/>
        <v>3.1541884399466966E-2</v>
      </c>
    </row>
    <row r="241" spans="1:5" hidden="1" x14ac:dyDescent="0.2">
      <c r="A241" s="15">
        <v>44858</v>
      </c>
      <c r="B241" s="17">
        <v>1.2271232307019542E-3</v>
      </c>
      <c r="C241" s="17">
        <v>1.1881976654619875E-2</v>
      </c>
      <c r="D241" s="17">
        <f t="shared" si="6"/>
        <v>1.0495713405060149E-2</v>
      </c>
      <c r="E241" s="17">
        <f t="shared" si="7"/>
        <v>-9.2685901743581947E-3</v>
      </c>
    </row>
    <row r="242" spans="1:5" hidden="1" x14ac:dyDescent="0.2">
      <c r="A242" s="16">
        <v>44859</v>
      </c>
      <c r="B242" s="17">
        <v>2.6147784844121613E-3</v>
      </c>
      <c r="C242" s="17">
        <v>1.6266654579669915E-2</v>
      </c>
      <c r="D242" s="17">
        <f t="shared" si="6"/>
        <v>1.437949506485753E-2</v>
      </c>
      <c r="E242" s="17">
        <f t="shared" si="7"/>
        <v>-1.1764716580445369E-2</v>
      </c>
    </row>
    <row r="243" spans="1:5" hidden="1" x14ac:dyDescent="0.2">
      <c r="A243" s="15">
        <v>44860</v>
      </c>
      <c r="B243" s="17">
        <v>1.1491411610657032E-2</v>
      </c>
      <c r="C243" s="17">
        <v>-7.3877160723645474E-3</v>
      </c>
      <c r="D243" s="17">
        <f t="shared" si="6"/>
        <v>-6.5726506760117685E-3</v>
      </c>
      <c r="E243" s="17">
        <f t="shared" si="7"/>
        <v>1.8064062286668799E-2</v>
      </c>
    </row>
    <row r="244" spans="1:5" hidden="1" x14ac:dyDescent="0.2">
      <c r="A244" s="16">
        <v>44861</v>
      </c>
      <c r="B244" s="17">
        <v>3.9481916287249508E-3</v>
      </c>
      <c r="C244" s="17">
        <v>-6.0826106182112483E-3</v>
      </c>
      <c r="D244" s="17">
        <f t="shared" si="6"/>
        <v>-5.4166376886076216E-3</v>
      </c>
      <c r="E244" s="17">
        <f t="shared" si="7"/>
        <v>9.3648293173325715E-3</v>
      </c>
    </row>
    <row r="245" spans="1:5" hidden="1" x14ac:dyDescent="0.2">
      <c r="A245" s="15">
        <v>44862</v>
      </c>
      <c r="B245" s="17">
        <v>1.1878046061977177E-2</v>
      </c>
      <c r="C245" s="17">
        <v>2.4626377895927698E-2</v>
      </c>
      <c r="D245" s="17">
        <f t="shared" si="6"/>
        <v>2.1784221398614866E-2</v>
      </c>
      <c r="E245" s="17">
        <f t="shared" si="7"/>
        <v>-9.9061753366376896E-3</v>
      </c>
    </row>
    <row r="246" spans="1:5" hidden="1" x14ac:dyDescent="0.2">
      <c r="A246" s="16">
        <v>44865</v>
      </c>
      <c r="B246" s="17">
        <v>-1.5864387460409191E-3</v>
      </c>
      <c r="C246" s="17">
        <v>-7.4544041076575196E-3</v>
      </c>
      <c r="D246" s="17">
        <f t="shared" si="6"/>
        <v>-6.6317204122218259E-3</v>
      </c>
      <c r="E246" s="17">
        <f t="shared" si="7"/>
        <v>5.0452816661809069E-3</v>
      </c>
    </row>
    <row r="247" spans="1:5" hidden="1" x14ac:dyDescent="0.2">
      <c r="A247" s="15">
        <v>44866</v>
      </c>
      <c r="B247" s="17">
        <v>1.8033091075980501E-2</v>
      </c>
      <c r="C247" s="17">
        <v>-4.1012306087846451E-3</v>
      </c>
      <c r="D247" s="17">
        <f t="shared" si="6"/>
        <v>-3.6616063104221016E-3</v>
      </c>
      <c r="E247" s="17">
        <f t="shared" si="7"/>
        <v>2.1694697386402603E-2</v>
      </c>
    </row>
    <row r="248" spans="1:5" hidden="1" x14ac:dyDescent="0.2">
      <c r="A248" s="16">
        <v>44867</v>
      </c>
      <c r="B248" s="17">
        <v>-9.2079410825859354E-3</v>
      </c>
      <c r="C248" s="17">
        <v>-2.500198485734284E-2</v>
      </c>
      <c r="D248" s="17">
        <f t="shared" si="6"/>
        <v>-2.2174702919577516E-2</v>
      </c>
      <c r="E248" s="17">
        <f t="shared" si="7"/>
        <v>1.296676183699158E-2</v>
      </c>
    </row>
    <row r="249" spans="1:5" hidden="1" x14ac:dyDescent="0.2">
      <c r="A249" s="15">
        <v>44868</v>
      </c>
      <c r="B249" s="17">
        <v>1.8114402802043017E-3</v>
      </c>
      <c r="C249" s="17">
        <v>-1.0585992315429671E-2</v>
      </c>
      <c r="D249" s="17">
        <f t="shared" si="6"/>
        <v>-9.4055626545216237E-3</v>
      </c>
      <c r="E249" s="17">
        <f t="shared" si="7"/>
        <v>1.1217002934725925E-2</v>
      </c>
    </row>
    <row r="250" spans="1:5" hidden="1" x14ac:dyDescent="0.2">
      <c r="A250" s="16">
        <v>44869</v>
      </c>
      <c r="B250" s="17">
        <v>2.7358423950515576E-2</v>
      </c>
      <c r="C250" s="17">
        <v>1.3618724670070526E-2</v>
      </c>
      <c r="D250" s="17">
        <f t="shared" si="6"/>
        <v>1.2034059027109403E-2</v>
      </c>
      <c r="E250" s="17">
        <f t="shared" si="7"/>
        <v>1.5324364923406173E-2</v>
      </c>
    </row>
    <row r="251" spans="1:5" hidden="1" x14ac:dyDescent="0.2">
      <c r="A251" s="15">
        <v>44872</v>
      </c>
      <c r="B251" s="17">
        <v>5.2799788325201824E-3</v>
      </c>
      <c r="C251" s="17">
        <v>9.6139819205598442E-3</v>
      </c>
      <c r="D251" s="17">
        <f t="shared" si="6"/>
        <v>8.4868095577932245E-3</v>
      </c>
      <c r="E251" s="17">
        <f t="shared" si="7"/>
        <v>-3.2068307252730421E-3</v>
      </c>
    </row>
    <row r="252" spans="1:5" hidden="1" x14ac:dyDescent="0.2">
      <c r="A252" s="16">
        <v>44873</v>
      </c>
      <c r="B252" s="17">
        <v>6.0908453139529861E-4</v>
      </c>
      <c r="C252" s="17">
        <v>5.5978928024627006E-3</v>
      </c>
      <c r="D252" s="17">
        <f t="shared" si="6"/>
        <v>4.9295099048661493E-3</v>
      </c>
      <c r="E252" s="17">
        <f t="shared" si="7"/>
        <v>-4.3204253734708507E-3</v>
      </c>
    </row>
    <row r="253" spans="1:5" hidden="1" x14ac:dyDescent="0.2">
      <c r="A253" s="15">
        <v>44874</v>
      </c>
      <c r="B253" s="17">
        <v>-1.300877346248086E-2</v>
      </c>
      <c r="C253" s="17">
        <v>-2.077788695478977E-2</v>
      </c>
      <c r="D253" s="17">
        <f t="shared" si="6"/>
        <v>-1.8433156962598937E-2</v>
      </c>
      <c r="E253" s="17">
        <f t="shared" si="7"/>
        <v>5.4243835001180768E-3</v>
      </c>
    </row>
    <row r="254" spans="1:5" hidden="1" x14ac:dyDescent="0.2">
      <c r="A254" s="16">
        <v>44875</v>
      </c>
      <c r="B254" s="17">
        <v>4.1159387354331445E-2</v>
      </c>
      <c r="C254" s="17">
        <v>5.5434484360344927E-2</v>
      </c>
      <c r="D254" s="17">
        <f t="shared" si="6"/>
        <v>4.9072875412631924E-2</v>
      </c>
      <c r="E254" s="17">
        <f t="shared" si="7"/>
        <v>-7.9134880583004788E-3</v>
      </c>
    </row>
    <row r="255" spans="1:5" hidden="1" x14ac:dyDescent="0.2">
      <c r="A255" s="15">
        <v>44876</v>
      </c>
      <c r="B255" s="17">
        <v>1.6286019115112627E-3</v>
      </c>
      <c r="C255" s="17">
        <v>9.2407467881479022E-3</v>
      </c>
      <c r="D255" s="17">
        <f t="shared" si="6"/>
        <v>8.1562120117860109E-3</v>
      </c>
      <c r="E255" s="17">
        <f t="shared" si="7"/>
        <v>-6.5276101002747482E-3</v>
      </c>
    </row>
    <row r="256" spans="1:5" hidden="1" x14ac:dyDescent="0.2">
      <c r="A256" s="16">
        <v>44879</v>
      </c>
      <c r="B256" s="17">
        <v>-1.0273394764404142E-2</v>
      </c>
      <c r="C256" s="17">
        <v>-8.9357770488009969E-3</v>
      </c>
      <c r="D256" s="17">
        <f t="shared" si="6"/>
        <v>-7.9438644644140941E-3</v>
      </c>
      <c r="E256" s="17">
        <f t="shared" si="7"/>
        <v>-2.3295302999900482E-3</v>
      </c>
    </row>
    <row r="257" spans="1:8" hidden="1" x14ac:dyDescent="0.2">
      <c r="A257" s="15">
        <v>44880</v>
      </c>
      <c r="B257" s="17">
        <v>-7.2437682832579009E-3</v>
      </c>
      <c r="C257" s="17">
        <v>8.7131165503191443E-3</v>
      </c>
      <c r="D257" s="17">
        <f t="shared" si="6"/>
        <v>7.6888571282889588E-3</v>
      </c>
      <c r="E257" s="17">
        <f t="shared" si="7"/>
        <v>-1.4932625411546861E-2</v>
      </c>
    </row>
    <row r="258" spans="1:8" hidden="1" x14ac:dyDescent="0.2">
      <c r="A258" s="16">
        <v>44881</v>
      </c>
      <c r="B258" s="17">
        <v>1.3539034284917317E-3</v>
      </c>
      <c r="C258" s="17">
        <v>-8.252046497990273E-3</v>
      </c>
      <c r="D258" s="17">
        <f t="shared" si="6"/>
        <v>-7.3382418351416031E-3</v>
      </c>
      <c r="E258" s="17">
        <f t="shared" si="7"/>
        <v>8.6921452636333357E-3</v>
      </c>
    </row>
    <row r="259" spans="1:8" hidden="1" x14ac:dyDescent="0.2">
      <c r="A259" s="15">
        <v>44882</v>
      </c>
      <c r="B259" s="17">
        <v>-4.3568489582510583E-3</v>
      </c>
      <c r="C259" s="17">
        <v>-3.0893228355314273E-3</v>
      </c>
      <c r="D259" s="17">
        <f t="shared" si="6"/>
        <v>-2.7652967254661208E-3</v>
      </c>
      <c r="E259" s="17">
        <f t="shared" si="7"/>
        <v>-1.5915522327849376E-3</v>
      </c>
    </row>
    <row r="260" spans="1:8" hidden="1" x14ac:dyDescent="0.2">
      <c r="A260" s="16">
        <v>44883</v>
      </c>
      <c r="B260" s="17">
        <v>9.8083628527072531E-3</v>
      </c>
      <c r="C260" s="17">
        <v>4.7585819088147296E-3</v>
      </c>
      <c r="D260" s="17">
        <f t="shared" si="6"/>
        <v>4.1860800996813283E-3</v>
      </c>
      <c r="E260" s="17">
        <f t="shared" si="7"/>
        <v>5.6222827530259247E-3</v>
      </c>
    </row>
    <row r="261" spans="1:8" hidden="1" x14ac:dyDescent="0.2">
      <c r="A261" s="15">
        <v>44886</v>
      </c>
      <c r="B261" s="17">
        <v>-5.9025758286045393E-3</v>
      </c>
      <c r="C261" s="17">
        <v>-3.8836886983297791E-3</v>
      </c>
      <c r="D261" s="17">
        <f t="shared" si="6"/>
        <v>-3.4689159243768714E-3</v>
      </c>
      <c r="E261" s="17">
        <f t="shared" si="7"/>
        <v>-2.4336599042276679E-3</v>
      </c>
    </row>
    <row r="262" spans="1:8" hidden="1" x14ac:dyDescent="0.2">
      <c r="A262" s="16">
        <v>44887</v>
      </c>
      <c r="B262" s="17">
        <v>1.495663178481732E-2</v>
      </c>
      <c r="C262" s="17">
        <v>1.3579987927526016E-2</v>
      </c>
      <c r="D262" s="17">
        <f t="shared" si="6"/>
        <v>1.1999747487510301E-2</v>
      </c>
      <c r="E262" s="17">
        <f t="shared" si="7"/>
        <v>2.9568842973070192E-3</v>
      </c>
    </row>
    <row r="263" spans="1:8" x14ac:dyDescent="0.2">
      <c r="A263" s="20">
        <v>44888</v>
      </c>
      <c r="B263" s="22">
        <v>1.0663696559365832E-2</v>
      </c>
      <c r="C263" s="22">
        <v>5.9146891478476515E-3</v>
      </c>
      <c r="D263" s="17">
        <f t="shared" si="6"/>
        <v>5.2101161106418836E-3</v>
      </c>
      <c r="E263" s="17">
        <f t="shared" si="7"/>
        <v>5.4535804487239482E-3</v>
      </c>
      <c r="F263" s="17">
        <f>E263</f>
        <v>5.4535804487239482E-3</v>
      </c>
      <c r="G263">
        <f>E263/$B$5</f>
        <v>0.40851759869651733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1.9052442472335951E-3</v>
      </c>
      <c r="C264" s="22">
        <v>-2.8304419763336419E-4</v>
      </c>
      <c r="D264" s="17">
        <f t="shared" si="6"/>
        <v>-2.7960138080171512E-4</v>
      </c>
      <c r="E264" s="17">
        <f t="shared" ref="E264:E293" si="8">B264-D264</f>
        <v>2.1848456280353103E-3</v>
      </c>
      <c r="F264" s="17">
        <f>F263+E264</f>
        <v>7.6384260767592589E-3</v>
      </c>
      <c r="G264">
        <f t="shared" ref="G264:G282" si="9">E264/$B$5</f>
        <v>0.16366273457952041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-1.7478600588627158E-2</v>
      </c>
      <c r="C265" s="22">
        <v>-1.5444192913123267E-2</v>
      </c>
      <c r="D265" s="17">
        <f t="shared" ref="D265:D293" si="11">$B$2+$B$3*C265</f>
        <v>-1.3708772765609481E-2</v>
      </c>
      <c r="E265" s="17">
        <f t="shared" si="8"/>
        <v>-3.7698278230176765E-3</v>
      </c>
      <c r="F265" s="17">
        <f t="shared" ref="F265:F282" si="12">F264+E265</f>
        <v>3.8685982537415824E-3</v>
      </c>
      <c r="G265">
        <f t="shared" si="9"/>
        <v>-0.28239081173155628</v>
      </c>
      <c r="H265" t="str">
        <f t="shared" si="10"/>
        <v>no</v>
      </c>
    </row>
    <row r="266" spans="1:8" x14ac:dyDescent="0.2">
      <c r="A266" s="21">
        <v>44894</v>
      </c>
      <c r="B266" s="22">
        <v>1.6449539893823362E-2</v>
      </c>
      <c r="C266" s="22">
        <v>-1.5918653377758885E-3</v>
      </c>
      <c r="D266" s="17">
        <f t="shared" si="11"/>
        <v>-1.4389055821433952E-3</v>
      </c>
      <c r="E266" s="17">
        <f t="shared" si="8"/>
        <v>1.7888445475966758E-2</v>
      </c>
      <c r="F266" s="17">
        <f t="shared" si="12"/>
        <v>2.1757043729708339E-2</v>
      </c>
      <c r="G266">
        <f t="shared" si="9"/>
        <v>1.3399902795906158</v>
      </c>
      <c r="H266" t="str">
        <f t="shared" si="10"/>
        <v>no</v>
      </c>
    </row>
    <row r="267" spans="1:8" x14ac:dyDescent="0.2">
      <c r="A267" s="18">
        <v>44895</v>
      </c>
      <c r="B267" s="19">
        <v>1.1863014302557096E-2</v>
      </c>
      <c r="C267" s="19">
        <v>3.0947872397389053E-2</v>
      </c>
      <c r="D267" s="19">
        <f>$B$2+$B$3*C267</f>
        <v>2.7383561835234368E-2</v>
      </c>
      <c r="E267" s="19">
        <f t="shared" si="8"/>
        <v>-1.5520547532677273E-2</v>
      </c>
      <c r="F267" s="19">
        <f t="shared" si="12"/>
        <v>6.2364961970310662E-3</v>
      </c>
      <c r="G267" s="27">
        <f t="shared" si="9"/>
        <v>-1.1626154355141187</v>
      </c>
      <c r="H267" s="27" t="str">
        <f t="shared" si="10"/>
        <v>no</v>
      </c>
    </row>
    <row r="268" spans="1:8" x14ac:dyDescent="0.2">
      <c r="A268" s="21">
        <v>44896</v>
      </c>
      <c r="B268" s="22">
        <v>-1.4039610386857415E-2</v>
      </c>
      <c r="C268" s="22">
        <v>-8.6763321804983473E-4</v>
      </c>
      <c r="D268" s="17">
        <f t="shared" si="11"/>
        <v>-7.9740819690588623E-4</v>
      </c>
      <c r="E268" s="17">
        <f t="shared" si="8"/>
        <v>-1.3242202189951528E-2</v>
      </c>
      <c r="F268" s="17">
        <f t="shared" si="12"/>
        <v>-7.0057059929204621E-3</v>
      </c>
      <c r="G268">
        <f t="shared" si="9"/>
        <v>-0.99194881068611351</v>
      </c>
      <c r="H268" t="str">
        <f t="shared" si="10"/>
        <v>no</v>
      </c>
    </row>
    <row r="269" spans="1:8" x14ac:dyDescent="0.2">
      <c r="A269" s="20">
        <v>44897</v>
      </c>
      <c r="B269" s="22">
        <v>-7.927370358382535E-3</v>
      </c>
      <c r="C269" s="22">
        <v>-1.194660488065602E-3</v>
      </c>
      <c r="D269" s="17">
        <f t="shared" si="11"/>
        <v>-1.0870765682780771E-3</v>
      </c>
      <c r="E269" s="17">
        <f t="shared" si="8"/>
        <v>-6.8402937901044583E-3</v>
      </c>
      <c r="F269" s="17">
        <f t="shared" si="12"/>
        <v>-1.384599978302492E-2</v>
      </c>
      <c r="G269">
        <f t="shared" si="9"/>
        <v>-0.51239372368037839</v>
      </c>
      <c r="H269" t="str">
        <f t="shared" si="10"/>
        <v>no</v>
      </c>
    </row>
    <row r="270" spans="1:8" x14ac:dyDescent="0.2">
      <c r="A270" s="21">
        <v>44900</v>
      </c>
      <c r="B270" s="22">
        <v>-2.8041001551192157E-2</v>
      </c>
      <c r="C270" s="22">
        <v>-1.7894212283564803E-2</v>
      </c>
      <c r="D270" s="17">
        <f t="shared" si="11"/>
        <v>-1.5878907142574141E-2</v>
      </c>
      <c r="E270" s="17">
        <f t="shared" si="8"/>
        <v>-1.2162094408618016E-2</v>
      </c>
      <c r="F270" s="17">
        <f t="shared" si="12"/>
        <v>-2.6008094191642937E-2</v>
      </c>
      <c r="G270">
        <f t="shared" si="9"/>
        <v>-0.91103993965863406</v>
      </c>
      <c r="H270" t="str">
        <f t="shared" si="10"/>
        <v>no</v>
      </c>
    </row>
    <row r="271" spans="1:8" x14ac:dyDescent="0.2">
      <c r="A271" s="20">
        <v>44901</v>
      </c>
      <c r="B271" s="22">
        <v>1.6747192575501391E-3</v>
      </c>
      <c r="C271" s="22">
        <v>-1.4399194981406072E-2</v>
      </c>
      <c r="D271" s="17">
        <f t="shared" si="11"/>
        <v>-1.2783153171398781E-2</v>
      </c>
      <c r="E271" s="17">
        <f t="shared" si="8"/>
        <v>1.445787242894892E-2</v>
      </c>
      <c r="F271" s="17">
        <f t="shared" si="12"/>
        <v>-1.1550221762694017E-2</v>
      </c>
      <c r="G271">
        <f t="shared" si="9"/>
        <v>1.08301241404017</v>
      </c>
      <c r="H271" t="str">
        <f t="shared" si="10"/>
        <v>no</v>
      </c>
    </row>
    <row r="272" spans="1:8" x14ac:dyDescent="0.2">
      <c r="A272" s="21">
        <v>44902</v>
      </c>
      <c r="B272" s="22">
        <v>-6.8392762658331385E-4</v>
      </c>
      <c r="C272" s="22">
        <v>-1.8623708845491027E-3</v>
      </c>
      <c r="D272" s="17">
        <f t="shared" si="11"/>
        <v>-1.6785091515251263E-3</v>
      </c>
      <c r="E272" s="17">
        <f t="shared" si="8"/>
        <v>9.9458152494181248E-4</v>
      </c>
      <c r="F272" s="17">
        <f t="shared" si="12"/>
        <v>-1.0555640237752205E-2</v>
      </c>
      <c r="G272">
        <f t="shared" si="9"/>
        <v>7.4502257754759688E-2</v>
      </c>
      <c r="H272" t="str">
        <f t="shared" si="10"/>
        <v>no</v>
      </c>
    </row>
    <row r="273" spans="1:8" x14ac:dyDescent="0.2">
      <c r="A273" s="20">
        <v>44903</v>
      </c>
      <c r="B273" s="22">
        <v>1.0494356179272968E-2</v>
      </c>
      <c r="C273" s="22">
        <v>7.5217819575039702E-3</v>
      </c>
      <c r="D273" s="17">
        <f t="shared" si="11"/>
        <v>6.6336180613955908E-3</v>
      </c>
      <c r="E273" s="17">
        <f t="shared" si="8"/>
        <v>3.860738117877377E-3</v>
      </c>
      <c r="F273" s="17">
        <f t="shared" si="12"/>
        <v>-6.6949021198748279E-3</v>
      </c>
      <c r="G273">
        <f t="shared" si="9"/>
        <v>0.28920073334215013</v>
      </c>
      <c r="H273" t="str">
        <f t="shared" si="10"/>
        <v>no</v>
      </c>
    </row>
    <row r="274" spans="1:8" x14ac:dyDescent="0.2">
      <c r="A274" s="21">
        <v>44904</v>
      </c>
      <c r="B274" s="22">
        <v>-5.4184264705363638E-3</v>
      </c>
      <c r="C274" s="22">
        <v>-7.349578247904498E-3</v>
      </c>
      <c r="D274" s="17">
        <f t="shared" si="11"/>
        <v>-6.5388696353710649E-3</v>
      </c>
      <c r="E274" s="17">
        <f t="shared" si="8"/>
        <v>1.1204431648347011E-3</v>
      </c>
      <c r="F274" s="17">
        <f t="shared" si="12"/>
        <v>-5.5744589550401269E-3</v>
      </c>
      <c r="G274">
        <f t="shared" si="9"/>
        <v>8.3930319810592999E-2</v>
      </c>
      <c r="H274" t="str">
        <f t="shared" si="10"/>
        <v>no</v>
      </c>
    </row>
    <row r="275" spans="1:8" x14ac:dyDescent="0.2">
      <c r="A275" s="20">
        <v>44907</v>
      </c>
      <c r="B275" s="22">
        <v>1.5511606295086411E-2</v>
      </c>
      <c r="C275" s="22">
        <v>1.4279296218109305E-2</v>
      </c>
      <c r="D275" s="17">
        <f t="shared" si="11"/>
        <v>1.26191682887498E-2</v>
      </c>
      <c r="E275" s="17">
        <f t="shared" si="8"/>
        <v>2.8924380063366107E-3</v>
      </c>
      <c r="F275" s="17">
        <f t="shared" si="12"/>
        <v>-2.6820209487035162E-3</v>
      </c>
      <c r="G275">
        <f t="shared" si="9"/>
        <v>0.216667167530948</v>
      </c>
      <c r="H275" t="str">
        <f t="shared" si="10"/>
        <v>no</v>
      </c>
    </row>
    <row r="276" spans="1:8" x14ac:dyDescent="0.2">
      <c r="A276" s="21">
        <v>44908</v>
      </c>
      <c r="B276" s="22">
        <v>-9.6870424531925181E-4</v>
      </c>
      <c r="C276" s="22">
        <v>7.2896644387934195E-3</v>
      </c>
      <c r="D276" s="17">
        <f t="shared" si="11"/>
        <v>6.4280171535306364E-3</v>
      </c>
      <c r="E276" s="17">
        <f t="shared" si="8"/>
        <v>-7.3967213988498882E-3</v>
      </c>
      <c r="F276" s="17">
        <f t="shared" si="12"/>
        <v>-1.0078742347553404E-2</v>
      </c>
      <c r="G276">
        <f t="shared" si="9"/>
        <v>-0.55407468405317628</v>
      </c>
      <c r="H276" t="str">
        <f t="shared" si="10"/>
        <v>no</v>
      </c>
    </row>
    <row r="277" spans="1:8" x14ac:dyDescent="0.2">
      <c r="A277" s="20">
        <v>44909</v>
      </c>
      <c r="B277" s="22">
        <v>-4.9969408899100953E-3</v>
      </c>
      <c r="C277" s="22">
        <v>-6.0527246341003371E-3</v>
      </c>
      <c r="D277" s="17">
        <f t="shared" si="11"/>
        <v>-5.3901658156538914E-3</v>
      </c>
      <c r="E277" s="17">
        <f t="shared" si="8"/>
        <v>3.9322492574379603E-4</v>
      </c>
      <c r="F277" s="17">
        <f t="shared" si="12"/>
        <v>-9.6855174218096092E-3</v>
      </c>
      <c r="G277">
        <f t="shared" si="9"/>
        <v>2.9455750020165001E-2</v>
      </c>
      <c r="H277" t="str">
        <f t="shared" si="10"/>
        <v>no</v>
      </c>
    </row>
    <row r="278" spans="1:8" x14ac:dyDescent="0.2">
      <c r="A278" s="21">
        <v>44910</v>
      </c>
      <c r="B278" s="22">
        <v>-2.4810689543047437E-2</v>
      </c>
      <c r="C278" s="22">
        <v>-2.4921675023714007E-2</v>
      </c>
      <c r="D278" s="17">
        <f t="shared" si="11"/>
        <v>-2.2103567510254267E-2</v>
      </c>
      <c r="E278" s="17">
        <f t="shared" si="8"/>
        <v>-2.7071220327931703E-3</v>
      </c>
      <c r="F278" s="17">
        <f t="shared" si="12"/>
        <v>-1.2392639454602779E-2</v>
      </c>
      <c r="G278">
        <f t="shared" si="9"/>
        <v>-0.20278549158908354</v>
      </c>
      <c r="H278" t="str">
        <f t="shared" si="10"/>
        <v>no</v>
      </c>
    </row>
    <row r="279" spans="1:8" x14ac:dyDescent="0.2">
      <c r="A279" s="20">
        <v>44911</v>
      </c>
      <c r="B279" s="22">
        <v>-6.2261554685956177E-3</v>
      </c>
      <c r="C279" s="22">
        <v>-1.1137750774080746E-2</v>
      </c>
      <c r="D279" s="17">
        <f t="shared" si="11"/>
        <v>-9.894289402295843E-3</v>
      </c>
      <c r="E279" s="17">
        <f t="shared" si="8"/>
        <v>3.6681339337002253E-3</v>
      </c>
      <c r="F279" s="17">
        <f t="shared" si="12"/>
        <v>-8.7245055209025542E-3</v>
      </c>
      <c r="G279">
        <f t="shared" si="9"/>
        <v>0.27477311105643465</v>
      </c>
      <c r="H279" t="str">
        <f t="shared" si="10"/>
        <v>no</v>
      </c>
    </row>
    <row r="280" spans="1:8" x14ac:dyDescent="0.2">
      <c r="A280" s="21">
        <v>44914</v>
      </c>
      <c r="B280" s="22">
        <v>5.9555643652828838E-3</v>
      </c>
      <c r="C280" s="22">
        <v>-9.0075160018523448E-3</v>
      </c>
      <c r="D280" s="17">
        <f t="shared" si="11"/>
        <v>-8.0074081122980395E-3</v>
      </c>
      <c r="E280" s="17">
        <f t="shared" si="8"/>
        <v>1.3962972477580923E-2</v>
      </c>
      <c r="F280" s="17">
        <f t="shared" si="12"/>
        <v>5.2384669566783691E-3</v>
      </c>
      <c r="G280">
        <f t="shared" si="9"/>
        <v>1.0459403763891655</v>
      </c>
      <c r="H280" t="str">
        <f t="shared" si="10"/>
        <v>no</v>
      </c>
    </row>
    <row r="281" spans="1:8" x14ac:dyDescent="0.2">
      <c r="A281" s="20">
        <v>44915</v>
      </c>
      <c r="B281" s="22">
        <v>4.8440001381193643E-3</v>
      </c>
      <c r="C281" s="22">
        <v>1.0373383615349674E-3</v>
      </c>
      <c r="D281" s="17">
        <f t="shared" si="11"/>
        <v>8.8994348768615017E-4</v>
      </c>
      <c r="E281" s="17">
        <f t="shared" si="8"/>
        <v>3.9540566504332143E-3</v>
      </c>
      <c r="F281" s="17">
        <f t="shared" si="12"/>
        <v>9.1925236071115843E-3</v>
      </c>
      <c r="G281">
        <f t="shared" si="9"/>
        <v>0.29619105157290315</v>
      </c>
      <c r="H281" t="str">
        <f t="shared" si="10"/>
        <v>no</v>
      </c>
    </row>
    <row r="282" spans="1:8" x14ac:dyDescent="0.2">
      <c r="A282" s="21">
        <v>44916</v>
      </c>
      <c r="B282" s="22">
        <v>1.1247973291175661E-2</v>
      </c>
      <c r="C282" s="22">
        <v>1.4867993802734736E-2</v>
      </c>
      <c r="D282" s="17">
        <f t="shared" si="11"/>
        <v>1.3140614315440386E-2</v>
      </c>
      <c r="E282" s="17">
        <f t="shared" si="8"/>
        <v>-1.8926410242647244E-3</v>
      </c>
      <c r="F282" s="17">
        <f t="shared" si="12"/>
        <v>7.2998825828468599E-3</v>
      </c>
      <c r="G282">
        <f t="shared" si="9"/>
        <v>-0.14177422955373353</v>
      </c>
      <c r="H282" t="str">
        <f t="shared" si="10"/>
        <v>no</v>
      </c>
    </row>
    <row r="283" spans="1:8" x14ac:dyDescent="0.2">
      <c r="A283" s="15">
        <v>44917</v>
      </c>
      <c r="B283" s="17">
        <v>-1.1349897268504439E-2</v>
      </c>
      <c r="C283" s="17">
        <v>-1.4451699568616361E-2</v>
      </c>
      <c r="D283" s="17">
        <f t="shared" si="11"/>
        <v>-1.282965974641939E-2</v>
      </c>
      <c r="E283" s="17">
        <f t="shared" si="8"/>
        <v>1.4797624779149515E-3</v>
      </c>
    </row>
    <row r="284" spans="1:8" x14ac:dyDescent="0.2">
      <c r="A284" s="16">
        <v>44918</v>
      </c>
      <c r="B284" s="17">
        <v>4.7452922701900491E-3</v>
      </c>
      <c r="C284" s="17">
        <v>5.8681025252820262E-3</v>
      </c>
      <c r="D284" s="17">
        <f t="shared" si="11"/>
        <v>5.1688514445922748E-3</v>
      </c>
      <c r="E284" s="17">
        <f t="shared" si="8"/>
        <v>-4.2355917440222574E-4</v>
      </c>
    </row>
    <row r="285" spans="1:8" x14ac:dyDescent="0.2">
      <c r="A285" s="15">
        <v>44922</v>
      </c>
      <c r="B285" s="17">
        <v>3.5040628711011657E-3</v>
      </c>
      <c r="C285" s="17">
        <v>-4.0496221104097119E-3</v>
      </c>
      <c r="D285" s="17">
        <f t="shared" si="11"/>
        <v>-3.6158934569572804E-3</v>
      </c>
      <c r="E285" s="17">
        <f t="shared" si="8"/>
        <v>7.1199563280584461E-3</v>
      </c>
    </row>
    <row r="286" spans="1:8" x14ac:dyDescent="0.2">
      <c r="A286" s="16">
        <v>44923</v>
      </c>
      <c r="B286" s="17">
        <v>5.4651895536919071E-3</v>
      </c>
      <c r="C286" s="17">
        <v>-1.2020638322615351E-2</v>
      </c>
      <c r="D286" s="17">
        <f t="shared" si="11"/>
        <v>-1.067631775814664E-2</v>
      </c>
      <c r="E286" s="17">
        <f t="shared" si="8"/>
        <v>1.6141507311838547E-2</v>
      </c>
    </row>
    <row r="287" spans="1:8" x14ac:dyDescent="0.2">
      <c r="A287" s="15">
        <v>44924</v>
      </c>
      <c r="B287" s="17">
        <v>5.7374276188113527E-3</v>
      </c>
      <c r="C287" s="17">
        <v>1.7461331644819111E-2</v>
      </c>
      <c r="D287" s="17">
        <f t="shared" si="11"/>
        <v>1.5437694767166122E-2</v>
      </c>
      <c r="E287" s="17">
        <f t="shared" si="8"/>
        <v>-9.7002671483547697E-3</v>
      </c>
    </row>
    <row r="288" spans="1:8" x14ac:dyDescent="0.2">
      <c r="A288" s="16">
        <v>44925</v>
      </c>
      <c r="B288" s="17">
        <v>6.6055450840376562E-3</v>
      </c>
      <c r="C288" s="17">
        <v>-2.5407424823445934E-3</v>
      </c>
      <c r="D288" s="17">
        <f t="shared" si="11"/>
        <v>-2.2793850231583898E-3</v>
      </c>
      <c r="E288" s="17">
        <f t="shared" si="8"/>
        <v>8.8849301071960464E-3</v>
      </c>
    </row>
    <row r="289" spans="1:5" x14ac:dyDescent="0.2">
      <c r="A289" s="15">
        <v>44929</v>
      </c>
      <c r="B289" s="17">
        <v>7.6062601003390462E-3</v>
      </c>
      <c r="C289" s="17">
        <v>-4.000548879248611E-3</v>
      </c>
      <c r="D289" s="17">
        <f t="shared" si="11"/>
        <v>-3.5724262471807937E-3</v>
      </c>
      <c r="E289" s="17">
        <f t="shared" si="8"/>
        <v>1.1178686347519839E-2</v>
      </c>
    </row>
    <row r="290" spans="1:5" x14ac:dyDescent="0.2">
      <c r="A290" s="16">
        <v>44930</v>
      </c>
      <c r="B290" s="17">
        <v>9.3252628188718045E-3</v>
      </c>
      <c r="C290" s="17">
        <v>7.5389705750443792E-3</v>
      </c>
      <c r="D290" s="17">
        <f t="shared" si="11"/>
        <v>6.6488430878859804E-3</v>
      </c>
      <c r="E290" s="17">
        <f t="shared" si="8"/>
        <v>2.6764197309858241E-3</v>
      </c>
    </row>
    <row r="291" spans="1:5" x14ac:dyDescent="0.2">
      <c r="A291" s="15">
        <v>44931</v>
      </c>
      <c r="B291" s="17">
        <v>-2.2138060605692012E-4</v>
      </c>
      <c r="C291" s="17">
        <v>-1.1645528874622113E-2</v>
      </c>
      <c r="D291" s="17">
        <f t="shared" si="11"/>
        <v>-1.0344060014377187E-2</v>
      </c>
      <c r="E291" s="17">
        <f t="shared" si="8"/>
        <v>1.0122679408320267E-2</v>
      </c>
    </row>
    <row r="292" spans="1:5" x14ac:dyDescent="0.2">
      <c r="A292" s="16">
        <v>44932</v>
      </c>
      <c r="B292" s="17">
        <v>1.9135254955838121E-2</v>
      </c>
      <c r="C292" s="17">
        <v>2.284078102943865E-2</v>
      </c>
      <c r="D292" s="17">
        <f t="shared" si="11"/>
        <v>2.0202607314204622E-2</v>
      </c>
      <c r="E292" s="17">
        <f t="shared" si="8"/>
        <v>-1.0673523583665002E-3</v>
      </c>
    </row>
    <row r="293" spans="1:5" x14ac:dyDescent="0.2">
      <c r="A293" s="15">
        <v>44935</v>
      </c>
      <c r="B293" s="17">
        <v>-4.132326243234008E-3</v>
      </c>
      <c r="C293" s="17">
        <v>-7.6763254526313052E-4</v>
      </c>
      <c r="D293" s="17">
        <f t="shared" si="11"/>
        <v>-7.0883138794175494E-4</v>
      </c>
      <c r="E293" s="17">
        <f t="shared" si="8"/>
        <v>-3.4234948552922528E-3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2E95-13AF-6C44-8B3C-1461A466EF48}">
  <sheetPr codeName="Sheet9"/>
  <dimension ref="A2:S293"/>
  <sheetViews>
    <sheetView topLeftCell="G2" zoomScale="80" zoomScaleNormal="80" workbookViewId="0">
      <selection activeCell="R15" sqref="R15"/>
    </sheetView>
  </sheetViews>
  <sheetFormatPr baseColWidth="10" defaultRowHeight="15" x14ac:dyDescent="0.2"/>
  <cols>
    <col min="11" max="11" width="4" customWidth="1"/>
    <col min="12" max="12" width="3.83203125" customWidth="1"/>
    <col min="13" max="13" width="3.1640625" customWidth="1"/>
    <col min="14" max="14" width="16.83203125" customWidth="1"/>
    <col min="15" max="15" width="12.5" customWidth="1"/>
  </cols>
  <sheetData>
    <row r="2" spans="1:19" x14ac:dyDescent="0.2">
      <c r="A2" t="s">
        <v>29</v>
      </c>
      <c r="B2">
        <f>INTERCEPT(B11:B262,C11:C262)</f>
        <v>-2.7243788803002671E-3</v>
      </c>
      <c r="D2" t="s">
        <v>88</v>
      </c>
      <c r="E2">
        <f>_xlfn.STDEV.S(E11:E262)</f>
        <v>3.0114071950654159E-2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1.713458985294807</v>
      </c>
      <c r="G3" t="s">
        <v>179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0.42663278042329705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3.017423998656758E-2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78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-1.1026119456706063E-2</v>
      </c>
      <c r="C11" s="17">
        <v>1.657132912945114E-3</v>
      </c>
      <c r="D11" s="17">
        <f>$B$2+$B$3*C11</f>
        <v>1.1505039921329589E-4</v>
      </c>
      <c r="E11" s="17">
        <f>B11-D11</f>
        <v>-1.1141169855919359E-2</v>
      </c>
    </row>
    <row r="12" spans="1:19" x14ac:dyDescent="0.2">
      <c r="A12" s="16">
        <v>44524</v>
      </c>
      <c r="B12" s="17">
        <v>1.1297357259475227E-2</v>
      </c>
      <c r="C12" s="17">
        <v>2.2938506357221833E-3</v>
      </c>
      <c r="D12" s="17">
        <f t="shared" ref="D12:D75" si="0">$B$2+$B$3*C12</f>
        <v>1.2060401024021131E-3</v>
      </c>
      <c r="E12" s="17">
        <f t="shared" ref="E12:E75" si="1">B12-D12</f>
        <v>1.0091317157073114E-2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-2.3280507442366871E-2</v>
      </c>
      <c r="C13" s="17">
        <v>-2.2724822637582465E-2</v>
      </c>
      <c r="D13" s="17">
        <f t="shared" si="0"/>
        <v>-4.166243041789678E-2</v>
      </c>
      <c r="E13" s="17">
        <f t="shared" si="1"/>
        <v>1.8381922975529909E-2</v>
      </c>
      <c r="N13" s="17">
        <f>SUM(E266:E268)</f>
        <v>6.4357289532126272E-2</v>
      </c>
      <c r="O13" s="17">
        <f>SUM(E265:E269)</f>
        <v>0.10003316561892889</v>
      </c>
      <c r="P13" s="17">
        <f>SUM(E267:E272)</f>
        <v>7.1322793334682E-2</v>
      </c>
      <c r="Q13" s="17">
        <f>SUM(E267:E277)</f>
        <v>0.12443522929936168</v>
      </c>
      <c r="R13" s="17">
        <f>SUM(E267:E282)</f>
        <v>0.17567806268669039</v>
      </c>
    </row>
    <row r="14" spans="1:19" x14ac:dyDescent="0.2">
      <c r="A14" s="16">
        <v>44529</v>
      </c>
      <c r="B14" s="17">
        <v>1.4739522912333713E-2</v>
      </c>
      <c r="C14" s="17">
        <v>1.3200199537034996E-2</v>
      </c>
      <c r="D14" s="17">
        <f t="shared" si="0"/>
        <v>1.98936216241167E-2</v>
      </c>
      <c r="E14" s="17">
        <f t="shared" si="1"/>
        <v>-5.154098711782986E-3</v>
      </c>
    </row>
    <row r="15" spans="1:19" x14ac:dyDescent="0.2">
      <c r="A15" s="15">
        <v>44530</v>
      </c>
      <c r="B15" s="17">
        <v>-4.0144399141186726E-2</v>
      </c>
      <c r="C15" s="17">
        <v>-1.896131033450521E-2</v>
      </c>
      <c r="D15" s="17">
        <f t="shared" si="0"/>
        <v>-3.5213806445921508E-2</v>
      </c>
      <c r="E15" s="17">
        <f t="shared" si="1"/>
        <v>-4.9305926952652179E-3</v>
      </c>
      <c r="N15">
        <f>N13/(B5 * SQRT(3))</f>
        <v>1.2314046170584092</v>
      </c>
      <c r="O15">
        <f>O13/(B5 * SQRT(5))</f>
        <v>1.4825954750011536</v>
      </c>
      <c r="P15">
        <f>P13/(B5 * SQRT(6))</f>
        <v>0.96497570321417525</v>
      </c>
      <c r="Q15">
        <f>Q13/(B5*SQRT(11))</f>
        <v>1.243399446534353</v>
      </c>
      <c r="R15">
        <f>R13/(B5*SQRT(16))</f>
        <v>1.4555301373364795</v>
      </c>
    </row>
    <row r="16" spans="1:19" x14ac:dyDescent="0.2">
      <c r="A16" s="16">
        <v>44531</v>
      </c>
      <c r="B16" s="17">
        <v>-4.271698908330479E-2</v>
      </c>
      <c r="C16" s="17">
        <v>-1.1815187417889228E-2</v>
      </c>
      <c r="D16" s="17">
        <f t="shared" si="0"/>
        <v>-2.2969217924424714E-2</v>
      </c>
      <c r="E16" s="17">
        <f t="shared" si="1"/>
        <v>-1.9747771158880077E-2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-6.7613686377410165E-4</v>
      </c>
      <c r="C17" s="17">
        <v>1.419443613158311E-2</v>
      </c>
      <c r="D17" s="17">
        <f t="shared" si="0"/>
        <v>2.1597205250554075E-2</v>
      </c>
      <c r="E17" s="17">
        <f t="shared" si="1"/>
        <v>-2.2273342114328177E-2</v>
      </c>
    </row>
    <row r="18" spans="1:5" hidden="1" x14ac:dyDescent="0.2">
      <c r="A18" s="16">
        <v>44533</v>
      </c>
      <c r="B18" s="17">
        <v>-1.1437350715994943E-2</v>
      </c>
      <c r="C18" s="17">
        <v>-8.4485637302975647E-3</v>
      </c>
      <c r="D18" s="17">
        <f t="shared" si="0"/>
        <v>-1.7200646316814443E-2</v>
      </c>
      <c r="E18" s="17">
        <f t="shared" si="1"/>
        <v>5.7632956008194999E-3</v>
      </c>
    </row>
    <row r="19" spans="1:5" hidden="1" x14ac:dyDescent="0.2">
      <c r="A19" s="15">
        <v>44536</v>
      </c>
      <c r="B19" s="17">
        <v>3.5947071874543379E-2</v>
      </c>
      <c r="C19" s="17">
        <v>1.1730872577451423E-2</v>
      </c>
      <c r="D19" s="17">
        <f t="shared" si="0"/>
        <v>1.7375990142882328E-2</v>
      </c>
      <c r="E19" s="17">
        <f t="shared" si="1"/>
        <v>1.8571081731661051E-2</v>
      </c>
    </row>
    <row r="20" spans="1:5" hidden="1" x14ac:dyDescent="0.2">
      <c r="A20" s="16">
        <v>44537</v>
      </c>
      <c r="B20" s="17">
        <v>1.5540972396048902E-2</v>
      </c>
      <c r="C20" s="17">
        <v>2.0707080374404274E-2</v>
      </c>
      <c r="D20" s="17">
        <f t="shared" si="0"/>
        <v>3.2756354046444489E-2</v>
      </c>
      <c r="E20" s="17">
        <f t="shared" si="1"/>
        <v>-1.7215381650395586E-2</v>
      </c>
    </row>
    <row r="21" spans="1:5" hidden="1" x14ac:dyDescent="0.2">
      <c r="A21" s="15">
        <v>44538</v>
      </c>
      <c r="B21" s="17">
        <v>2.400789192218622E-2</v>
      </c>
      <c r="C21" s="17">
        <v>3.0852853123166657E-3</v>
      </c>
      <c r="D21" s="17">
        <f t="shared" si="0"/>
        <v>2.5621309602868189E-3</v>
      </c>
      <c r="E21" s="17">
        <f t="shared" si="1"/>
        <v>2.1445760961899402E-2</v>
      </c>
    </row>
    <row r="22" spans="1:5" hidden="1" x14ac:dyDescent="0.2">
      <c r="A22" s="16">
        <v>44539</v>
      </c>
      <c r="B22" s="17">
        <v>-2.2385309518790919E-3</v>
      </c>
      <c r="C22" s="17">
        <v>-7.1810801698947158E-3</v>
      </c>
      <c r="D22" s="17">
        <f t="shared" si="0"/>
        <v>-1.5028865221528728E-2</v>
      </c>
      <c r="E22" s="17">
        <f t="shared" si="1"/>
        <v>1.2790334269649636E-2</v>
      </c>
    </row>
    <row r="23" spans="1:5" hidden="1" x14ac:dyDescent="0.2">
      <c r="A23" s="15">
        <v>44540</v>
      </c>
      <c r="B23" s="17">
        <v>-2.1240024840507576E-4</v>
      </c>
      <c r="C23" s="17">
        <v>9.5490733384817617E-3</v>
      </c>
      <c r="D23" s="17">
        <f t="shared" si="0"/>
        <v>1.3637566632760389E-2</v>
      </c>
      <c r="E23" s="17">
        <f t="shared" si="1"/>
        <v>-1.3849966881165465E-2</v>
      </c>
    </row>
    <row r="24" spans="1:5" hidden="1" x14ac:dyDescent="0.2">
      <c r="A24" s="16">
        <v>44543</v>
      </c>
      <c r="B24" s="17">
        <v>1.4374632663992637E-2</v>
      </c>
      <c r="C24" s="17">
        <v>-9.1361676115676582E-3</v>
      </c>
      <c r="D24" s="17">
        <f t="shared" si="0"/>
        <v>-1.8378827365500266E-2</v>
      </c>
      <c r="E24" s="17">
        <f t="shared" si="1"/>
        <v>3.2753460029492906E-2</v>
      </c>
    </row>
    <row r="25" spans="1:5" hidden="1" x14ac:dyDescent="0.2">
      <c r="A25" s="15">
        <v>44544</v>
      </c>
      <c r="B25" s="17">
        <v>-2.2422277480318442E-3</v>
      </c>
      <c r="C25" s="17">
        <v>-7.4706775774360246E-3</v>
      </c>
      <c r="D25" s="17">
        <f t="shared" si="0"/>
        <v>-1.5525078501598465E-2</v>
      </c>
      <c r="E25" s="17">
        <f t="shared" si="1"/>
        <v>1.3282850753566621E-2</v>
      </c>
    </row>
    <row r="26" spans="1:5" hidden="1" x14ac:dyDescent="0.2">
      <c r="A26" s="16">
        <v>44545</v>
      </c>
      <c r="B26" s="17">
        <v>2.373099587691585E-2</v>
      </c>
      <c r="C26" s="17">
        <v>1.6348464630746795E-2</v>
      </c>
      <c r="D26" s="17">
        <f t="shared" si="0"/>
        <v>2.5288044737027178E-2</v>
      </c>
      <c r="E26" s="17">
        <f t="shared" si="1"/>
        <v>-1.5570488601113278E-3</v>
      </c>
    </row>
    <row r="27" spans="1:5" hidden="1" x14ac:dyDescent="0.2">
      <c r="A27" s="15">
        <v>44546</v>
      </c>
      <c r="B27" s="17">
        <v>-1.9785655844080208E-2</v>
      </c>
      <c r="C27" s="17">
        <v>-8.7434153799804681E-3</v>
      </c>
      <c r="D27" s="17">
        <f t="shared" si="0"/>
        <v>-1.7705862525292611E-2</v>
      </c>
      <c r="E27" s="17">
        <f t="shared" si="1"/>
        <v>-2.0797933187875969E-3</v>
      </c>
    </row>
    <row r="28" spans="1:5" hidden="1" x14ac:dyDescent="0.2">
      <c r="A28" s="16">
        <v>44547</v>
      </c>
      <c r="B28" s="17">
        <v>-3.3144196219800914E-3</v>
      </c>
      <c r="C28" s="17">
        <v>-1.0287680637092622E-2</v>
      </c>
      <c r="D28" s="17">
        <f t="shared" si="0"/>
        <v>-2.0351897705770023E-2</v>
      </c>
      <c r="E28" s="17">
        <f t="shared" si="1"/>
        <v>1.7037478083789932E-2</v>
      </c>
    </row>
    <row r="29" spans="1:5" hidden="1" x14ac:dyDescent="0.2">
      <c r="A29" s="15">
        <v>44550</v>
      </c>
      <c r="B29" s="17">
        <v>-2.4985764786282227E-2</v>
      </c>
      <c r="C29" s="17">
        <v>-1.138805785140995E-2</v>
      </c>
      <c r="D29" s="17">
        <f t="shared" si="0"/>
        <v>-2.2237348930855719E-2</v>
      </c>
      <c r="E29" s="17">
        <f t="shared" si="1"/>
        <v>-2.748415855426508E-3</v>
      </c>
    </row>
    <row r="30" spans="1:5" hidden="1" x14ac:dyDescent="0.2">
      <c r="A30" s="16">
        <v>44551</v>
      </c>
      <c r="B30" s="17">
        <v>2.6885979468535215E-2</v>
      </c>
      <c r="C30" s="17">
        <v>1.7777934551572505E-2</v>
      </c>
      <c r="D30" s="17">
        <f t="shared" si="0"/>
        <v>2.7737382817074649E-2</v>
      </c>
      <c r="E30" s="17">
        <f t="shared" si="1"/>
        <v>-8.51403348539434E-4</v>
      </c>
    </row>
    <row r="31" spans="1:5" hidden="1" x14ac:dyDescent="0.2">
      <c r="A31" s="15">
        <v>44552</v>
      </c>
      <c r="B31" s="17">
        <v>-1.1220957024756673E-2</v>
      </c>
      <c r="C31" s="17">
        <v>1.0180197220578835E-2</v>
      </c>
      <c r="D31" s="17">
        <f t="shared" si="0"/>
        <v>1.471897151937376E-2</v>
      </c>
      <c r="E31" s="17">
        <f t="shared" si="1"/>
        <v>-2.5939928544130433E-2</v>
      </c>
    </row>
    <row r="32" spans="1:5" hidden="1" x14ac:dyDescent="0.2">
      <c r="A32" s="16">
        <v>44553</v>
      </c>
      <c r="B32" s="17">
        <v>1.4495353653311893E-2</v>
      </c>
      <c r="C32" s="17">
        <v>6.2236999216618294E-3</v>
      </c>
      <c r="D32" s="17">
        <f t="shared" si="0"/>
        <v>7.9396756722497804E-3</v>
      </c>
      <c r="E32" s="17">
        <f t="shared" si="1"/>
        <v>6.5556779810621128E-3</v>
      </c>
    </row>
    <row r="33" spans="1:5" hidden="1" x14ac:dyDescent="0.2">
      <c r="A33" s="15">
        <v>44557</v>
      </c>
      <c r="B33" s="17">
        <v>3.2633337507167015E-2</v>
      </c>
      <c r="C33" s="17">
        <v>1.3838935247475259E-2</v>
      </c>
      <c r="D33" s="17">
        <f t="shared" si="0"/>
        <v>2.0988069066399231E-2</v>
      </c>
      <c r="E33" s="17">
        <f t="shared" si="1"/>
        <v>1.1645268440767784E-2</v>
      </c>
    </row>
    <row r="34" spans="1:5" hidden="1" x14ac:dyDescent="0.2">
      <c r="A34" s="16">
        <v>44558</v>
      </c>
      <c r="B34" s="17">
        <v>1.154077910361373E-4</v>
      </c>
      <c r="C34" s="17">
        <v>-1.0101548486260992E-3</v>
      </c>
      <c r="D34" s="17">
        <f t="shared" si="0"/>
        <v>-4.4552377822177722E-3</v>
      </c>
      <c r="E34" s="17">
        <f t="shared" si="1"/>
        <v>4.5706455732539095E-3</v>
      </c>
    </row>
    <row r="35" spans="1:5" hidden="1" x14ac:dyDescent="0.2">
      <c r="A35" s="15">
        <v>44559</v>
      </c>
      <c r="B35" s="17">
        <v>-9.4736026721885525E-3</v>
      </c>
      <c r="C35" s="17">
        <v>1.4018951394270118E-3</v>
      </c>
      <c r="D35" s="17">
        <f t="shared" si="0"/>
        <v>-3.2228905720793751E-4</v>
      </c>
      <c r="E35" s="17">
        <f t="shared" si="1"/>
        <v>-9.1513136149806145E-3</v>
      </c>
    </row>
    <row r="36" spans="1:5" hidden="1" x14ac:dyDescent="0.2">
      <c r="A36" s="16">
        <v>44560</v>
      </c>
      <c r="B36" s="17">
        <v>4.1406048328829215E-3</v>
      </c>
      <c r="C36" s="17">
        <v>-2.9897555945093135E-3</v>
      </c>
      <c r="D36" s="17">
        <f t="shared" si="0"/>
        <v>-7.8472024675476683E-3</v>
      </c>
      <c r="E36" s="17">
        <f t="shared" si="1"/>
        <v>1.198780730043059E-2</v>
      </c>
    </row>
    <row r="37" spans="1:5" hidden="1" x14ac:dyDescent="0.2">
      <c r="A37" s="15">
        <v>44561</v>
      </c>
      <c r="B37" s="17">
        <v>-2.3260488980051508E-2</v>
      </c>
      <c r="C37" s="17">
        <v>-2.6261799136575448E-3</v>
      </c>
      <c r="D37" s="17">
        <f t="shared" si="0"/>
        <v>-7.2242304503575272E-3</v>
      </c>
      <c r="E37" s="17">
        <f t="shared" si="1"/>
        <v>-1.6036258529693981E-2</v>
      </c>
    </row>
    <row r="38" spans="1:5" hidden="1" x14ac:dyDescent="0.2">
      <c r="A38" s="16">
        <v>44564</v>
      </c>
      <c r="B38" s="17">
        <v>6.5110403049539745E-3</v>
      </c>
      <c r="C38" s="17">
        <v>6.3740525309705642E-3</v>
      </c>
      <c r="D38" s="17">
        <f t="shared" si="0"/>
        <v>8.1972987016323516E-3</v>
      </c>
      <c r="E38" s="17">
        <f t="shared" si="1"/>
        <v>-1.6862583966783772E-3</v>
      </c>
    </row>
    <row r="39" spans="1:5" hidden="1" x14ac:dyDescent="0.2">
      <c r="A39" s="15">
        <v>44565</v>
      </c>
      <c r="B39" s="17">
        <v>-5.9373218939390293E-3</v>
      </c>
      <c r="C39" s="17">
        <v>-6.2962195706051105E-4</v>
      </c>
      <c r="D39" s="17">
        <f t="shared" si="0"/>
        <v>-3.8032102799645008E-3</v>
      </c>
      <c r="E39" s="17">
        <f t="shared" si="1"/>
        <v>-2.1341116139745285E-3</v>
      </c>
    </row>
    <row r="40" spans="1:5" hidden="1" x14ac:dyDescent="0.2">
      <c r="A40" s="16">
        <v>44566</v>
      </c>
      <c r="B40" s="17">
        <v>-3.6727630917767984E-2</v>
      </c>
      <c r="C40" s="17">
        <v>-1.9392757790687165E-2</v>
      </c>
      <c r="D40" s="17">
        <f t="shared" si="0"/>
        <v>-3.595307396639906E-2</v>
      </c>
      <c r="E40" s="17">
        <f t="shared" si="1"/>
        <v>-7.7455695136892377E-4</v>
      </c>
    </row>
    <row r="41" spans="1:5" hidden="1" x14ac:dyDescent="0.2">
      <c r="A41" s="15">
        <v>44567</v>
      </c>
      <c r="B41" s="17">
        <v>2.557294533002441E-2</v>
      </c>
      <c r="C41" s="17">
        <v>-9.6376901620764954E-4</v>
      </c>
      <c r="D41" s="17">
        <f t="shared" si="0"/>
        <v>-4.3757575608700007E-3</v>
      </c>
      <c r="E41" s="17">
        <f t="shared" si="1"/>
        <v>2.9948702890894411E-2</v>
      </c>
    </row>
    <row r="42" spans="1:5" hidden="1" x14ac:dyDescent="0.2">
      <c r="A42" s="16">
        <v>44568</v>
      </c>
      <c r="B42" s="17">
        <v>-2.01530096607061E-3</v>
      </c>
      <c r="C42" s="17">
        <v>-4.050216740091761E-3</v>
      </c>
      <c r="D42" s="17">
        <f t="shared" si="0"/>
        <v>-9.6642591460019377E-3</v>
      </c>
      <c r="E42" s="17">
        <f t="shared" si="1"/>
        <v>7.6489581799313276E-3</v>
      </c>
    </row>
    <row r="43" spans="1:5" hidden="1" x14ac:dyDescent="0.2">
      <c r="A43" s="15">
        <v>44571</v>
      </c>
      <c r="B43" s="17">
        <v>-1.121183045055496E-2</v>
      </c>
      <c r="C43" s="17">
        <v>-1.4410312534549607E-3</v>
      </c>
      <c r="D43" s="17">
        <f t="shared" si="0"/>
        <v>-5.1935268296233079E-3</v>
      </c>
      <c r="E43" s="17">
        <f t="shared" si="1"/>
        <v>-6.0183036209316525E-3</v>
      </c>
    </row>
    <row r="44" spans="1:5" hidden="1" x14ac:dyDescent="0.2">
      <c r="A44" s="16">
        <v>44572</v>
      </c>
      <c r="B44" s="17">
        <v>1.9203119773907318E-2</v>
      </c>
      <c r="C44" s="17">
        <v>9.159984668711818E-3</v>
      </c>
      <c r="D44" s="17">
        <f t="shared" si="0"/>
        <v>1.2970879155466675E-2</v>
      </c>
      <c r="E44" s="17">
        <f t="shared" si="1"/>
        <v>6.2322406184406424E-3</v>
      </c>
    </row>
    <row r="45" spans="1:5" hidden="1" x14ac:dyDescent="0.2">
      <c r="A45" s="15">
        <v>44573</v>
      </c>
      <c r="B45" s="17">
        <v>-3.3195816591119476E-3</v>
      </c>
      <c r="C45" s="17">
        <v>2.8177544430294521E-3</v>
      </c>
      <c r="D45" s="17">
        <f t="shared" si="0"/>
        <v>2.1037277884629118E-3</v>
      </c>
      <c r="E45" s="17">
        <f t="shared" si="1"/>
        <v>-5.4233094475748594E-3</v>
      </c>
    </row>
    <row r="46" spans="1:5" hidden="1" x14ac:dyDescent="0.2">
      <c r="A46" s="16">
        <v>44574</v>
      </c>
      <c r="B46" s="17">
        <v>-2.0344486653784521E-2</v>
      </c>
      <c r="C46" s="17">
        <v>-1.42436152864307E-2</v>
      </c>
      <c r="D46" s="17">
        <f t="shared" si="0"/>
        <v>-2.7130229475917415E-2</v>
      </c>
      <c r="E46" s="17">
        <f t="shared" si="1"/>
        <v>6.7857428221328939E-3</v>
      </c>
    </row>
    <row r="47" spans="1:5" hidden="1" x14ac:dyDescent="0.2">
      <c r="A47" s="15">
        <v>44575</v>
      </c>
      <c r="B47" s="17">
        <v>1.6601271818346364E-2</v>
      </c>
      <c r="C47" s="17">
        <v>8.1998026974883231E-4</v>
      </c>
      <c r="D47" s="17">
        <f t="shared" si="0"/>
        <v>-1.3193763193346708E-3</v>
      </c>
      <c r="E47" s="17">
        <f t="shared" si="1"/>
        <v>1.7920648137681034E-2</v>
      </c>
    </row>
    <row r="48" spans="1:5" hidden="1" x14ac:dyDescent="0.2">
      <c r="A48" s="16">
        <v>44579</v>
      </c>
      <c r="B48" s="17">
        <v>-4.1428169920380009E-2</v>
      </c>
      <c r="C48" s="17">
        <v>-1.8387945694007368E-2</v>
      </c>
      <c r="D48" s="17">
        <f t="shared" si="0"/>
        <v>-3.4231369650810153E-2</v>
      </c>
      <c r="E48" s="17">
        <f t="shared" si="1"/>
        <v>-7.1968002695698557E-3</v>
      </c>
    </row>
    <row r="49" spans="1:5" hidden="1" x14ac:dyDescent="0.2">
      <c r="A49" s="15">
        <v>44580</v>
      </c>
      <c r="B49" s="17">
        <v>4.5262183869267947E-3</v>
      </c>
      <c r="C49" s="17">
        <v>-9.6895418683388135E-3</v>
      </c>
      <c r="D49" s="17">
        <f t="shared" si="0"/>
        <v>-1.932701145799564E-2</v>
      </c>
      <c r="E49" s="17">
        <f t="shared" si="1"/>
        <v>2.3853229844922434E-2</v>
      </c>
    </row>
    <row r="50" spans="1:5" hidden="1" x14ac:dyDescent="0.2">
      <c r="A50" s="16">
        <v>44581</v>
      </c>
      <c r="B50" s="17">
        <v>-9.4809627517969952E-3</v>
      </c>
      <c r="C50" s="17">
        <v>-1.103737849414832E-2</v>
      </c>
      <c r="D50" s="17">
        <f t="shared" si="0"/>
        <v>-2.163647423519837E-2</v>
      </c>
      <c r="E50" s="17">
        <f t="shared" si="1"/>
        <v>1.2155511483401375E-2</v>
      </c>
    </row>
    <row r="51" spans="1:5" hidden="1" x14ac:dyDescent="0.2">
      <c r="A51" s="15">
        <v>44582</v>
      </c>
      <c r="B51" s="17">
        <v>-4.2298405041040765E-2</v>
      </c>
      <c r="C51" s="17">
        <v>-1.8914821867908604E-2</v>
      </c>
      <c r="D51" s="17">
        <f t="shared" si="0"/>
        <v>-3.5134150365118973E-2</v>
      </c>
      <c r="E51" s="17">
        <f t="shared" si="1"/>
        <v>-7.1642546759217926E-3</v>
      </c>
    </row>
    <row r="52" spans="1:5" hidden="1" x14ac:dyDescent="0.2">
      <c r="A52" s="16">
        <v>44585</v>
      </c>
      <c r="B52" s="17">
        <v>1.8273449829110611E-2</v>
      </c>
      <c r="C52" s="17">
        <v>2.7717389433818962E-3</v>
      </c>
      <c r="D52" s="17">
        <f t="shared" si="0"/>
        <v>2.0248821171289771E-3</v>
      </c>
      <c r="E52" s="17">
        <f t="shared" si="1"/>
        <v>1.6248567711981632E-2</v>
      </c>
    </row>
    <row r="53" spans="1:5" hidden="1" x14ac:dyDescent="0.2">
      <c r="A53" s="15">
        <v>44586</v>
      </c>
      <c r="B53" s="17">
        <v>-2.7728225361968395E-2</v>
      </c>
      <c r="C53" s="17">
        <v>-1.2171906253646725E-2</v>
      </c>
      <c r="D53" s="17">
        <f t="shared" si="0"/>
        <v>-2.35804410187773E-2</v>
      </c>
      <c r="E53" s="17">
        <f t="shared" si="1"/>
        <v>-4.1477843431910952E-3</v>
      </c>
    </row>
    <row r="54" spans="1:5" hidden="1" x14ac:dyDescent="0.2">
      <c r="A54" s="16">
        <v>44587</v>
      </c>
      <c r="B54" s="17">
        <v>-1.8390656302227915E-2</v>
      </c>
      <c r="C54" s="17">
        <v>-1.4966358477518371E-3</v>
      </c>
      <c r="D54" s="17">
        <f t="shared" si="0"/>
        <v>-5.288803021344963E-3</v>
      </c>
      <c r="E54" s="17">
        <f t="shared" si="1"/>
        <v>-1.3101853280882952E-2</v>
      </c>
    </row>
    <row r="55" spans="1:5" hidden="1" x14ac:dyDescent="0.2">
      <c r="A55" s="15">
        <v>44588</v>
      </c>
      <c r="B55" s="17">
        <v>3.3952105243928443E-5</v>
      </c>
      <c r="C55" s="17">
        <v>-5.3840887577105701E-3</v>
      </c>
      <c r="D55" s="17">
        <f t="shared" si="0"/>
        <v>-1.1949794139824197E-2</v>
      </c>
      <c r="E55" s="17">
        <f t="shared" si="1"/>
        <v>1.1983746245068125E-2</v>
      </c>
    </row>
    <row r="56" spans="1:5" hidden="1" x14ac:dyDescent="0.2">
      <c r="A56" s="16">
        <v>44589</v>
      </c>
      <c r="B56" s="17">
        <v>2.3995304354147207E-2</v>
      </c>
      <c r="C56" s="17">
        <v>2.4347646888076113E-2</v>
      </c>
      <c r="D56" s="17">
        <f t="shared" si="0"/>
        <v>3.8994315450858894E-2</v>
      </c>
      <c r="E56" s="17">
        <f t="shared" si="1"/>
        <v>-1.4999011096711687E-2</v>
      </c>
    </row>
    <row r="57" spans="1:5" hidden="1" x14ac:dyDescent="0.2">
      <c r="A57" s="15">
        <v>44592</v>
      </c>
      <c r="B57" s="17">
        <v>3.828185164045883E-2</v>
      </c>
      <c r="C57" s="17">
        <v>1.8885951732779516E-2</v>
      </c>
      <c r="D57" s="17">
        <f t="shared" si="0"/>
        <v>2.9635924812074822E-2</v>
      </c>
      <c r="E57" s="17">
        <f t="shared" si="1"/>
        <v>8.6459268283840089E-3</v>
      </c>
    </row>
    <row r="58" spans="1:5" hidden="1" x14ac:dyDescent="0.2">
      <c r="A58" s="16">
        <v>44593</v>
      </c>
      <c r="B58" s="17">
        <v>1.8323329315270032E-2</v>
      </c>
      <c r="C58" s="17">
        <v>6.8630035578014503E-3</v>
      </c>
      <c r="D58" s="17">
        <f t="shared" si="0"/>
        <v>9.0350962319248572E-3</v>
      </c>
      <c r="E58" s="17">
        <f t="shared" si="1"/>
        <v>9.2882330833451744E-3</v>
      </c>
    </row>
    <row r="59" spans="1:5" hidden="1" x14ac:dyDescent="0.2">
      <c r="A59" s="15">
        <v>44594</v>
      </c>
      <c r="B59" s="17">
        <v>1.2539199125352507E-2</v>
      </c>
      <c r="C59" s="17">
        <v>9.4225154473364103E-3</v>
      </c>
      <c r="D59" s="17">
        <f t="shared" si="0"/>
        <v>1.3420714877017424E-2</v>
      </c>
      <c r="E59" s="17">
        <f t="shared" si="1"/>
        <v>-8.8151575166491719E-4</v>
      </c>
    </row>
    <row r="60" spans="1:5" hidden="1" x14ac:dyDescent="0.2">
      <c r="A60" s="16">
        <v>44595</v>
      </c>
      <c r="B60" s="17">
        <v>-0.26390096972198052</v>
      </c>
      <c r="C60" s="17">
        <v>-2.4391082077444004E-2</v>
      </c>
      <c r="D60" s="17">
        <f t="shared" si="0"/>
        <v>-4.4517497626959827E-2</v>
      </c>
      <c r="E60" s="17">
        <f t="shared" si="1"/>
        <v>-0.21938347209502068</v>
      </c>
    </row>
    <row r="61" spans="1:5" hidden="1" x14ac:dyDescent="0.2">
      <c r="A61" s="15">
        <v>44596</v>
      </c>
      <c r="B61" s="17">
        <v>-2.8179326057948817E-3</v>
      </c>
      <c r="C61" s="17">
        <v>5.1569298644233985E-3</v>
      </c>
      <c r="D61" s="17">
        <f t="shared" si="0"/>
        <v>6.1118089324311365E-3</v>
      </c>
      <c r="E61" s="17">
        <f t="shared" si="1"/>
        <v>-8.9297415382260173E-3</v>
      </c>
    </row>
    <row r="62" spans="1:5" hidden="1" x14ac:dyDescent="0.2">
      <c r="A62" s="16">
        <v>44599</v>
      </c>
      <c r="B62" s="17">
        <v>-5.1372816926099185E-2</v>
      </c>
      <c r="C62" s="17">
        <v>-3.7017126347429485E-3</v>
      </c>
      <c r="D62" s="17">
        <f t="shared" si="0"/>
        <v>-9.0671116552798851E-3</v>
      </c>
      <c r="E62" s="17">
        <f t="shared" si="1"/>
        <v>-4.2305705270819297E-2</v>
      </c>
    </row>
    <row r="63" spans="1:5" hidden="1" x14ac:dyDescent="0.2">
      <c r="A63" s="15">
        <v>44600</v>
      </c>
      <c r="B63" s="17">
        <v>-2.1030704029754488E-2</v>
      </c>
      <c r="C63" s="17">
        <v>8.4012071916632625E-3</v>
      </c>
      <c r="D63" s="17">
        <f t="shared" si="0"/>
        <v>1.1670745069578502E-2</v>
      </c>
      <c r="E63" s="17">
        <f t="shared" si="1"/>
        <v>-3.2701449099332994E-2</v>
      </c>
    </row>
    <row r="64" spans="1:5" hidden="1" x14ac:dyDescent="0.2">
      <c r="A64" s="16">
        <v>44601</v>
      </c>
      <c r="B64" s="17">
        <v>5.3683349701546756E-2</v>
      </c>
      <c r="C64" s="17">
        <v>1.4517207887505545E-2</v>
      </c>
      <c r="D64" s="17">
        <f t="shared" si="0"/>
        <v>2.2150261415938753E-2</v>
      </c>
      <c r="E64" s="17">
        <f t="shared" si="1"/>
        <v>3.1533088285608003E-2</v>
      </c>
    </row>
    <row r="65" spans="1:5" hidden="1" x14ac:dyDescent="0.2">
      <c r="A65" s="15">
        <v>44602</v>
      </c>
      <c r="B65" s="17">
        <v>-1.6939574688710879E-2</v>
      </c>
      <c r="C65" s="17">
        <v>-1.8115725668459759E-2</v>
      </c>
      <c r="D65" s="17">
        <f t="shared" si="0"/>
        <v>-3.3764931802058418E-2</v>
      </c>
      <c r="E65" s="17">
        <f t="shared" si="1"/>
        <v>1.6825357113347539E-2</v>
      </c>
    </row>
    <row r="66" spans="1:5" hidden="1" x14ac:dyDescent="0.2">
      <c r="A66" s="16">
        <v>44603</v>
      </c>
      <c r="B66" s="17">
        <v>-3.7357070132379211E-2</v>
      </c>
      <c r="C66" s="17">
        <v>-1.896945434456343E-2</v>
      </c>
      <c r="D66" s="17">
        <f t="shared" si="0"/>
        <v>-3.5227760873132091E-2</v>
      </c>
      <c r="E66" s="17">
        <f t="shared" si="1"/>
        <v>-2.1293092592471197E-3</v>
      </c>
    </row>
    <row r="67" spans="1:5" hidden="1" x14ac:dyDescent="0.2">
      <c r="A67" s="15">
        <v>44606</v>
      </c>
      <c r="B67" s="17">
        <v>-8.426320672724974E-3</v>
      </c>
      <c r="C67" s="17">
        <v>-3.8405967262932217E-3</v>
      </c>
      <c r="D67" s="17">
        <f t="shared" si="0"/>
        <v>-9.3050838498612079E-3</v>
      </c>
      <c r="E67" s="17">
        <f t="shared" si="1"/>
        <v>8.7876317713623392E-4</v>
      </c>
    </row>
    <row r="68" spans="1:5" hidden="1" x14ac:dyDescent="0.2">
      <c r="A68" s="16">
        <v>44607</v>
      </c>
      <c r="B68" s="17">
        <v>1.515862996616546E-2</v>
      </c>
      <c r="C68" s="17">
        <v>1.5766721170720421E-2</v>
      </c>
      <c r="D68" s="17">
        <f t="shared" si="0"/>
        <v>2.42912511783085E-2</v>
      </c>
      <c r="E68" s="17">
        <f t="shared" si="1"/>
        <v>-9.1326212121430397E-3</v>
      </c>
    </row>
    <row r="69" spans="1:5" hidden="1" x14ac:dyDescent="0.2">
      <c r="A69" s="15">
        <v>44608</v>
      </c>
      <c r="B69" s="17">
        <v>-2.018121642266546E-2</v>
      </c>
      <c r="C69" s="17">
        <v>8.8120775589506373E-4</v>
      </c>
      <c r="D69" s="17">
        <f t="shared" si="0"/>
        <v>-1.2144655330503973E-3</v>
      </c>
      <c r="E69" s="17">
        <f t="shared" si="1"/>
        <v>-1.8966750889615063E-2</v>
      </c>
    </row>
    <row r="70" spans="1:5" hidden="1" x14ac:dyDescent="0.2">
      <c r="A70" s="16">
        <v>44609</v>
      </c>
      <c r="B70" s="17">
        <v>-4.0777582971481152E-2</v>
      </c>
      <c r="C70" s="17">
        <v>-2.1173138152195015E-2</v>
      </c>
      <c r="D70" s="17">
        <f t="shared" si="0"/>
        <v>-3.9003682694067107E-2</v>
      </c>
      <c r="E70" s="17">
        <f t="shared" si="1"/>
        <v>-1.773900277414045E-3</v>
      </c>
    </row>
    <row r="71" spans="1:5" hidden="1" x14ac:dyDescent="0.2">
      <c r="A71" s="15">
        <v>44610</v>
      </c>
      <c r="B71" s="17">
        <v>-7.4622119569566214E-3</v>
      </c>
      <c r="C71" s="17">
        <v>-7.1661613961429005E-3</v>
      </c>
      <c r="D71" s="17">
        <f t="shared" si="0"/>
        <v>-1.50033025145941E-2</v>
      </c>
      <c r="E71" s="17">
        <f t="shared" si="1"/>
        <v>7.5410905576374782E-3</v>
      </c>
    </row>
    <row r="72" spans="1:5" hidden="1" x14ac:dyDescent="0.2">
      <c r="A72" s="16">
        <v>44614</v>
      </c>
      <c r="B72" s="17">
        <v>-1.979045314993777E-2</v>
      </c>
      <c r="C72" s="17">
        <v>-1.0142945264832837E-2</v>
      </c>
      <c r="D72" s="17">
        <f t="shared" si="0"/>
        <v>-2.0103899581681507E-2</v>
      </c>
      <c r="E72" s="17">
        <f t="shared" si="1"/>
        <v>3.1344643174373646E-4</v>
      </c>
    </row>
    <row r="73" spans="1:5" hidden="1" x14ac:dyDescent="0.2">
      <c r="A73" s="15">
        <v>44615</v>
      </c>
      <c r="B73" s="17">
        <v>-1.7963280348771371E-2</v>
      </c>
      <c r="C73" s="17">
        <v>-1.8412122845487655E-2</v>
      </c>
      <c r="D73" s="17">
        <f t="shared" si="0"/>
        <v>-3.4272796208252881E-2</v>
      </c>
      <c r="E73" s="17">
        <f t="shared" si="1"/>
        <v>1.630951585948151E-2</v>
      </c>
    </row>
    <row r="74" spans="1:5" hidden="1" x14ac:dyDescent="0.2">
      <c r="A74" s="16">
        <v>44616</v>
      </c>
      <c r="B74" s="17">
        <v>4.6107438935962586E-2</v>
      </c>
      <c r="C74" s="17">
        <v>1.4956856067329216E-2</v>
      </c>
      <c r="D74" s="17">
        <f t="shared" si="0"/>
        <v>2.2903580540026131E-2</v>
      </c>
      <c r="E74" s="17">
        <f t="shared" si="1"/>
        <v>2.3203858395936455E-2</v>
      </c>
    </row>
    <row r="75" spans="1:5" hidden="1" x14ac:dyDescent="0.2">
      <c r="A75" s="15">
        <v>44617</v>
      </c>
      <c r="B75" s="17">
        <v>1.3872618688743898E-2</v>
      </c>
      <c r="C75" s="17">
        <v>2.2372677655603468E-2</v>
      </c>
      <c r="D75" s="17">
        <f t="shared" si="0"/>
        <v>3.5610286673797849E-2</v>
      </c>
      <c r="E75" s="17">
        <f t="shared" si="1"/>
        <v>-2.173766798505395E-2</v>
      </c>
    </row>
    <row r="76" spans="1:5" hidden="1" x14ac:dyDescent="0.2">
      <c r="A76" s="16">
        <v>44620</v>
      </c>
      <c r="B76" s="17">
        <v>2.6131381902467776E-3</v>
      </c>
      <c r="C76" s="17">
        <v>-2.4426034406476171E-3</v>
      </c>
      <c r="D76" s="17">
        <f t="shared" ref="D76:D139" si="2">$B$2+$B$3*C76</f>
        <v>-6.9096796931899379E-3</v>
      </c>
      <c r="E76" s="17">
        <f t="shared" ref="E76:E139" si="3">B76-D76</f>
        <v>9.5228178834367155E-3</v>
      </c>
    </row>
    <row r="77" spans="1:5" hidden="1" x14ac:dyDescent="0.2">
      <c r="A77" s="15">
        <v>44621</v>
      </c>
      <c r="B77" s="17">
        <v>-3.5729420907313902E-2</v>
      </c>
      <c r="C77" s="17">
        <v>-1.5473503680411893E-2</v>
      </c>
      <c r="D77" s="17">
        <f t="shared" si="2"/>
        <v>-2.9237592795494292E-2</v>
      </c>
      <c r="E77" s="17">
        <f t="shared" si="3"/>
        <v>-6.4918281118196107E-3</v>
      </c>
    </row>
    <row r="78" spans="1:5" hidden="1" x14ac:dyDescent="0.2">
      <c r="A78" s="16">
        <v>44622</v>
      </c>
      <c r="B78" s="17">
        <v>2.2703716361991866E-2</v>
      </c>
      <c r="C78" s="17">
        <v>1.8642691757321028E-2</v>
      </c>
      <c r="D78" s="17">
        <f t="shared" si="2"/>
        <v>2.9219108821362885E-2</v>
      </c>
      <c r="E78" s="17">
        <f t="shared" si="3"/>
        <v>-6.5153924593710187E-3</v>
      </c>
    </row>
    <row r="79" spans="1:5" hidden="1" x14ac:dyDescent="0.2">
      <c r="A79" s="15">
        <v>44623</v>
      </c>
      <c r="B79" s="17">
        <v>-2.4698469111744781E-2</v>
      </c>
      <c r="C79" s="17">
        <v>-5.2546664300883172E-3</v>
      </c>
      <c r="D79" s="17">
        <f t="shared" si="2"/>
        <v>-1.1728034289662081E-2</v>
      </c>
      <c r="E79" s="17">
        <f t="shared" si="3"/>
        <v>-1.29704348220827E-2</v>
      </c>
    </row>
    <row r="80" spans="1:5" hidden="1" x14ac:dyDescent="0.2">
      <c r="A80" s="16">
        <v>44624</v>
      </c>
      <c r="B80" s="17">
        <v>-1.433700209346489E-2</v>
      </c>
      <c r="C80" s="17">
        <v>-7.9340425503344747E-3</v>
      </c>
      <c r="D80" s="17">
        <f t="shared" si="2"/>
        <v>-1.63190353778822E-2</v>
      </c>
      <c r="E80" s="17">
        <f t="shared" si="3"/>
        <v>1.9820332844173102E-3</v>
      </c>
    </row>
    <row r="81" spans="1:5" hidden="1" x14ac:dyDescent="0.2">
      <c r="A81" s="15">
        <v>44627</v>
      </c>
      <c r="B81" s="17">
        <v>-6.293108598371544E-2</v>
      </c>
      <c r="C81" s="17">
        <v>-2.9518158313449172E-2</v>
      </c>
      <c r="D81" s="17">
        <f t="shared" si="2"/>
        <v>-5.3302532471834363E-2</v>
      </c>
      <c r="E81" s="17">
        <f t="shared" si="3"/>
        <v>-9.6285535118810772E-3</v>
      </c>
    </row>
    <row r="82" spans="1:5" hidden="1" x14ac:dyDescent="0.2">
      <c r="A82" s="16">
        <v>44628</v>
      </c>
      <c r="B82" s="17">
        <v>1.5042228083948617E-2</v>
      </c>
      <c r="C82" s="17">
        <v>-7.2337535181997703E-3</v>
      </c>
      <c r="D82" s="17">
        <f t="shared" si="2"/>
        <v>-1.5119118843467585E-2</v>
      </c>
      <c r="E82" s="17">
        <f t="shared" si="3"/>
        <v>3.0161346927416201E-2</v>
      </c>
    </row>
    <row r="83" spans="1:5" hidden="1" x14ac:dyDescent="0.2">
      <c r="A83" s="15">
        <v>44629</v>
      </c>
      <c r="B83" s="17">
        <v>4.3144766803501655E-2</v>
      </c>
      <c r="C83" s="17">
        <v>2.5698247891435821E-2</v>
      </c>
      <c r="D83" s="17">
        <f t="shared" si="2"/>
        <v>4.1308514875613767E-2</v>
      </c>
      <c r="E83" s="17">
        <f t="shared" si="3"/>
        <v>1.8362519278878886E-3</v>
      </c>
    </row>
    <row r="84" spans="1:5" hidden="1" x14ac:dyDescent="0.2">
      <c r="A84" s="16">
        <v>44630</v>
      </c>
      <c r="B84" s="17">
        <v>-1.6574227785336348E-2</v>
      </c>
      <c r="C84" s="17">
        <v>-4.291813651667864E-3</v>
      </c>
      <c r="D84" s="17">
        <f t="shared" si="2"/>
        <v>-1.0078225544961485E-2</v>
      </c>
      <c r="E84" s="17">
        <f t="shared" si="3"/>
        <v>-6.4960022403748631E-3</v>
      </c>
    </row>
    <row r="85" spans="1:5" hidden="1" x14ac:dyDescent="0.2">
      <c r="A85" s="15">
        <v>44631</v>
      </c>
      <c r="B85" s="17">
        <v>-3.8932581505596864E-2</v>
      </c>
      <c r="C85" s="17">
        <v>-1.2961545123475138E-2</v>
      </c>
      <c r="D85" s="17">
        <f t="shared" si="2"/>
        <v>-2.4933454835422829E-2</v>
      </c>
      <c r="E85" s="17">
        <f t="shared" si="3"/>
        <v>-1.3999126670174035E-2</v>
      </c>
    </row>
    <row r="86" spans="1:5" hidden="1" x14ac:dyDescent="0.2">
      <c r="A86" s="16">
        <v>44634</v>
      </c>
      <c r="B86" s="17">
        <v>-5.2236140228870687E-3</v>
      </c>
      <c r="C86" s="17">
        <v>-7.4210024659636664E-3</v>
      </c>
      <c r="D86" s="17">
        <f t="shared" si="2"/>
        <v>-1.5439962235500631E-2</v>
      </c>
      <c r="E86" s="17">
        <f t="shared" si="3"/>
        <v>1.0216348212613562E-2</v>
      </c>
    </row>
    <row r="87" spans="1:5" hidden="1" x14ac:dyDescent="0.2">
      <c r="A87" s="15">
        <v>44635</v>
      </c>
      <c r="B87" s="17">
        <v>2.8934297546852061E-2</v>
      </c>
      <c r="C87" s="17">
        <v>2.1408574170870942E-2</v>
      </c>
      <c r="D87" s="17">
        <f t="shared" si="2"/>
        <v>3.3958334895128867E-2</v>
      </c>
      <c r="E87" s="17">
        <f t="shared" si="3"/>
        <v>-5.0240373482768053E-3</v>
      </c>
    </row>
    <row r="88" spans="1:5" hidden="1" x14ac:dyDescent="0.2">
      <c r="A88" s="16">
        <v>44636</v>
      </c>
      <c r="B88" s="17">
        <v>6.0407249381262629E-2</v>
      </c>
      <c r="C88" s="17">
        <v>2.238376135718223E-2</v>
      </c>
      <c r="D88" s="17">
        <f t="shared" si="2"/>
        <v>3.5629278141858303E-2</v>
      </c>
      <c r="E88" s="17">
        <f t="shared" si="3"/>
        <v>2.4777971239404326E-2</v>
      </c>
    </row>
    <row r="89" spans="1:5" hidden="1" x14ac:dyDescent="0.2">
      <c r="A89" s="15">
        <v>44637</v>
      </c>
      <c r="B89" s="17">
        <v>2.0674739982563972E-2</v>
      </c>
      <c r="C89" s="17">
        <v>1.234781757145198E-2</v>
      </c>
      <c r="D89" s="17">
        <f t="shared" si="2"/>
        <v>1.843310008628523E-2</v>
      </c>
      <c r="E89" s="17">
        <f t="shared" si="3"/>
        <v>2.2416398962787423E-3</v>
      </c>
    </row>
    <row r="90" spans="1:5" hidden="1" x14ac:dyDescent="0.2">
      <c r="A90" s="16">
        <v>44638</v>
      </c>
      <c r="B90" s="17">
        <v>4.1618598322659572E-2</v>
      </c>
      <c r="C90" s="17">
        <v>1.1662294827948783E-2</v>
      </c>
      <c r="D90" s="17">
        <f t="shared" si="2"/>
        <v>1.7258484981805731E-2</v>
      </c>
      <c r="E90" s="17">
        <f t="shared" si="3"/>
        <v>2.4360113340853841E-2</v>
      </c>
    </row>
    <row r="91" spans="1:5" hidden="1" x14ac:dyDescent="0.2">
      <c r="A91" s="15">
        <v>44641</v>
      </c>
      <c r="B91" s="17">
        <v>-2.3095744878380731E-2</v>
      </c>
      <c r="C91" s="17">
        <v>-4.3466036210393355E-4</v>
      </c>
      <c r="D91" s="17">
        <f t="shared" si="2"/>
        <v>-3.4691515832987463E-3</v>
      </c>
      <c r="E91" s="17">
        <f t="shared" si="3"/>
        <v>-1.9626593295081984E-2</v>
      </c>
    </row>
    <row r="92" spans="1:5" hidden="1" x14ac:dyDescent="0.2">
      <c r="A92" s="16">
        <v>44642</v>
      </c>
      <c r="B92" s="17">
        <v>2.4398121205816636E-2</v>
      </c>
      <c r="C92" s="17">
        <v>1.1304113600650201E-2</v>
      </c>
      <c r="D92" s="17">
        <f t="shared" si="2"/>
        <v>1.6644756139527053E-2</v>
      </c>
      <c r="E92" s="17">
        <f t="shared" si="3"/>
        <v>7.7533650662895831E-3</v>
      </c>
    </row>
    <row r="93" spans="1:5" hidden="1" x14ac:dyDescent="0.2">
      <c r="A93" s="15">
        <v>44643</v>
      </c>
      <c r="B93" s="17">
        <v>-1.4724057326641393E-2</v>
      </c>
      <c r="C93" s="17">
        <v>-1.2272698789159042E-2</v>
      </c>
      <c r="D93" s="17">
        <f t="shared" si="2"/>
        <v>-2.3753144894401525E-2</v>
      </c>
      <c r="E93" s="17">
        <f t="shared" si="3"/>
        <v>9.0290875677601322E-3</v>
      </c>
    </row>
    <row r="94" spans="1:5" hidden="1" x14ac:dyDescent="0.2">
      <c r="A94" s="16">
        <v>44644</v>
      </c>
      <c r="B94" s="17">
        <v>2.8623688069284059E-2</v>
      </c>
      <c r="C94" s="17">
        <v>1.4343912920566471E-2</v>
      </c>
      <c r="D94" s="17">
        <f t="shared" si="2"/>
        <v>2.1853327597730631E-2</v>
      </c>
      <c r="E94" s="17">
        <f t="shared" si="3"/>
        <v>6.7703604715534278E-3</v>
      </c>
    </row>
    <row r="95" spans="1:5" hidden="1" x14ac:dyDescent="0.2">
      <c r="A95" s="15">
        <v>44645</v>
      </c>
      <c r="B95" s="17">
        <v>1.0247198912629818E-2</v>
      </c>
      <c r="C95" s="17">
        <v>5.0661705674490687E-3</v>
      </c>
      <c r="D95" s="17">
        <f t="shared" si="2"/>
        <v>5.9562965995314304E-3</v>
      </c>
      <c r="E95" s="17">
        <f t="shared" si="3"/>
        <v>4.2909023130983876E-3</v>
      </c>
    </row>
    <row r="96" spans="1:5" hidden="1" x14ac:dyDescent="0.2">
      <c r="A96" s="16">
        <v>44648</v>
      </c>
      <c r="B96" s="17">
        <v>7.9794559063233184E-3</v>
      </c>
      <c r="C96" s="17">
        <v>7.1449552765867619E-3</v>
      </c>
      <c r="D96" s="17">
        <f t="shared" si="2"/>
        <v>9.5182089378968646E-3</v>
      </c>
      <c r="E96" s="17">
        <f t="shared" si="3"/>
        <v>-1.5387530315735462E-3</v>
      </c>
    </row>
    <row r="97" spans="1:5" hidden="1" x14ac:dyDescent="0.2">
      <c r="A97" s="15">
        <v>44649</v>
      </c>
      <c r="B97" s="17">
        <v>2.8042418009332604E-2</v>
      </c>
      <c r="C97" s="17">
        <v>1.2256547427530462E-2</v>
      </c>
      <c r="D97" s="17">
        <f t="shared" si="2"/>
        <v>1.8276712438093756E-2</v>
      </c>
      <c r="E97" s="17">
        <f t="shared" si="3"/>
        <v>9.7657055712388474E-3</v>
      </c>
    </row>
    <row r="98" spans="1:5" hidden="1" x14ac:dyDescent="0.2">
      <c r="A98" s="16">
        <v>44650</v>
      </c>
      <c r="B98" s="17">
        <v>-8.7444106770611096E-3</v>
      </c>
      <c r="C98" s="17">
        <v>-6.2937001746978805E-3</v>
      </c>
      <c r="D98" s="17">
        <f t="shared" si="2"/>
        <v>-1.3508375995387848E-2</v>
      </c>
      <c r="E98" s="17">
        <f t="shared" si="3"/>
        <v>4.7639653183267384E-3</v>
      </c>
    </row>
    <row r="99" spans="1:5" hidden="1" x14ac:dyDescent="0.2">
      <c r="A99" s="15">
        <v>44651</v>
      </c>
      <c r="B99" s="17">
        <v>-2.4094827890960291E-2</v>
      </c>
      <c r="C99" s="17">
        <v>-1.5652540713177343E-2</v>
      </c>
      <c r="D99" s="17">
        <f t="shared" si="2"/>
        <v>-2.9544365407986772E-2</v>
      </c>
      <c r="E99" s="17">
        <f t="shared" si="3"/>
        <v>5.4495375170264815E-3</v>
      </c>
    </row>
    <row r="100" spans="1:5" hidden="1" x14ac:dyDescent="0.2">
      <c r="A100" s="16">
        <v>44652</v>
      </c>
      <c r="B100" s="17">
        <v>1.1198106681984177E-2</v>
      </c>
      <c r="C100" s="17">
        <v>3.4102225843584133E-3</v>
      </c>
      <c r="D100" s="17">
        <f t="shared" si="2"/>
        <v>3.1188976487239338E-3</v>
      </c>
      <c r="E100" s="17">
        <f t="shared" si="3"/>
        <v>8.0792090332602422E-3</v>
      </c>
    </row>
    <row r="101" spans="1:5" hidden="1" x14ac:dyDescent="0.2">
      <c r="A101" s="15">
        <v>44655</v>
      </c>
      <c r="B101" s="17">
        <v>4.0204512066225773E-2</v>
      </c>
      <c r="C101" s="17">
        <v>8.0909386878793566E-3</v>
      </c>
      <c r="D101" s="17">
        <f t="shared" si="2"/>
        <v>1.1139112713915992E-2</v>
      </c>
      <c r="E101" s="17">
        <f t="shared" si="3"/>
        <v>2.9065399352309781E-2</v>
      </c>
    </row>
    <row r="102" spans="1:5" hidden="1" x14ac:dyDescent="0.2">
      <c r="A102" s="16">
        <v>44656</v>
      </c>
      <c r="B102" s="17">
        <v>-8.7648188713865816E-3</v>
      </c>
      <c r="C102" s="17">
        <v>-1.2551720801807331E-2</v>
      </c>
      <c r="D102" s="17">
        <f t="shared" si="2"/>
        <v>-2.4231237669068779E-2</v>
      </c>
      <c r="E102" s="17">
        <f t="shared" si="3"/>
        <v>1.5466418797682197E-2</v>
      </c>
    </row>
    <row r="103" spans="1:5" hidden="1" x14ac:dyDescent="0.2">
      <c r="A103" s="15">
        <v>44657</v>
      </c>
      <c r="B103" s="17">
        <v>-3.6835831673501351E-2</v>
      </c>
      <c r="C103" s="17">
        <v>-9.7169166132718976E-3</v>
      </c>
      <c r="D103" s="17">
        <f t="shared" si="2"/>
        <v>-1.9373916960671384E-2</v>
      </c>
      <c r="E103" s="17">
        <f t="shared" si="3"/>
        <v>-1.7461914712829967E-2</v>
      </c>
    </row>
    <row r="104" spans="1:5" hidden="1" x14ac:dyDescent="0.2">
      <c r="A104" s="16">
        <v>44658</v>
      </c>
      <c r="B104" s="17">
        <v>-1.567230010620202E-3</v>
      </c>
      <c r="C104" s="17">
        <v>4.2533856284925342E-3</v>
      </c>
      <c r="D104" s="17">
        <f t="shared" si="2"/>
        <v>4.5636229427640654E-3</v>
      </c>
      <c r="E104" s="17">
        <f t="shared" si="3"/>
        <v>-6.1308529533842674E-3</v>
      </c>
    </row>
    <row r="105" spans="1:5" hidden="1" x14ac:dyDescent="0.2">
      <c r="A105" s="15">
        <v>44659</v>
      </c>
      <c r="B105" s="17">
        <v>-2.7809182666299614E-3</v>
      </c>
      <c r="C105" s="17">
        <v>-2.6510264820542861E-3</v>
      </c>
      <c r="D105" s="17">
        <f t="shared" si="2"/>
        <v>-7.266804026230666E-3</v>
      </c>
      <c r="E105" s="17">
        <f t="shared" si="3"/>
        <v>4.4858857596007046E-3</v>
      </c>
    </row>
    <row r="106" spans="1:5" hidden="1" x14ac:dyDescent="0.2">
      <c r="A106" s="16">
        <v>44662</v>
      </c>
      <c r="B106" s="17">
        <v>-2.6402169052495594E-2</v>
      </c>
      <c r="C106" s="17">
        <v>-1.687729010355421E-2</v>
      </c>
      <c r="D106" s="17">
        <f t="shared" si="2"/>
        <v>-3.1642923255662356E-2</v>
      </c>
      <c r="E106" s="17">
        <f t="shared" si="3"/>
        <v>5.2407542031667614E-3</v>
      </c>
    </row>
    <row r="107" spans="1:5" hidden="1" x14ac:dyDescent="0.2">
      <c r="A107" s="15">
        <v>44663</v>
      </c>
      <c r="B107" s="17">
        <v>-1.0717989402575734E-2</v>
      </c>
      <c r="C107" s="17">
        <v>-3.4174477177417728E-3</v>
      </c>
      <c r="D107" s="17">
        <f t="shared" si="2"/>
        <v>-8.5800353790401393E-3</v>
      </c>
      <c r="E107" s="17">
        <f t="shared" si="3"/>
        <v>-2.1379540235355945E-3</v>
      </c>
    </row>
    <row r="108" spans="1:5" hidden="1" x14ac:dyDescent="0.2">
      <c r="A108" s="16">
        <v>44664</v>
      </c>
      <c r="B108" s="17">
        <v>3.9693900858244202E-3</v>
      </c>
      <c r="C108" s="17">
        <v>1.1174577597236057E-2</v>
      </c>
      <c r="D108" s="17">
        <f t="shared" si="2"/>
        <v>1.6422801510557913E-2</v>
      </c>
      <c r="E108" s="17">
        <f t="shared" si="3"/>
        <v>-1.2453411424733492E-2</v>
      </c>
    </row>
    <row r="109" spans="1:5" hidden="1" x14ac:dyDescent="0.2">
      <c r="A109" s="15">
        <v>44665</v>
      </c>
      <c r="B109" s="17">
        <v>-2.2373259704939419E-2</v>
      </c>
      <c r="C109" s="17">
        <v>-1.214413784439794E-2</v>
      </c>
      <c r="D109" s="17">
        <f t="shared" si="2"/>
        <v>-2.3532860988442626E-2</v>
      </c>
      <c r="E109" s="17">
        <f t="shared" si="3"/>
        <v>1.1596012835032067E-3</v>
      </c>
    </row>
    <row r="110" spans="1:5" hidden="1" x14ac:dyDescent="0.2">
      <c r="A110" s="16">
        <v>44669</v>
      </c>
      <c r="B110" s="17">
        <v>2.8073172156037884E-3</v>
      </c>
      <c r="C110" s="17">
        <v>-2.0486828403298851E-4</v>
      </c>
      <c r="D110" s="17">
        <f t="shared" si="2"/>
        <v>-3.0754122823785199E-3</v>
      </c>
      <c r="E110" s="17">
        <f t="shared" si="3"/>
        <v>5.8827294979823079E-3</v>
      </c>
    </row>
    <row r="111" spans="1:5" hidden="1" x14ac:dyDescent="0.2">
      <c r="A111" s="15">
        <v>44670</v>
      </c>
      <c r="B111" s="17">
        <v>3.10290152804793E-2</v>
      </c>
      <c r="C111" s="17">
        <v>1.6057604355527166E-2</v>
      </c>
      <c r="D111" s="17">
        <f t="shared" si="2"/>
        <v>2.4789667584986786E-2</v>
      </c>
      <c r="E111" s="17">
        <f t="shared" si="3"/>
        <v>6.2393476954925135E-3</v>
      </c>
    </row>
    <row r="112" spans="1:5" hidden="1" x14ac:dyDescent="0.2">
      <c r="A112" s="16">
        <v>44671</v>
      </c>
      <c r="B112" s="17">
        <v>-7.7723094249870339E-2</v>
      </c>
      <c r="C112" s="17">
        <v>-6.1847507158097059E-4</v>
      </c>
      <c r="D112" s="17">
        <f t="shared" si="2"/>
        <v>-3.7841105488815299E-3</v>
      </c>
      <c r="E112" s="17">
        <f t="shared" si="3"/>
        <v>-7.3938983700988808E-2</v>
      </c>
    </row>
    <row r="113" spans="1:5" hidden="1" x14ac:dyDescent="0.2">
      <c r="A113" s="15">
        <v>44672</v>
      </c>
      <c r="B113" s="17">
        <v>-6.162047789721492E-2</v>
      </c>
      <c r="C113" s="17">
        <v>-1.4752948498371943E-2</v>
      </c>
      <c r="D113" s="17">
        <f t="shared" si="2"/>
        <v>-2.8002951044427203E-2</v>
      </c>
      <c r="E113" s="17">
        <f t="shared" si="3"/>
        <v>-3.3617526852787717E-2</v>
      </c>
    </row>
    <row r="114" spans="1:5" hidden="1" x14ac:dyDescent="0.2">
      <c r="A114" s="16">
        <v>44673</v>
      </c>
      <c r="B114" s="17">
        <v>-2.1056022674951325E-2</v>
      </c>
      <c r="C114" s="17">
        <v>-2.7740054250753654E-2</v>
      </c>
      <c r="D114" s="17">
        <f t="shared" si="2"/>
        <v>-5.0255824088819526E-2</v>
      </c>
      <c r="E114" s="17">
        <f t="shared" si="3"/>
        <v>2.9199801413868201E-2</v>
      </c>
    </row>
    <row r="115" spans="1:5" hidden="1" x14ac:dyDescent="0.2">
      <c r="A115" s="15">
        <v>44676</v>
      </c>
      <c r="B115" s="17">
        <v>1.5642832029763909E-2</v>
      </c>
      <c r="C115" s="17">
        <v>5.6979369853822348E-3</v>
      </c>
      <c r="D115" s="17">
        <f t="shared" si="2"/>
        <v>7.0388024449465287E-3</v>
      </c>
      <c r="E115" s="17">
        <f t="shared" si="3"/>
        <v>8.6040295848173812E-3</v>
      </c>
    </row>
    <row r="116" spans="1:5" hidden="1" x14ac:dyDescent="0.2">
      <c r="A116" s="16">
        <v>44677</v>
      </c>
      <c r="B116" s="17">
        <v>-3.2301296838661231E-2</v>
      </c>
      <c r="C116" s="17">
        <v>-2.8146308431003852E-2</v>
      </c>
      <c r="D116" s="17">
        <f t="shared" si="2"/>
        <v>-5.0951923964282803E-2</v>
      </c>
      <c r="E116" s="17">
        <f t="shared" si="3"/>
        <v>1.8650627125621572E-2</v>
      </c>
    </row>
    <row r="117" spans="1:5" hidden="1" x14ac:dyDescent="0.2">
      <c r="A117" s="15">
        <v>44678</v>
      </c>
      <c r="B117" s="17">
        <v>-3.3158284407474592E-2</v>
      </c>
      <c r="C117" s="17">
        <v>2.0980468517017847E-3</v>
      </c>
      <c r="D117" s="17">
        <f t="shared" si="2"/>
        <v>8.7053834931763744E-4</v>
      </c>
      <c r="E117" s="17">
        <f t="shared" si="3"/>
        <v>-3.4028822756792226E-2</v>
      </c>
    </row>
    <row r="118" spans="1:5" hidden="1" x14ac:dyDescent="0.2">
      <c r="A118" s="16">
        <v>44679</v>
      </c>
      <c r="B118" s="17">
        <v>0.17593598016516054</v>
      </c>
      <c r="C118" s="17">
        <v>2.4746900072939448E-2</v>
      </c>
      <c r="D118" s="17">
        <f t="shared" si="2"/>
        <v>3.9678419407870542E-2</v>
      </c>
      <c r="E118" s="17">
        <f t="shared" si="3"/>
        <v>0.13625756075729001</v>
      </c>
    </row>
    <row r="119" spans="1:5" hidden="1" x14ac:dyDescent="0.2">
      <c r="A119" s="15">
        <v>44680</v>
      </c>
      <c r="B119" s="17">
        <v>-2.5567600888884989E-2</v>
      </c>
      <c r="C119" s="17">
        <v>-3.6284507106413955E-2</v>
      </c>
      <c r="D119" s="17">
        <f t="shared" si="2"/>
        <v>-6.4896393608778538E-2</v>
      </c>
      <c r="E119" s="17">
        <f t="shared" si="3"/>
        <v>3.9328792719893549E-2</v>
      </c>
    </row>
    <row r="120" spans="1:5" hidden="1" x14ac:dyDescent="0.2">
      <c r="A120" s="16">
        <v>44683</v>
      </c>
      <c r="B120" s="17">
        <v>5.3175194419728289E-2</v>
      </c>
      <c r="C120" s="17">
        <v>5.6752428123536536E-3</v>
      </c>
      <c r="D120" s="17">
        <f t="shared" si="2"/>
        <v>6.9999169102568709E-3</v>
      </c>
      <c r="E120" s="17">
        <f t="shared" si="3"/>
        <v>4.6175277509471417E-2</v>
      </c>
    </row>
    <row r="121" spans="1:5" hidden="1" x14ac:dyDescent="0.2">
      <c r="A121" s="15">
        <v>44684</v>
      </c>
      <c r="B121" s="17">
        <v>4.2627338090603928E-3</v>
      </c>
      <c r="C121" s="17">
        <v>4.8371263814863674E-3</v>
      </c>
      <c r="D121" s="17">
        <f t="shared" si="2"/>
        <v>5.5638387810641064E-3</v>
      </c>
      <c r="E121" s="17">
        <f t="shared" si="3"/>
        <v>-1.3011049720037136E-3</v>
      </c>
    </row>
    <row r="122" spans="1:5" hidden="1" x14ac:dyDescent="0.2">
      <c r="A122" s="16">
        <v>44685</v>
      </c>
      <c r="B122" s="17">
        <v>5.3671613633268445E-2</v>
      </c>
      <c r="C122" s="17">
        <v>2.9862421084402291E-2</v>
      </c>
      <c r="D122" s="17">
        <f t="shared" si="2"/>
        <v>4.8443654849425928E-2</v>
      </c>
      <c r="E122" s="17">
        <f t="shared" si="3"/>
        <v>5.2279587838425165E-3</v>
      </c>
    </row>
    <row r="123" spans="1:5" hidden="1" x14ac:dyDescent="0.2">
      <c r="A123" s="15">
        <v>44686</v>
      </c>
      <c r="B123" s="17">
        <v>-6.77229122909766E-2</v>
      </c>
      <c r="C123" s="17">
        <v>-3.5649708609806985E-2</v>
      </c>
      <c r="D123" s="17">
        <f t="shared" si="2"/>
        <v>-6.3808692420915691E-2</v>
      </c>
      <c r="E123" s="17">
        <f t="shared" si="3"/>
        <v>-3.9142198700609088E-3</v>
      </c>
    </row>
    <row r="124" spans="1:5" hidden="1" x14ac:dyDescent="0.2">
      <c r="A124" s="16">
        <v>44687</v>
      </c>
      <c r="B124" s="17">
        <v>-2.1653563027849154E-2</v>
      </c>
      <c r="C124" s="17">
        <v>-5.6742248424840325E-3</v>
      </c>
      <c r="D124" s="17">
        <f t="shared" si="2"/>
        <v>-1.2446930421237543E-2</v>
      </c>
      <c r="E124" s="17">
        <f t="shared" si="3"/>
        <v>-9.206632606611611E-3</v>
      </c>
    </row>
    <row r="125" spans="1:5" hidden="1" x14ac:dyDescent="0.2">
      <c r="A125" s="15">
        <v>44690</v>
      </c>
      <c r="B125" s="17">
        <v>-3.7100657016134742E-2</v>
      </c>
      <c r="C125" s="17">
        <v>-3.2037100632356763E-2</v>
      </c>
      <c r="D125" s="17">
        <f t="shared" si="2"/>
        <v>-5.7618636821605909E-2</v>
      </c>
      <c r="E125" s="17">
        <f t="shared" si="3"/>
        <v>2.0517979805471168E-2</v>
      </c>
    </row>
    <row r="126" spans="1:5" hidden="1" x14ac:dyDescent="0.2">
      <c r="A126" s="16">
        <v>44691</v>
      </c>
      <c r="B126" s="17">
        <v>7.3390018969932136E-3</v>
      </c>
      <c r="C126" s="17">
        <v>2.4578974498534745E-3</v>
      </c>
      <c r="D126" s="17">
        <f t="shared" si="2"/>
        <v>1.4871275900843611E-3</v>
      </c>
      <c r="E126" s="17">
        <f t="shared" si="3"/>
        <v>5.8518743069088525E-3</v>
      </c>
    </row>
    <row r="127" spans="1:5" hidden="1" x14ac:dyDescent="0.2">
      <c r="A127" s="15">
        <v>44692</v>
      </c>
      <c r="B127" s="17">
        <v>-4.5079548125536828E-2</v>
      </c>
      <c r="C127" s="17">
        <v>-1.6463207503938371E-2</v>
      </c>
      <c r="D127" s="17">
        <f t="shared" si="2"/>
        <v>-3.0933409704696359E-2</v>
      </c>
      <c r="E127" s="17">
        <f t="shared" si="3"/>
        <v>-1.4146138420840469E-2</v>
      </c>
    </row>
    <row r="128" spans="1:5" hidden="1" x14ac:dyDescent="0.2">
      <c r="A128" s="16">
        <v>44693</v>
      </c>
      <c r="B128" s="17">
        <v>1.3245646279749224E-2</v>
      </c>
      <c r="C128" s="17">
        <v>-1.2959645058717717E-3</v>
      </c>
      <c r="D128" s="17">
        <f t="shared" si="2"/>
        <v>-4.9449609075093992E-3</v>
      </c>
      <c r="E128" s="17">
        <f t="shared" si="3"/>
        <v>1.8190607187258623E-2</v>
      </c>
    </row>
    <row r="129" spans="1:5" hidden="1" x14ac:dyDescent="0.2">
      <c r="A129" s="15">
        <v>44694</v>
      </c>
      <c r="B129" s="17">
        <v>3.859010745766267E-2</v>
      </c>
      <c r="C129" s="17">
        <v>2.3869695423071491E-2</v>
      </c>
      <c r="D129" s="17">
        <f t="shared" si="2"/>
        <v>3.8175365218611909E-2</v>
      </c>
      <c r="E129" s="17">
        <f t="shared" si="3"/>
        <v>4.1474223905076102E-4</v>
      </c>
    </row>
    <row r="130" spans="1:5" hidden="1" x14ac:dyDescent="0.2">
      <c r="A130" s="16">
        <v>44697</v>
      </c>
      <c r="B130" s="17">
        <v>7.1493799735478092E-3</v>
      </c>
      <c r="C130" s="17">
        <v>-3.9464009295556712E-3</v>
      </c>
      <c r="D130" s="17">
        <f t="shared" si="2"/>
        <v>-9.4863750126232098E-3</v>
      </c>
      <c r="E130" s="17">
        <f t="shared" si="3"/>
        <v>1.6635754986171019E-2</v>
      </c>
    </row>
    <row r="131" spans="1:5" hidden="1" x14ac:dyDescent="0.2">
      <c r="A131" s="15">
        <v>44698</v>
      </c>
      <c r="B131" s="17">
        <v>1.2897548237146728E-2</v>
      </c>
      <c r="C131" s="17">
        <v>2.0169632234863677E-2</v>
      </c>
      <c r="D131" s="17">
        <f t="shared" si="2"/>
        <v>3.1835458702618676E-2</v>
      </c>
      <c r="E131" s="17">
        <f t="shared" si="3"/>
        <v>-1.8937910465471948E-2</v>
      </c>
    </row>
    <row r="132" spans="1:5" hidden="1" x14ac:dyDescent="0.2">
      <c r="A132" s="16">
        <v>44699</v>
      </c>
      <c r="B132" s="17">
        <v>-5.1228891570742618E-2</v>
      </c>
      <c r="C132" s="17">
        <v>-4.0395260787452592E-2</v>
      </c>
      <c r="D132" s="17">
        <f t="shared" si="2"/>
        <v>-7.1940001439887893E-2</v>
      </c>
      <c r="E132" s="17">
        <f t="shared" si="3"/>
        <v>2.0711109869145275E-2</v>
      </c>
    </row>
    <row r="133" spans="1:5" hidden="1" x14ac:dyDescent="0.2">
      <c r="A133" s="15">
        <v>44700</v>
      </c>
      <c r="B133" s="17">
        <v>-4.9418582842868375E-3</v>
      </c>
      <c r="C133" s="17">
        <v>-5.8337818009925879E-3</v>
      </c>
      <c r="D133" s="17">
        <f t="shared" si="2"/>
        <v>-1.2720324725460339E-2</v>
      </c>
      <c r="E133" s="17">
        <f t="shared" si="3"/>
        <v>7.7784664411735017E-3</v>
      </c>
    </row>
    <row r="134" spans="1:5" hidden="1" x14ac:dyDescent="0.2">
      <c r="A134" s="16">
        <v>44701</v>
      </c>
      <c r="B134" s="17">
        <v>1.1762209133940882E-2</v>
      </c>
      <c r="C134" s="17">
        <v>1.4614176965843662E-4</v>
      </c>
      <c r="D134" s="17">
        <f t="shared" si="2"/>
        <v>-2.473970951952135E-3</v>
      </c>
      <c r="E134" s="17">
        <f t="shared" si="3"/>
        <v>1.4236180085893016E-2</v>
      </c>
    </row>
    <row r="135" spans="1:5" hidden="1" x14ac:dyDescent="0.2">
      <c r="A135" s="15">
        <v>44704</v>
      </c>
      <c r="B135" s="17">
        <v>1.3898938946454997E-2</v>
      </c>
      <c r="C135" s="17">
        <v>1.8555039930923556E-2</v>
      </c>
      <c r="D135" s="17">
        <f t="shared" si="2"/>
        <v>2.9068921011844637E-2</v>
      </c>
      <c r="E135" s="17">
        <f t="shared" si="3"/>
        <v>-1.516998206538964E-2</v>
      </c>
    </row>
    <row r="136" spans="1:5" hidden="1" x14ac:dyDescent="0.2">
      <c r="A136" s="16">
        <v>44705</v>
      </c>
      <c r="B136" s="17">
        <v>-7.6185996486932472E-2</v>
      </c>
      <c r="C136" s="17">
        <v>-8.1207976171752128E-3</v>
      </c>
      <c r="D136" s="17">
        <f t="shared" si="2"/>
        <v>-1.6639032525209794E-2</v>
      </c>
      <c r="E136" s="17">
        <f t="shared" si="3"/>
        <v>-5.9546963961722682E-2</v>
      </c>
    </row>
    <row r="137" spans="1:5" hidden="1" x14ac:dyDescent="0.2">
      <c r="A137" s="15">
        <v>44706</v>
      </c>
      <c r="B137" s="17">
        <v>1.4066637292935891E-2</v>
      </c>
      <c r="C137" s="17">
        <v>9.450764734207695E-3</v>
      </c>
      <c r="D137" s="17">
        <f t="shared" si="2"/>
        <v>1.3469118871435197E-2</v>
      </c>
      <c r="E137" s="17">
        <f t="shared" si="3"/>
        <v>5.9751842150069373E-4</v>
      </c>
    </row>
    <row r="138" spans="1:5" hidden="1" x14ac:dyDescent="0.2">
      <c r="A138" s="16">
        <v>44707</v>
      </c>
      <c r="B138" s="17">
        <v>4.2430442762497966E-2</v>
      </c>
      <c r="C138" s="17">
        <v>1.9883256167224195E-2</v>
      </c>
      <c r="D138" s="17">
        <f t="shared" si="2"/>
        <v>3.1344765056348416E-2</v>
      </c>
      <c r="E138" s="17">
        <f t="shared" si="3"/>
        <v>1.1085677706149551E-2</v>
      </c>
    </row>
    <row r="139" spans="1:5" hidden="1" x14ac:dyDescent="0.2">
      <c r="A139" s="15">
        <v>44708</v>
      </c>
      <c r="B139" s="17">
        <v>1.8264323976460606E-2</v>
      </c>
      <c r="C139" s="17">
        <v>2.4742262955109728E-2</v>
      </c>
      <c r="D139" s="17">
        <f t="shared" si="2"/>
        <v>3.9670473896659342E-2</v>
      </c>
      <c r="E139" s="17">
        <f t="shared" si="3"/>
        <v>-2.1406149920198736E-2</v>
      </c>
    </row>
    <row r="140" spans="1:5" hidden="1" x14ac:dyDescent="0.2">
      <c r="A140" s="16">
        <v>44712</v>
      </c>
      <c r="B140" s="17">
        <v>-7.6357893442390301E-3</v>
      </c>
      <c r="C140" s="17">
        <v>-6.2743686176590652E-3</v>
      </c>
      <c r="D140" s="17">
        <f t="shared" ref="D140:D203" si="4">$B$2+$B$3*C140</f>
        <v>-1.347525216527995E-2</v>
      </c>
      <c r="E140" s="17">
        <f t="shared" ref="E140:E203" si="5">B140-D140</f>
        <v>5.8394628210409194E-3</v>
      </c>
    </row>
    <row r="141" spans="1:5" hidden="1" x14ac:dyDescent="0.2">
      <c r="A141" s="15">
        <v>44713</v>
      </c>
      <c r="B141" s="17">
        <v>-2.5821177020924901E-2</v>
      </c>
      <c r="C141" s="17">
        <v>-7.4827686811318461E-3</v>
      </c>
      <c r="D141" s="17">
        <f t="shared" si="4"/>
        <v>-1.5545796111868203E-2</v>
      </c>
      <c r="E141" s="17">
        <f t="shared" si="5"/>
        <v>-1.0275380909056699E-2</v>
      </c>
    </row>
    <row r="142" spans="1:5" hidden="1" x14ac:dyDescent="0.2">
      <c r="A142" s="16">
        <v>44714</v>
      </c>
      <c r="B142" s="17">
        <v>5.417722392021207E-2</v>
      </c>
      <c r="C142" s="17">
        <v>1.8431018038486124E-2</v>
      </c>
      <c r="D142" s="17">
        <f t="shared" si="4"/>
        <v>2.8856414585874453E-2</v>
      </c>
      <c r="E142" s="17">
        <f t="shared" si="5"/>
        <v>2.5320809334337616E-2</v>
      </c>
    </row>
    <row r="143" spans="1:5" hidden="1" x14ac:dyDescent="0.2">
      <c r="A143" s="15">
        <v>44715</v>
      </c>
      <c r="B143" s="17">
        <v>-4.0631546852025635E-2</v>
      </c>
      <c r="C143" s="17">
        <v>-1.6347313992415624E-2</v>
      </c>
      <c r="D143" s="17">
        <f t="shared" si="4"/>
        <v>-3.0734830926040343E-2</v>
      </c>
      <c r="E143" s="17">
        <f t="shared" si="5"/>
        <v>-9.8967159259852923E-3</v>
      </c>
    </row>
    <row r="144" spans="1:5" hidden="1" x14ac:dyDescent="0.2">
      <c r="A144" s="16">
        <v>44718</v>
      </c>
      <c r="B144" s="17">
        <v>1.8188396525508743E-2</v>
      </c>
      <c r="C144" s="17">
        <v>3.1374007789131131E-3</v>
      </c>
      <c r="D144" s="17">
        <f t="shared" si="4"/>
        <v>2.6514286747993327E-3</v>
      </c>
      <c r="E144" s="17">
        <f t="shared" si="5"/>
        <v>1.5536967850709411E-2</v>
      </c>
    </row>
    <row r="145" spans="1:5" hidden="1" x14ac:dyDescent="0.2">
      <c r="A145" s="15">
        <v>44719</v>
      </c>
      <c r="B145" s="17">
        <v>7.2071444475276802E-3</v>
      </c>
      <c r="C145" s="17">
        <v>9.5233931732350285E-3</v>
      </c>
      <c r="D145" s="17">
        <f t="shared" si="4"/>
        <v>1.359356472287452E-2</v>
      </c>
      <c r="E145" s="17">
        <f t="shared" si="5"/>
        <v>-6.3864202753468394E-3</v>
      </c>
    </row>
    <row r="146" spans="1:5" hidden="1" x14ac:dyDescent="0.2">
      <c r="A146" s="16">
        <v>44720</v>
      </c>
      <c r="B146" s="17">
        <v>5.0601631504252342E-3</v>
      </c>
      <c r="C146" s="17">
        <v>-1.0793945785935621E-2</v>
      </c>
      <c r="D146" s="17">
        <f t="shared" si="4"/>
        <v>-2.1219362273996675E-2</v>
      </c>
      <c r="E146" s="17">
        <f t="shared" si="5"/>
        <v>2.6279525424421909E-2</v>
      </c>
    </row>
    <row r="147" spans="1:5" hidden="1" x14ac:dyDescent="0.2">
      <c r="A147" s="15">
        <v>44721</v>
      </c>
      <c r="B147" s="17">
        <v>-6.4279955052343518E-2</v>
      </c>
      <c r="C147" s="17">
        <v>-2.3798693976353591E-2</v>
      </c>
      <c r="D147" s="17">
        <f t="shared" si="4"/>
        <v>-4.350246491236473E-2</v>
      </c>
      <c r="E147" s="17">
        <f t="shared" si="5"/>
        <v>-2.0777490139978788E-2</v>
      </c>
    </row>
    <row r="148" spans="1:5" hidden="1" x14ac:dyDescent="0.2">
      <c r="A148" s="16">
        <v>44722</v>
      </c>
      <c r="B148" s="17">
        <v>-4.581520792006577E-2</v>
      </c>
      <c r="C148" s="17">
        <v>-2.9110303335524668E-2</v>
      </c>
      <c r="D148" s="17">
        <f t="shared" si="4"/>
        <v>-5.2603689695212404E-2</v>
      </c>
      <c r="E148" s="17">
        <f t="shared" si="5"/>
        <v>6.7884817751466334E-3</v>
      </c>
    </row>
    <row r="149" spans="1:5" hidden="1" x14ac:dyDescent="0.2">
      <c r="A149" s="15">
        <v>44725</v>
      </c>
      <c r="B149" s="17">
        <v>-6.4418751948725594E-2</v>
      </c>
      <c r="C149" s="17">
        <v>-3.8768430665237275E-2</v>
      </c>
      <c r="D149" s="17">
        <f t="shared" si="4"/>
        <v>-6.9152494749429805E-2</v>
      </c>
      <c r="E149" s="17">
        <f t="shared" si="5"/>
        <v>4.7337428007042104E-3</v>
      </c>
    </row>
    <row r="150" spans="1:5" hidden="1" x14ac:dyDescent="0.2">
      <c r="A150" s="16">
        <v>44726</v>
      </c>
      <c r="B150" s="17">
        <v>-3.2266326228671538E-3</v>
      </c>
      <c r="C150" s="17">
        <v>-3.7736797459957394E-3</v>
      </c>
      <c r="D150" s="17">
        <f t="shared" si="4"/>
        <v>-9.1904243487016916E-3</v>
      </c>
      <c r="E150" s="17">
        <f t="shared" si="5"/>
        <v>5.9637917258345378E-3</v>
      </c>
    </row>
    <row r="151" spans="1:5" hidden="1" x14ac:dyDescent="0.2">
      <c r="A151" s="15">
        <v>44727</v>
      </c>
      <c r="B151" s="17">
        <v>3.4324828285900999E-2</v>
      </c>
      <c r="C151" s="17">
        <v>1.4592504858983224E-2</v>
      </c>
      <c r="D151" s="17">
        <f t="shared" si="4"/>
        <v>2.2279279688282669E-2</v>
      </c>
      <c r="E151" s="17">
        <f t="shared" si="5"/>
        <v>1.2045548597618329E-2</v>
      </c>
    </row>
    <row r="152" spans="1:5" hidden="1" x14ac:dyDescent="0.2">
      <c r="A152" s="16">
        <v>44728</v>
      </c>
      <c r="B152" s="17">
        <v>-5.0073808888340676E-2</v>
      </c>
      <c r="C152" s="17">
        <v>-3.2511951488163437E-2</v>
      </c>
      <c r="D152" s="17">
        <f t="shared" si="4"/>
        <v>-5.8432274287162786E-2</v>
      </c>
      <c r="E152" s="17">
        <f t="shared" si="5"/>
        <v>8.3584653988221097E-3</v>
      </c>
    </row>
    <row r="153" spans="1:5" hidden="1" x14ac:dyDescent="0.2">
      <c r="A153" s="15">
        <v>44729</v>
      </c>
      <c r="B153" s="17">
        <v>1.7840580480032564E-2</v>
      </c>
      <c r="C153" s="17">
        <v>2.2008656982546171E-3</v>
      </c>
      <c r="D153" s="17">
        <f t="shared" si="4"/>
        <v>1.046714225801236E-3</v>
      </c>
      <c r="E153" s="17">
        <f t="shared" si="5"/>
        <v>1.6793866254231328E-2</v>
      </c>
    </row>
    <row r="154" spans="1:5" hidden="1" x14ac:dyDescent="0.2">
      <c r="A154" s="16">
        <v>44733</v>
      </c>
      <c r="B154" s="17">
        <v>-4.0857392153680783E-2</v>
      </c>
      <c r="C154" s="17">
        <v>2.4477242280086964E-2</v>
      </c>
      <c r="D154" s="17">
        <f t="shared" si="4"/>
        <v>3.9216371839752691E-2</v>
      </c>
      <c r="E154" s="17">
        <f t="shared" si="5"/>
        <v>-8.0073763993433467E-2</v>
      </c>
    </row>
    <row r="155" spans="1:5" hidden="1" x14ac:dyDescent="0.2">
      <c r="A155" s="15">
        <v>44734</v>
      </c>
      <c r="B155" s="17">
        <v>-7.6409646362503025E-3</v>
      </c>
      <c r="C155" s="17">
        <v>-1.3015723144006452E-3</v>
      </c>
      <c r="D155" s="17">
        <f t="shared" si="4"/>
        <v>-4.9545696574210107E-3</v>
      </c>
      <c r="E155" s="17">
        <f t="shared" si="5"/>
        <v>-2.6863949788292919E-3</v>
      </c>
    </row>
    <row r="156" spans="1:5" hidden="1" x14ac:dyDescent="0.2">
      <c r="A156" s="16">
        <v>44735</v>
      </c>
      <c r="B156" s="17">
        <v>1.8607690564475865E-2</v>
      </c>
      <c r="C156" s="17">
        <v>9.5322174091778678E-3</v>
      </c>
      <c r="D156" s="17">
        <f t="shared" si="4"/>
        <v>1.3608684689239137E-2</v>
      </c>
      <c r="E156" s="17">
        <f t="shared" si="5"/>
        <v>4.9990058752367277E-3</v>
      </c>
    </row>
    <row r="157" spans="1:5" hidden="1" x14ac:dyDescent="0.2">
      <c r="A157" s="15">
        <v>44736</v>
      </c>
      <c r="B157" s="17">
        <v>7.1873928441233526E-2</v>
      </c>
      <c r="C157" s="17">
        <v>3.056329358583576E-2</v>
      </c>
      <c r="D157" s="17">
        <f t="shared" si="4"/>
        <v>4.9644571134553152E-2</v>
      </c>
      <c r="E157" s="17">
        <f t="shared" si="5"/>
        <v>2.2229357306680374E-2</v>
      </c>
    </row>
    <row r="158" spans="1:5" hidden="1" x14ac:dyDescent="0.2">
      <c r="A158" s="16">
        <v>44739</v>
      </c>
      <c r="B158" s="17">
        <v>-3.9375115918557357E-3</v>
      </c>
      <c r="C158" s="17">
        <v>-2.9730715337762392E-3</v>
      </c>
      <c r="D158" s="17">
        <f t="shared" si="4"/>
        <v>-7.8186150137733775E-3</v>
      </c>
      <c r="E158" s="17">
        <f t="shared" si="5"/>
        <v>3.8811034219176418E-3</v>
      </c>
    </row>
    <row r="159" spans="1:5" hidden="1" x14ac:dyDescent="0.2">
      <c r="A159" s="15">
        <v>44740</v>
      </c>
      <c r="B159" s="17">
        <v>-5.1979475863827007E-2</v>
      </c>
      <c r="C159" s="17">
        <v>-2.0143036075892073E-2</v>
      </c>
      <c r="D159" s="17">
        <f t="shared" si="4"/>
        <v>-3.7238645035654994E-2</v>
      </c>
      <c r="E159" s="17">
        <f t="shared" si="5"/>
        <v>-1.4740830828172014E-2</v>
      </c>
    </row>
    <row r="160" spans="1:5" hidden="1" x14ac:dyDescent="0.2">
      <c r="A160" s="16">
        <v>44741</v>
      </c>
      <c r="B160" s="17">
        <v>2.0288805292990597E-2</v>
      </c>
      <c r="C160" s="17">
        <v>-7.1174540915908135E-4</v>
      </c>
      <c r="D160" s="17">
        <f t="shared" si="4"/>
        <v>-3.9439254468662237E-3</v>
      </c>
      <c r="E160" s="17">
        <f t="shared" si="5"/>
        <v>2.4232730739856823E-2</v>
      </c>
    </row>
    <row r="161" spans="1:5" hidden="1" x14ac:dyDescent="0.2">
      <c r="A161" s="15">
        <v>44742</v>
      </c>
      <c r="B161" s="17">
        <v>-1.6408351957740708E-2</v>
      </c>
      <c r="C161" s="17">
        <v>-8.7592782679987158E-3</v>
      </c>
      <c r="D161" s="17">
        <f t="shared" si="4"/>
        <v>-1.7733042933300202E-2</v>
      </c>
      <c r="E161" s="17">
        <f t="shared" si="5"/>
        <v>1.3246909755594942E-3</v>
      </c>
    </row>
    <row r="162" spans="1:5" hidden="1" x14ac:dyDescent="0.2">
      <c r="A162" s="16">
        <v>44743</v>
      </c>
      <c r="B162" s="17">
        <v>-7.5660165126204548E-3</v>
      </c>
      <c r="C162" s="17">
        <v>1.0553814029047315E-2</v>
      </c>
      <c r="D162" s="17">
        <f t="shared" si="4"/>
        <v>1.5359148596901243E-2</v>
      </c>
      <c r="E162" s="17">
        <f t="shared" si="5"/>
        <v>-2.2925165109521698E-2</v>
      </c>
    </row>
    <row r="163" spans="1:5" hidden="1" x14ac:dyDescent="0.2">
      <c r="A163" s="15">
        <v>44747</v>
      </c>
      <c r="B163" s="17">
        <v>5.0990541875113982E-2</v>
      </c>
      <c r="C163" s="17">
        <v>1.5841285142366157E-3</v>
      </c>
      <c r="D163" s="17">
        <f t="shared" si="4"/>
        <v>-1.0039643719825155E-5</v>
      </c>
      <c r="E163" s="17">
        <f t="shared" si="5"/>
        <v>5.1000581518833805E-2</v>
      </c>
    </row>
    <row r="164" spans="1:5" hidden="1" x14ac:dyDescent="0.2">
      <c r="A164" s="16">
        <v>44748</v>
      </c>
      <c r="B164" s="17">
        <v>9.3941450563566065E-3</v>
      </c>
      <c r="C164" s="17">
        <v>3.5731642904301975E-3</v>
      </c>
      <c r="D164" s="17">
        <f t="shared" si="4"/>
        <v>3.3980915790718979E-3</v>
      </c>
      <c r="E164" s="17">
        <f t="shared" si="5"/>
        <v>5.9960534772847086E-3</v>
      </c>
    </row>
    <row r="165" spans="1:5" hidden="1" x14ac:dyDescent="0.2">
      <c r="A165" s="15">
        <v>44749</v>
      </c>
      <c r="B165" s="17">
        <v>1.4254597824450155E-2</v>
      </c>
      <c r="C165" s="17">
        <v>1.4964587965241805E-2</v>
      </c>
      <c r="D165" s="17">
        <f t="shared" si="4"/>
        <v>2.2916828829977837E-2</v>
      </c>
      <c r="E165" s="17">
        <f t="shared" si="5"/>
        <v>-8.6622310055276819E-3</v>
      </c>
    </row>
    <row r="166" spans="1:5" hidden="1" x14ac:dyDescent="0.2">
      <c r="A166" s="16">
        <v>44750</v>
      </c>
      <c r="B166" s="17">
        <v>-7.6079869026967062E-3</v>
      </c>
      <c r="C166" s="17">
        <v>-8.3027152981907104E-4</v>
      </c>
      <c r="D166" s="17">
        <f t="shared" si="4"/>
        <v>-4.1470150933032197E-3</v>
      </c>
      <c r="E166" s="17">
        <f t="shared" si="5"/>
        <v>-3.4609718093934864E-3</v>
      </c>
    </row>
    <row r="167" spans="1:5" hidden="1" x14ac:dyDescent="0.2">
      <c r="A167" s="15">
        <v>44753</v>
      </c>
      <c r="B167" s="17">
        <v>-4.6816265025895532E-2</v>
      </c>
      <c r="C167" s="17">
        <v>-1.1527461422777274E-2</v>
      </c>
      <c r="D167" s="17">
        <f t="shared" si="4"/>
        <v>-2.2476211232797246E-2</v>
      </c>
      <c r="E167" s="17">
        <f t="shared" si="5"/>
        <v>-2.4340053793098285E-2</v>
      </c>
    </row>
    <row r="168" spans="1:5" hidden="1" x14ac:dyDescent="0.2">
      <c r="A168" s="16">
        <v>44754</v>
      </c>
      <c r="B168" s="17">
        <v>2.3941567391316809E-3</v>
      </c>
      <c r="C168" s="17">
        <v>-9.2438787173215742E-3</v>
      </c>
      <c r="D168" s="17">
        <f t="shared" si="4"/>
        <v>-1.8563385927470352E-2</v>
      </c>
      <c r="E168" s="17">
        <f t="shared" si="5"/>
        <v>2.0957542666602033E-2</v>
      </c>
    </row>
    <row r="169" spans="1:5" hidden="1" x14ac:dyDescent="0.2">
      <c r="A169" s="15">
        <v>44755</v>
      </c>
      <c r="B169" s="17">
        <v>1.3474374960116275E-3</v>
      </c>
      <c r="C169" s="17">
        <v>-4.4569025122100925E-3</v>
      </c>
      <c r="D169" s="17">
        <f t="shared" si="4"/>
        <v>-1.0361098536429648E-2</v>
      </c>
      <c r="E169" s="17">
        <f t="shared" si="5"/>
        <v>1.1708536032441276E-2</v>
      </c>
    </row>
    <row r="170" spans="1:5" hidden="1" x14ac:dyDescent="0.2">
      <c r="A170" s="16">
        <v>44756</v>
      </c>
      <c r="B170" s="17">
        <v>-3.3274149260230201E-2</v>
      </c>
      <c r="C170" s="17">
        <v>-2.9986339021522701E-3</v>
      </c>
      <c r="D170" s="17">
        <f t="shared" si="4"/>
        <v>-7.862415083552704E-3</v>
      </c>
      <c r="E170" s="17">
        <f t="shared" si="5"/>
        <v>-2.5411734176677497E-2</v>
      </c>
    </row>
    <row r="171" spans="1:5" hidden="1" x14ac:dyDescent="0.2">
      <c r="A171" s="15">
        <v>44757</v>
      </c>
      <c r="B171" s="17">
        <v>4.2075144761174688E-2</v>
      </c>
      <c r="C171" s="17">
        <v>1.9201249359436678E-2</v>
      </c>
      <c r="D171" s="17">
        <f t="shared" si="4"/>
        <v>3.0176174363512668E-2</v>
      </c>
      <c r="E171" s="17">
        <f t="shared" si="5"/>
        <v>1.189897039766202E-2</v>
      </c>
    </row>
    <row r="172" spans="1:5" hidden="1" x14ac:dyDescent="0.2">
      <c r="A172" s="16">
        <v>44760</v>
      </c>
      <c r="B172" s="17">
        <v>1.5361319660154749E-2</v>
      </c>
      <c r="C172" s="17">
        <v>-8.3635715808313416E-3</v>
      </c>
      <c r="D172" s="17">
        <f t="shared" si="4"/>
        <v>-1.7055015754632023E-2</v>
      </c>
      <c r="E172" s="17">
        <f t="shared" si="5"/>
        <v>3.2416335414786772E-2</v>
      </c>
    </row>
    <row r="173" spans="1:5" hidden="1" x14ac:dyDescent="0.2">
      <c r="A173" s="15">
        <v>44761</v>
      </c>
      <c r="B173" s="17">
        <v>5.1127329368913399E-2</v>
      </c>
      <c r="C173" s="17">
        <v>2.7628291645959591E-2</v>
      </c>
      <c r="D173" s="17">
        <f t="shared" si="4"/>
        <v>4.4615565688814647E-2</v>
      </c>
      <c r="E173" s="17">
        <f t="shared" si="5"/>
        <v>6.5117636800987519E-3</v>
      </c>
    </row>
    <row r="174" spans="1:5" hidden="1" x14ac:dyDescent="0.2">
      <c r="A174" s="16">
        <v>44762</v>
      </c>
      <c r="B174" s="17">
        <v>4.1586046826656675E-2</v>
      </c>
      <c r="C174" s="17">
        <v>5.8958061932632422E-3</v>
      </c>
      <c r="D174" s="17">
        <f t="shared" si="4"/>
        <v>7.3778432171034058E-3</v>
      </c>
      <c r="E174" s="17">
        <f t="shared" si="5"/>
        <v>3.4208203609553268E-2</v>
      </c>
    </row>
    <row r="175" spans="1:5" hidden="1" x14ac:dyDescent="0.2">
      <c r="A175" s="15">
        <v>44763</v>
      </c>
      <c r="B175" s="17">
        <v>4.3700441060190442E-4</v>
      </c>
      <c r="C175" s="17">
        <v>9.8613727091971803E-3</v>
      </c>
      <c r="D175" s="17">
        <f t="shared" si="4"/>
        <v>1.4172678795614638E-2</v>
      </c>
      <c r="E175" s="17">
        <f t="shared" si="5"/>
        <v>-1.3735674385012733E-2</v>
      </c>
    </row>
    <row r="176" spans="1:5" hidden="1" x14ac:dyDescent="0.2">
      <c r="A176" s="16">
        <v>44764</v>
      </c>
      <c r="B176" s="17">
        <v>-7.5885858239731152E-2</v>
      </c>
      <c r="C176" s="17">
        <v>-9.3324669763467094E-3</v>
      </c>
      <c r="D176" s="17">
        <f t="shared" si="4"/>
        <v>-1.8715178275888596E-2</v>
      </c>
      <c r="E176" s="17">
        <f t="shared" si="5"/>
        <v>-5.7170679963842556E-2</v>
      </c>
    </row>
    <row r="177" spans="1:5" hidden="1" x14ac:dyDescent="0.2">
      <c r="A177" s="15">
        <v>44767</v>
      </c>
      <c r="B177" s="17">
        <v>-1.5478277767867921E-2</v>
      </c>
      <c r="C177" s="17">
        <v>1.3151670479691902E-3</v>
      </c>
      <c r="D177" s="17">
        <f t="shared" si="4"/>
        <v>-4.7089408479381164E-4</v>
      </c>
      <c r="E177" s="17">
        <f t="shared" si="5"/>
        <v>-1.5007383683074109E-2</v>
      </c>
    </row>
    <row r="178" spans="1:5" hidden="1" x14ac:dyDescent="0.2">
      <c r="A178" s="16">
        <v>44768</v>
      </c>
      <c r="B178" s="17">
        <v>-4.5004393304206691E-2</v>
      </c>
      <c r="C178" s="17">
        <v>-1.154320266205866E-2</v>
      </c>
      <c r="D178" s="17">
        <f t="shared" si="4"/>
        <v>-2.2503183200683612E-2</v>
      </c>
      <c r="E178" s="17">
        <f t="shared" si="5"/>
        <v>-2.250121010352308E-2</v>
      </c>
    </row>
    <row r="179" spans="1:5" hidden="1" x14ac:dyDescent="0.2">
      <c r="A179" s="15">
        <v>44769</v>
      </c>
      <c r="B179" s="17">
        <v>6.5535753036180644E-2</v>
      </c>
      <c r="C179" s="17">
        <v>2.6156273782937722E-2</v>
      </c>
      <c r="D179" s="17">
        <f t="shared" si="4"/>
        <v>4.2093323454905365E-2</v>
      </c>
      <c r="E179" s="17">
        <f t="shared" si="5"/>
        <v>2.3442429581275279E-2</v>
      </c>
    </row>
    <row r="180" spans="1:5" hidden="1" x14ac:dyDescent="0.2">
      <c r="A180" s="16">
        <v>44770</v>
      </c>
      <c r="B180" s="17">
        <v>-5.2246823678618437E-2</v>
      </c>
      <c r="C180" s="17">
        <v>1.2133338697180918E-2</v>
      </c>
      <c r="D180" s="17">
        <f t="shared" si="4"/>
        <v>1.8065599332009564E-2</v>
      </c>
      <c r="E180" s="17">
        <f t="shared" si="5"/>
        <v>-7.0312423010627997E-2</v>
      </c>
    </row>
    <row r="181" spans="1:5" hidden="1" x14ac:dyDescent="0.2">
      <c r="A181" s="15">
        <v>44771</v>
      </c>
      <c r="B181" s="17">
        <v>-1.0079636469060071E-2</v>
      </c>
      <c r="C181" s="17">
        <v>1.4207760082581844E-2</v>
      </c>
      <c r="D181" s="17">
        <f t="shared" si="4"/>
        <v>2.1620035294112484E-2</v>
      </c>
      <c r="E181" s="17">
        <f t="shared" si="5"/>
        <v>-3.1699671763172552E-2</v>
      </c>
    </row>
    <row r="182" spans="1:5" hidden="1" x14ac:dyDescent="0.2">
      <c r="A182" s="16">
        <v>44774</v>
      </c>
      <c r="B182" s="17">
        <v>5.2166426484065997E-3</v>
      </c>
      <c r="C182" s="17">
        <v>-2.8230841271976725E-3</v>
      </c>
      <c r="D182" s="17">
        <f t="shared" si="4"/>
        <v>-7.5616177442902671E-3</v>
      </c>
      <c r="E182" s="17">
        <f t="shared" si="5"/>
        <v>1.2778260392696868E-2</v>
      </c>
    </row>
    <row r="183" spans="1:5" hidden="1" x14ac:dyDescent="0.2">
      <c r="A183" s="15">
        <v>44775</v>
      </c>
      <c r="B183" s="17">
        <v>1.6258658877446042E-3</v>
      </c>
      <c r="C183" s="17">
        <v>-6.6623955507048027E-3</v>
      </c>
      <c r="D183" s="17">
        <f t="shared" si="4"/>
        <v>-1.4140120400243556E-2</v>
      </c>
      <c r="E183" s="17">
        <f t="shared" si="5"/>
        <v>1.576598628798816E-2</v>
      </c>
    </row>
    <row r="184" spans="1:5" hidden="1" x14ac:dyDescent="0.2">
      <c r="A184" s="16">
        <v>44776</v>
      </c>
      <c r="B184" s="17">
        <v>5.3748745801620146E-2</v>
      </c>
      <c r="C184" s="17">
        <v>1.5638477163140152E-2</v>
      </c>
      <c r="D184" s="17">
        <f t="shared" si="4"/>
        <v>2.4071510331209869E-2</v>
      </c>
      <c r="E184" s="17">
        <f t="shared" si="5"/>
        <v>2.9677235470410276E-2</v>
      </c>
    </row>
    <row r="185" spans="1:5" hidden="1" x14ac:dyDescent="0.2">
      <c r="A185" s="15">
        <v>44777</v>
      </c>
      <c r="B185" s="17">
        <v>1.0485616452612589E-2</v>
      </c>
      <c r="C185" s="17">
        <v>-7.7734016405583972E-4</v>
      </c>
      <c r="D185" s="17">
        <f t="shared" si="4"/>
        <v>-4.0563193690322848E-3</v>
      </c>
      <c r="E185" s="17">
        <f t="shared" si="5"/>
        <v>1.4541935821644874E-2</v>
      </c>
    </row>
    <row r="186" spans="1:5" hidden="1" x14ac:dyDescent="0.2">
      <c r="A186" s="16">
        <v>44778</v>
      </c>
      <c r="B186" s="17">
        <v>-2.0284897219991049E-2</v>
      </c>
      <c r="C186" s="17">
        <v>-1.6257460597355333E-3</v>
      </c>
      <c r="D186" s="17">
        <f t="shared" si="4"/>
        <v>-5.5100280741617446E-3</v>
      </c>
      <c r="E186" s="17">
        <f t="shared" si="5"/>
        <v>-1.4774869145829305E-2</v>
      </c>
    </row>
    <row r="187" spans="1:5" hidden="1" x14ac:dyDescent="0.2">
      <c r="A187" s="15">
        <v>44781</v>
      </c>
      <c r="B187" s="17">
        <v>1.8790088033693753E-2</v>
      </c>
      <c r="C187" s="17">
        <v>-1.2375507238541195E-3</v>
      </c>
      <c r="D187" s="17">
        <f t="shared" si="4"/>
        <v>-4.8448712878462006E-3</v>
      </c>
      <c r="E187" s="17">
        <f t="shared" si="5"/>
        <v>2.3634959321539951E-2</v>
      </c>
    </row>
    <row r="188" spans="1:5" hidden="1" x14ac:dyDescent="0.2">
      <c r="A188" s="16">
        <v>44782</v>
      </c>
      <c r="B188" s="17">
        <v>-1.0102709589138947E-2</v>
      </c>
      <c r="C188" s="17">
        <v>-4.248692893594086E-3</v>
      </c>
      <c r="D188" s="17">
        <f t="shared" si="4"/>
        <v>-1.0004339894587247E-2</v>
      </c>
      <c r="E188" s="17">
        <f t="shared" si="5"/>
        <v>-9.8369694551700068E-5</v>
      </c>
    </row>
    <row r="189" spans="1:5" hidden="1" x14ac:dyDescent="0.2">
      <c r="A189" s="15">
        <v>44783</v>
      </c>
      <c r="B189" s="17">
        <v>5.820927466932746E-2</v>
      </c>
      <c r="C189" s="17">
        <v>2.1290637641290244E-2</v>
      </c>
      <c r="D189" s="17">
        <f t="shared" si="4"/>
        <v>3.3756255488824334E-2</v>
      </c>
      <c r="E189" s="17">
        <f t="shared" si="5"/>
        <v>2.4453019180503126E-2</v>
      </c>
    </row>
    <row r="190" spans="1:5" hidden="1" x14ac:dyDescent="0.2">
      <c r="A190" s="16">
        <v>44784</v>
      </c>
      <c r="B190" s="17">
        <v>-4.7662054167257883E-3</v>
      </c>
      <c r="C190" s="17">
        <v>-7.0547395835030002E-4</v>
      </c>
      <c r="D190" s="17">
        <f t="shared" si="4"/>
        <v>-3.9331795731270833E-3</v>
      </c>
      <c r="E190" s="17">
        <f t="shared" si="5"/>
        <v>-8.3302584359870504E-4</v>
      </c>
    </row>
    <row r="191" spans="1:5" hidden="1" x14ac:dyDescent="0.2">
      <c r="A191" s="15">
        <v>44785</v>
      </c>
      <c r="B191" s="17">
        <v>1.6958608361311356E-2</v>
      </c>
      <c r="C191" s="17">
        <v>1.7322368774566943E-2</v>
      </c>
      <c r="D191" s="17">
        <f t="shared" si="4"/>
        <v>2.6956789543071659E-2</v>
      </c>
      <c r="E191" s="17">
        <f t="shared" si="5"/>
        <v>-9.9981811817603031E-3</v>
      </c>
    </row>
    <row r="192" spans="1:5" hidden="1" x14ac:dyDescent="0.2">
      <c r="A192" s="16">
        <v>44788</v>
      </c>
      <c r="B192" s="17">
        <v>2.16069997839341E-3</v>
      </c>
      <c r="C192" s="17">
        <v>3.9695418998517695E-3</v>
      </c>
      <c r="D192" s="17">
        <f t="shared" si="4"/>
        <v>4.077268355504966E-3</v>
      </c>
      <c r="E192" s="17">
        <f t="shared" si="5"/>
        <v>-1.916568377111556E-3</v>
      </c>
    </row>
    <row r="193" spans="1:5" hidden="1" x14ac:dyDescent="0.2">
      <c r="A193" s="15">
        <v>44789</v>
      </c>
      <c r="B193" s="17">
        <v>-7.8501281496062836E-3</v>
      </c>
      <c r="C193" s="17">
        <v>1.8756797165810912E-3</v>
      </c>
      <c r="D193" s="17">
        <f t="shared" si="4"/>
        <v>4.8952138361082077E-4</v>
      </c>
      <c r="E193" s="17">
        <f t="shared" si="5"/>
        <v>-8.3396495332171035E-3</v>
      </c>
    </row>
    <row r="194" spans="1:5" hidden="1" x14ac:dyDescent="0.2">
      <c r="A194" s="16">
        <v>44790</v>
      </c>
      <c r="B194" s="17">
        <v>-2.5742436122641155E-2</v>
      </c>
      <c r="C194" s="17">
        <v>-7.2377949540946007E-3</v>
      </c>
      <c r="D194" s="17">
        <f t="shared" si="4"/>
        <v>-1.5126043678115077E-2</v>
      </c>
      <c r="E194" s="17">
        <f t="shared" si="5"/>
        <v>-1.0616392444526078E-2</v>
      </c>
    </row>
    <row r="195" spans="1:5" hidden="1" x14ac:dyDescent="0.2">
      <c r="A195" s="15">
        <v>44791</v>
      </c>
      <c r="B195" s="17">
        <v>-1.0865666214594505E-3</v>
      </c>
      <c r="C195" s="17">
        <v>2.2695611701915031E-3</v>
      </c>
      <c r="D195" s="17">
        <f t="shared" si="4"/>
        <v>1.1644210994405605E-3</v>
      </c>
      <c r="E195" s="17">
        <f t="shared" si="5"/>
        <v>-2.250987720900011E-3</v>
      </c>
    </row>
    <row r="196" spans="1:5" hidden="1" x14ac:dyDescent="0.2">
      <c r="A196" s="16">
        <v>44792</v>
      </c>
      <c r="B196" s="17">
        <v>-3.8360286944953303E-2</v>
      </c>
      <c r="C196" s="17">
        <v>-1.2900001139847905E-2</v>
      </c>
      <c r="D196" s="17">
        <f t="shared" si="4"/>
        <v>-2.482800174368591E-2</v>
      </c>
      <c r="E196" s="17">
        <f t="shared" si="5"/>
        <v>-1.3532285201267393E-2</v>
      </c>
    </row>
    <row r="197" spans="1:5" hidden="1" x14ac:dyDescent="0.2">
      <c r="A197" s="15">
        <v>44795</v>
      </c>
      <c r="B197" s="17">
        <v>-2.9233051338636851E-2</v>
      </c>
      <c r="C197" s="17">
        <v>-2.14000649197158E-2</v>
      </c>
      <c r="D197" s="17">
        <f t="shared" si="4"/>
        <v>-3.9392512402879498E-2</v>
      </c>
      <c r="E197" s="17">
        <f t="shared" si="5"/>
        <v>1.0159461064242647E-2</v>
      </c>
    </row>
    <row r="198" spans="1:5" hidden="1" x14ac:dyDescent="0.2">
      <c r="A198" s="16">
        <v>44796</v>
      </c>
      <c r="B198" s="17">
        <v>-1.1898363316365734E-2</v>
      </c>
      <c r="C198" s="17">
        <v>-2.2378626777133093E-3</v>
      </c>
      <c r="D198" s="17">
        <f t="shared" si="4"/>
        <v>-6.5588647932840333E-3</v>
      </c>
      <c r="E198" s="17">
        <f t="shared" si="5"/>
        <v>-5.339498523081701E-3</v>
      </c>
    </row>
    <row r="199" spans="1:5" hidden="1" x14ac:dyDescent="0.2">
      <c r="A199" s="15">
        <v>44797</v>
      </c>
      <c r="B199" s="17">
        <v>1.3344956468476665E-2</v>
      </c>
      <c r="C199" s="17">
        <v>2.9161604463010526E-3</v>
      </c>
      <c r="D199" s="17">
        <f t="shared" si="4"/>
        <v>2.272342438975586E-3</v>
      </c>
      <c r="E199" s="17">
        <f t="shared" si="5"/>
        <v>1.107261402950108E-2</v>
      </c>
    </row>
    <row r="200" spans="1:5" hidden="1" x14ac:dyDescent="0.2">
      <c r="A200" s="16">
        <v>44798</v>
      </c>
      <c r="B200" s="17">
        <v>3.3811012655729833E-2</v>
      </c>
      <c r="C200" s="17">
        <v>1.4091605518061545E-2</v>
      </c>
      <c r="D200" s="17">
        <f t="shared" si="4"/>
        <v>2.1421009211852172E-2</v>
      </c>
      <c r="E200" s="17">
        <f t="shared" si="5"/>
        <v>1.239000344387766E-2</v>
      </c>
    </row>
    <row r="201" spans="1:5" hidden="1" x14ac:dyDescent="0.2">
      <c r="A201" s="15">
        <v>44799</v>
      </c>
      <c r="B201" s="17">
        <v>-4.1473930929111558E-2</v>
      </c>
      <c r="C201" s="17">
        <v>-3.3688058719518743E-2</v>
      </c>
      <c r="D201" s="17">
        <f t="shared" si="4"/>
        <v>-6.0447485790398728E-2</v>
      </c>
      <c r="E201" s="17">
        <f t="shared" si="5"/>
        <v>1.897355486128717E-2</v>
      </c>
    </row>
    <row r="202" spans="1:5" hidden="1" x14ac:dyDescent="0.2">
      <c r="A202" s="16">
        <v>44802</v>
      </c>
      <c r="B202" s="17">
        <v>-1.613304747364197E-2</v>
      </c>
      <c r="C202" s="17">
        <v>-6.666355799502699E-3</v>
      </c>
      <c r="D202" s="17">
        <f t="shared" si="4"/>
        <v>-1.4146906124130314E-2</v>
      </c>
      <c r="E202" s="17">
        <f t="shared" si="5"/>
        <v>-1.986141349511656E-3</v>
      </c>
    </row>
    <row r="203" spans="1:5" hidden="1" x14ac:dyDescent="0.2">
      <c r="A203" s="15">
        <v>44803</v>
      </c>
      <c r="B203" s="17">
        <v>-1.2628041715171401E-2</v>
      </c>
      <c r="C203" s="17">
        <v>-1.1028155571448206E-2</v>
      </c>
      <c r="D203" s="17">
        <f t="shared" si="4"/>
        <v>-2.1620671135427181E-2</v>
      </c>
      <c r="E203" s="17">
        <f t="shared" si="5"/>
        <v>8.9926294202557801E-3</v>
      </c>
    </row>
    <row r="204" spans="1:5" hidden="1" x14ac:dyDescent="0.2">
      <c r="A204" s="16">
        <v>44804</v>
      </c>
      <c r="B204" s="17">
        <v>3.6714026398548594E-2</v>
      </c>
      <c r="C204" s="17">
        <v>-7.8170251059712648E-3</v>
      </c>
      <c r="D204" s="17">
        <f t="shared" ref="D204:D263" si="6">$B$2+$B$3*C204</f>
        <v>-1.6118530786401821E-2</v>
      </c>
      <c r="E204" s="17">
        <f t="shared" ref="E204:E264" si="7">B204-D204</f>
        <v>5.2832557184950418E-2</v>
      </c>
    </row>
    <row r="205" spans="1:5" hidden="1" x14ac:dyDescent="0.2">
      <c r="A205" s="15">
        <v>44805</v>
      </c>
      <c r="B205" s="17">
        <v>1.4914610076538048E-2</v>
      </c>
      <c r="C205" s="17">
        <v>2.9962320243361873E-3</v>
      </c>
      <c r="D205" s="17">
        <f t="shared" si="6"/>
        <v>2.4095418038266219E-3</v>
      </c>
      <c r="E205" s="17">
        <f t="shared" si="7"/>
        <v>1.2505068272711427E-2</v>
      </c>
    </row>
    <row r="206" spans="1:5" hidden="1" x14ac:dyDescent="0.2">
      <c r="A206" s="16">
        <v>44806</v>
      </c>
      <c r="B206" s="17">
        <v>-3.0479018837239469E-2</v>
      </c>
      <c r="C206" s="17">
        <v>-1.0736500458081055E-2</v>
      </c>
      <c r="D206" s="17">
        <f t="shared" si="6"/>
        <v>-2.1120932060821062E-2</v>
      </c>
      <c r="E206" s="17">
        <f t="shared" si="7"/>
        <v>-9.3580867764184068E-3</v>
      </c>
    </row>
    <row r="207" spans="1:5" hidden="1" x14ac:dyDescent="0.2">
      <c r="A207" s="15">
        <v>44810</v>
      </c>
      <c r="B207" s="17">
        <v>-1.1102832065286616E-2</v>
      </c>
      <c r="C207" s="17">
        <v>-4.0950569838349438E-3</v>
      </c>
      <c r="D207" s="17">
        <f t="shared" si="6"/>
        <v>-9.7410910645465039E-3</v>
      </c>
      <c r="E207" s="17">
        <f t="shared" si="7"/>
        <v>-1.3617410007401125E-3</v>
      </c>
    </row>
    <row r="208" spans="1:5" hidden="1" x14ac:dyDescent="0.2">
      <c r="A208" s="16">
        <v>44811</v>
      </c>
      <c r="B208" s="17">
        <v>1.1668776978082995E-2</v>
      </c>
      <c r="C208" s="17">
        <v>1.8341016392734E-2</v>
      </c>
      <c r="D208" s="17">
        <f t="shared" si="6"/>
        <v>2.8702200457269154E-2</v>
      </c>
      <c r="E208" s="17">
        <f t="shared" si="7"/>
        <v>-1.7033423479186158E-2</v>
      </c>
    </row>
    <row r="209" spans="1:5" hidden="1" x14ac:dyDescent="0.2">
      <c r="A209" s="15">
        <v>44812</v>
      </c>
      <c r="B209" s="17">
        <v>1.0412220586904164E-2</v>
      </c>
      <c r="C209" s="17">
        <v>6.6107218774560383E-3</v>
      </c>
      <c r="D209" s="17">
        <f t="shared" si="6"/>
        <v>8.6028219199117371E-3</v>
      </c>
      <c r="E209" s="17">
        <f t="shared" si="7"/>
        <v>1.8093986669924268E-3</v>
      </c>
    </row>
    <row r="210" spans="1:5" hidden="1" x14ac:dyDescent="0.2">
      <c r="A210" s="16">
        <v>44813</v>
      </c>
      <c r="B210" s="17">
        <v>4.374922783367885E-2</v>
      </c>
      <c r="C210" s="17">
        <v>1.5271449816332883E-2</v>
      </c>
      <c r="D210" s="17">
        <f t="shared" si="6"/>
        <v>2.3442624025974041E-2</v>
      </c>
      <c r="E210" s="17">
        <f t="shared" si="7"/>
        <v>2.0306603807704809E-2</v>
      </c>
    </row>
    <row r="211" spans="1:5" hidden="1" x14ac:dyDescent="0.2">
      <c r="A211" s="15">
        <v>44816</v>
      </c>
      <c r="B211" s="17">
        <v>-1.123091030963641E-3</v>
      </c>
      <c r="C211" s="17">
        <v>1.0584272769349701E-2</v>
      </c>
      <c r="D211" s="17">
        <f t="shared" si="6"/>
        <v>1.5411338399153127E-2</v>
      </c>
      <c r="E211" s="17">
        <f t="shared" si="7"/>
        <v>-1.6534429430116768E-2</v>
      </c>
    </row>
    <row r="212" spans="1:5" hidden="1" x14ac:dyDescent="0.2">
      <c r="A212" s="16">
        <v>44817</v>
      </c>
      <c r="B212" s="17">
        <v>-9.3690760757637048E-2</v>
      </c>
      <c r="C212" s="17">
        <v>-4.3236613400616797E-2</v>
      </c>
      <c r="D212" s="17">
        <f t="shared" si="6"/>
        <v>-7.680854260530498E-2</v>
      </c>
      <c r="E212" s="17">
        <f t="shared" si="7"/>
        <v>-1.6882218152332068E-2</v>
      </c>
    </row>
    <row r="213" spans="1:5" hidden="1" x14ac:dyDescent="0.2">
      <c r="A213" s="15">
        <v>44818</v>
      </c>
      <c r="B213" s="17">
        <v>-1.0840542026099409E-2</v>
      </c>
      <c r="C213" s="17">
        <v>3.3870120853238816E-3</v>
      </c>
      <c r="D213" s="17">
        <f t="shared" si="6"/>
        <v>3.0791274106000393E-3</v>
      </c>
      <c r="E213" s="17">
        <f t="shared" si="7"/>
        <v>-1.3919669436699448E-2</v>
      </c>
    </row>
    <row r="214" spans="1:5" hidden="1" x14ac:dyDescent="0.2">
      <c r="A214" s="16">
        <v>44819</v>
      </c>
      <c r="B214" s="17">
        <v>-1.2675717798909192E-2</v>
      </c>
      <c r="C214" s="17">
        <v>-1.1317739184353415E-2</v>
      </c>
      <c r="D214" s="17">
        <f t="shared" si="6"/>
        <v>-2.2116860778953744E-2</v>
      </c>
      <c r="E214" s="17">
        <f t="shared" si="7"/>
        <v>9.441142980044552E-3</v>
      </c>
    </row>
    <row r="215" spans="1:5" hidden="1" x14ac:dyDescent="0.2">
      <c r="A215" s="15">
        <v>44820</v>
      </c>
      <c r="B215" s="17">
        <v>-2.1798862982928324E-2</v>
      </c>
      <c r="C215" s="17">
        <v>-7.1821340894484553E-3</v>
      </c>
      <c r="D215" s="17">
        <f t="shared" si="6"/>
        <v>-1.5030671069457859E-2</v>
      </c>
      <c r="E215" s="17">
        <f t="shared" si="7"/>
        <v>-6.7681919134704657E-3</v>
      </c>
    </row>
    <row r="216" spans="1:5" hidden="1" x14ac:dyDescent="0.2">
      <c r="A216" s="16">
        <v>44823</v>
      </c>
      <c r="B216" s="17">
        <v>1.1825964095047325E-2</v>
      </c>
      <c r="C216" s="17">
        <v>6.8571007162865349E-3</v>
      </c>
      <c r="D216" s="17">
        <f t="shared" si="6"/>
        <v>9.0249819550923538E-3</v>
      </c>
      <c r="E216" s="17">
        <f t="shared" si="7"/>
        <v>2.8009821399549717E-3</v>
      </c>
    </row>
    <row r="217" spans="1:5" hidden="1" x14ac:dyDescent="0.2">
      <c r="A217" s="15">
        <v>44824</v>
      </c>
      <c r="B217" s="17">
        <v>-1.3038946436211618E-2</v>
      </c>
      <c r="C217" s="17">
        <v>-1.1272103097361819E-2</v>
      </c>
      <c r="D217" s="17">
        <f t="shared" si="6"/>
        <v>-2.20386652156443E-2</v>
      </c>
      <c r="E217" s="17">
        <f t="shared" si="7"/>
        <v>8.9997187794326819E-3</v>
      </c>
    </row>
    <row r="218" spans="1:5" hidden="1" x14ac:dyDescent="0.2">
      <c r="A218" s="16">
        <v>44825</v>
      </c>
      <c r="B218" s="17">
        <v>-2.7175097952975347E-2</v>
      </c>
      <c r="C218" s="17">
        <v>-1.7116493600784488E-2</v>
      </c>
      <c r="D218" s="17">
        <f t="shared" si="6"/>
        <v>-3.2052788637305513E-2</v>
      </c>
      <c r="E218" s="17">
        <f t="shared" si="7"/>
        <v>4.8776906843301659E-3</v>
      </c>
    </row>
    <row r="219" spans="1:5" hidden="1" x14ac:dyDescent="0.2">
      <c r="A219" s="15">
        <v>44826</v>
      </c>
      <c r="B219" s="17">
        <v>4.9256425212267363E-3</v>
      </c>
      <c r="C219" s="17">
        <v>-8.4275809796894308E-3</v>
      </c>
      <c r="D219" s="17">
        <f t="shared" si="6"/>
        <v>-1.7164693234248733E-2</v>
      </c>
      <c r="E219" s="17">
        <f t="shared" si="7"/>
        <v>2.209033575547547E-2</v>
      </c>
    </row>
    <row r="220" spans="1:5" hidden="1" x14ac:dyDescent="0.2">
      <c r="A220" s="16">
        <v>44827</v>
      </c>
      <c r="B220" s="17">
        <v>-1.6874491877779341E-2</v>
      </c>
      <c r="C220" s="17">
        <v>-1.7232619015461026E-2</v>
      </c>
      <c r="D220" s="17">
        <f t="shared" si="6"/>
        <v>-3.2251764772504112E-2</v>
      </c>
      <c r="E220" s="17">
        <f t="shared" si="7"/>
        <v>1.5377272894724771E-2</v>
      </c>
    </row>
    <row r="221" spans="1:5" hidden="1" x14ac:dyDescent="0.2">
      <c r="A221" s="15">
        <v>44830</v>
      </c>
      <c r="B221" s="17">
        <v>-2.8772786879119661E-2</v>
      </c>
      <c r="C221" s="17">
        <v>-1.0340526208282075E-2</v>
      </c>
      <c r="D221" s="17">
        <f t="shared" si="6"/>
        <v>-2.0442446424557628E-2</v>
      </c>
      <c r="E221" s="17">
        <f t="shared" si="7"/>
        <v>-8.3303404545620324E-3</v>
      </c>
    </row>
    <row r="222" spans="1:5" hidden="1" x14ac:dyDescent="0.2">
      <c r="A222" s="16">
        <v>44831</v>
      </c>
      <c r="B222" s="17">
        <v>-1.444615966706142E-2</v>
      </c>
      <c r="C222" s="17">
        <v>-2.1203598092424114E-3</v>
      </c>
      <c r="D222" s="17">
        <f t="shared" si="6"/>
        <v>-6.3575284475046595E-3</v>
      </c>
      <c r="E222" s="17">
        <f t="shared" si="7"/>
        <v>-8.0886312195567606E-3</v>
      </c>
    </row>
    <row r="223" spans="1:5" hidden="1" x14ac:dyDescent="0.2">
      <c r="A223" s="15">
        <v>44832</v>
      </c>
      <c r="B223" s="17">
        <v>5.3645784579416933E-2</v>
      </c>
      <c r="C223" s="17">
        <v>1.9672139926234733E-2</v>
      </c>
      <c r="D223" s="17">
        <f t="shared" si="6"/>
        <v>3.0983026036283359E-2</v>
      </c>
      <c r="E223" s="17">
        <f t="shared" si="7"/>
        <v>2.2662758543133574E-2</v>
      </c>
    </row>
    <row r="224" spans="1:5" hidden="1" x14ac:dyDescent="0.2">
      <c r="A224" s="16">
        <v>44833</v>
      </c>
      <c r="B224" s="17">
        <v>-3.6720377520228942E-2</v>
      </c>
      <c r="C224" s="17">
        <v>-2.1126437880238824E-2</v>
      </c>
      <c r="D224" s="17">
        <f t="shared" si="6"/>
        <v>-3.8923663693468058E-2</v>
      </c>
      <c r="E224" s="17">
        <f t="shared" si="7"/>
        <v>2.2032861732391162E-3</v>
      </c>
    </row>
    <row r="225" spans="1:5" hidden="1" x14ac:dyDescent="0.2">
      <c r="A225" s="15">
        <v>44834</v>
      </c>
      <c r="B225" s="17">
        <v>-5.3518224629657274E-3</v>
      </c>
      <c r="C225" s="17">
        <v>-1.5066695771983274E-2</v>
      </c>
      <c r="D225" s="17">
        <f t="shared" si="6"/>
        <v>-2.8540544129508287E-2</v>
      </c>
      <c r="E225" s="17">
        <f t="shared" si="7"/>
        <v>2.318872166654256E-2</v>
      </c>
    </row>
    <row r="226" spans="1:5" hidden="1" x14ac:dyDescent="0.2">
      <c r="A226" s="16">
        <v>44837</v>
      </c>
      <c r="B226" s="17">
        <v>2.1595183847130883E-2</v>
      </c>
      <c r="C226" s="17">
        <v>2.5883894952576147E-2</v>
      </c>
      <c r="D226" s="17">
        <f t="shared" si="6"/>
        <v>4.1626613500618234E-2</v>
      </c>
      <c r="E226" s="17">
        <f t="shared" si="7"/>
        <v>-2.0031429653487351E-2</v>
      </c>
    </row>
    <row r="227" spans="1:5" hidden="1" x14ac:dyDescent="0.2">
      <c r="A227" s="15">
        <v>44838</v>
      </c>
      <c r="B227" s="17">
        <v>1.2048195438271181E-2</v>
      </c>
      <c r="C227" s="17">
        <v>3.0583700679551518E-2</v>
      </c>
      <c r="D227" s="17">
        <f t="shared" si="6"/>
        <v>4.9679537852644173E-2</v>
      </c>
      <c r="E227" s="17">
        <f t="shared" si="7"/>
        <v>-3.7631342414372992E-2</v>
      </c>
    </row>
    <row r="228" spans="1:5" hidden="1" x14ac:dyDescent="0.2">
      <c r="A228" s="16">
        <v>44839</v>
      </c>
      <c r="B228" s="17">
        <v>-9.2671845726295388E-3</v>
      </c>
      <c r="C228" s="17">
        <v>-2.0179487570848309E-3</v>
      </c>
      <c r="D228" s="17">
        <f t="shared" si="6"/>
        <v>-6.1820513099917589E-3</v>
      </c>
      <c r="E228" s="17">
        <f t="shared" si="7"/>
        <v>-3.0851332626377799E-3</v>
      </c>
    </row>
    <row r="229" spans="1:5" hidden="1" x14ac:dyDescent="0.2">
      <c r="A229" s="15">
        <v>44840</v>
      </c>
      <c r="B229" s="17">
        <v>6.4745833139245867E-4</v>
      </c>
      <c r="C229" s="17">
        <v>-1.0245080846639998E-2</v>
      </c>
      <c r="D229" s="17">
        <f t="shared" si="6"/>
        <v>-2.02789047120473E-2</v>
      </c>
      <c r="E229" s="17">
        <f t="shared" si="7"/>
        <v>2.0926363043439759E-2</v>
      </c>
    </row>
    <row r="230" spans="1:5" hidden="1" x14ac:dyDescent="0.2">
      <c r="A230" s="16">
        <v>44841</v>
      </c>
      <c r="B230" s="17">
        <v>-4.0411333923850656E-2</v>
      </c>
      <c r="C230" s="17">
        <v>-2.8003617786773516E-2</v>
      </c>
      <c r="D230" s="17">
        <f t="shared" si="6"/>
        <v>-5.0707429397808826E-2</v>
      </c>
      <c r="E230" s="17">
        <f t="shared" si="7"/>
        <v>1.0296095473958169E-2</v>
      </c>
    </row>
    <row r="231" spans="1:5" hidden="1" x14ac:dyDescent="0.2">
      <c r="A231" s="15">
        <v>44844</v>
      </c>
      <c r="B231" s="17">
        <v>2.5478095115458732E-3</v>
      </c>
      <c r="C231" s="17">
        <v>-7.4924636339018802E-3</v>
      </c>
      <c r="D231" s="17">
        <f t="shared" si="6"/>
        <v>-1.5562408015804025E-2</v>
      </c>
      <c r="E231" s="17">
        <f t="shared" si="7"/>
        <v>1.8110217527349898E-2</v>
      </c>
    </row>
    <row r="232" spans="1:5" hidden="1" x14ac:dyDescent="0.2">
      <c r="A232" s="16">
        <v>44845</v>
      </c>
      <c r="B232" s="17">
        <v>-3.9240633924300994E-2</v>
      </c>
      <c r="C232" s="17">
        <v>-6.5191757777544046E-3</v>
      </c>
      <c r="D232" s="17">
        <f t="shared" si="6"/>
        <v>-1.3894719193409812E-2</v>
      </c>
      <c r="E232" s="17">
        <f t="shared" si="7"/>
        <v>-2.5345914730891182E-2</v>
      </c>
    </row>
    <row r="233" spans="1:5" hidden="1" x14ac:dyDescent="0.2">
      <c r="A233" s="15">
        <v>44846</v>
      </c>
      <c r="B233" s="17">
        <v>-8.0907406200545484E-3</v>
      </c>
      <c r="C233" s="17">
        <v>-3.2907731480149582E-3</v>
      </c>
      <c r="D233" s="17">
        <f t="shared" si="6"/>
        <v>-8.3629836993333751E-3</v>
      </c>
      <c r="E233" s="17">
        <f t="shared" si="7"/>
        <v>2.722430792788267E-4</v>
      </c>
    </row>
    <row r="234" spans="1:5" hidden="1" x14ac:dyDescent="0.2">
      <c r="A234" s="16">
        <v>44847</v>
      </c>
      <c r="B234" s="17">
        <v>2.1882194993062543E-2</v>
      </c>
      <c r="C234" s="17">
        <v>2.5965642460864968E-2</v>
      </c>
      <c r="D234" s="17">
        <f t="shared" si="6"/>
        <v>4.1766684503221171E-2</v>
      </c>
      <c r="E234" s="17">
        <f t="shared" si="7"/>
        <v>-1.9884489510158629E-2</v>
      </c>
    </row>
    <row r="235" spans="1:5" hidden="1" x14ac:dyDescent="0.2">
      <c r="A235" s="15">
        <v>44848</v>
      </c>
      <c r="B235" s="17">
        <v>-2.7093252360783526E-2</v>
      </c>
      <c r="C235" s="17">
        <v>-2.3662663615654389E-2</v>
      </c>
      <c r="D235" s="17">
        <f t="shared" si="6"/>
        <v>-4.326938246855179E-2</v>
      </c>
      <c r="E235" s="17">
        <f t="shared" si="7"/>
        <v>1.6176130107768263E-2</v>
      </c>
    </row>
    <row r="236" spans="1:5" hidden="1" x14ac:dyDescent="0.2">
      <c r="A236" s="16">
        <v>44851</v>
      </c>
      <c r="B236" s="17">
        <v>5.7431311420000686E-2</v>
      </c>
      <c r="C236" s="17">
        <v>2.6480052302171098E-2</v>
      </c>
      <c r="D236" s="17">
        <f t="shared" si="6"/>
        <v>4.2648104667931237E-2</v>
      </c>
      <c r="E236" s="17">
        <f t="shared" si="7"/>
        <v>1.4783206752069449E-2</v>
      </c>
    </row>
    <row r="237" spans="1:5" hidden="1" x14ac:dyDescent="0.2">
      <c r="A237" s="15">
        <v>44852</v>
      </c>
      <c r="B237" s="17">
        <v>-9.2510561418298609E-3</v>
      </c>
      <c r="C237" s="17">
        <v>1.1427569666488724E-2</v>
      </c>
      <c r="D237" s="17">
        <f t="shared" si="6"/>
        <v>1.685629304482722E-2</v>
      </c>
      <c r="E237" s="17">
        <f t="shared" si="7"/>
        <v>-2.6107349186657081E-2</v>
      </c>
    </row>
    <row r="238" spans="1:5" hidden="1" x14ac:dyDescent="0.2">
      <c r="A238" s="16">
        <v>44853</v>
      </c>
      <c r="B238" s="17">
        <v>3.2379841523972885E-3</v>
      </c>
      <c r="C238" s="17">
        <v>-6.6720972934503076E-3</v>
      </c>
      <c r="D238" s="17">
        <f t="shared" si="6"/>
        <v>-1.4156743938523859E-2</v>
      </c>
      <c r="E238" s="17">
        <f t="shared" si="7"/>
        <v>1.7394728090921147E-2</v>
      </c>
    </row>
    <row r="239" spans="1:5" hidden="1" x14ac:dyDescent="0.2">
      <c r="A239" s="15">
        <v>44854</v>
      </c>
      <c r="B239" s="17">
        <v>-1.2759737444351771E-2</v>
      </c>
      <c r="C239" s="17">
        <v>-7.9509097065648682E-3</v>
      </c>
      <c r="D239" s="17">
        <f t="shared" si="6"/>
        <v>-1.6347936558281539E-2</v>
      </c>
      <c r="E239" s="17">
        <f t="shared" si="7"/>
        <v>3.5881991139297686E-3</v>
      </c>
    </row>
    <row r="240" spans="1:5" hidden="1" x14ac:dyDescent="0.2">
      <c r="A240" s="16">
        <v>44855</v>
      </c>
      <c r="B240" s="17">
        <v>-1.1556273889908208E-2</v>
      </c>
      <c r="C240" s="17">
        <v>2.372481982226482E-2</v>
      </c>
      <c r="D240" s="17">
        <f t="shared" si="6"/>
        <v>3.7927126818659729E-2</v>
      </c>
      <c r="E240" s="17">
        <f t="shared" si="7"/>
        <v>-4.9483400708567937E-2</v>
      </c>
    </row>
    <row r="241" spans="1:5" hidden="1" x14ac:dyDescent="0.2">
      <c r="A241" s="15">
        <v>44858</v>
      </c>
      <c r="B241" s="17">
        <v>-2.230745701362391E-3</v>
      </c>
      <c r="C241" s="17">
        <v>1.1881976654619875E-2</v>
      </c>
      <c r="D241" s="17">
        <f t="shared" si="6"/>
        <v>1.763490078162129E-2</v>
      </c>
      <c r="E241" s="17">
        <f t="shared" si="7"/>
        <v>-1.9865646482983682E-2</v>
      </c>
    </row>
    <row r="242" spans="1:5" hidden="1" x14ac:dyDescent="0.2">
      <c r="A242" s="16">
        <v>44859</v>
      </c>
      <c r="B242" s="17">
        <v>6.0052667403513116E-2</v>
      </c>
      <c r="C242" s="17">
        <v>1.6266654579669915E-2</v>
      </c>
      <c r="D242" s="17">
        <f t="shared" si="6"/>
        <v>2.5147866569922073E-2</v>
      </c>
      <c r="E242" s="17">
        <f t="shared" si="7"/>
        <v>3.4904800833591043E-2</v>
      </c>
    </row>
    <row r="243" spans="1:5" hidden="1" x14ac:dyDescent="0.2">
      <c r="A243" s="15">
        <v>44860</v>
      </c>
      <c r="B243" s="17">
        <v>-5.5923407790543167E-2</v>
      </c>
      <c r="C243" s="17">
        <v>-7.3877160723645474E-3</v>
      </c>
      <c r="D243" s="17">
        <f t="shared" si="6"/>
        <v>-1.5382927365300163E-2</v>
      </c>
      <c r="E243" s="17">
        <f t="shared" si="7"/>
        <v>-4.0540480425243004E-2</v>
      </c>
    </row>
    <row r="244" spans="1:5" hidden="1" x14ac:dyDescent="0.2">
      <c r="A244" s="16">
        <v>44861</v>
      </c>
      <c r="B244" s="17">
        <v>-0.2455707127715383</v>
      </c>
      <c r="C244" s="17">
        <v>-6.0826106182112483E-3</v>
      </c>
      <c r="D244" s="17">
        <f t="shared" si="6"/>
        <v>-1.314668269812393E-2</v>
      </c>
      <c r="E244" s="17">
        <f t="shared" si="7"/>
        <v>-0.23242403007341436</v>
      </c>
    </row>
    <row r="245" spans="1:5" hidden="1" x14ac:dyDescent="0.2">
      <c r="A245" s="15">
        <v>44862</v>
      </c>
      <c r="B245" s="17">
        <v>1.2864890530393192E-2</v>
      </c>
      <c r="C245" s="17">
        <v>2.4626377895927698E-2</v>
      </c>
      <c r="D245" s="17">
        <f t="shared" si="6"/>
        <v>3.9471909600742469E-2</v>
      </c>
      <c r="E245" s="17">
        <f t="shared" si="7"/>
        <v>-2.6607019070349278E-2</v>
      </c>
    </row>
    <row r="246" spans="1:5" hidden="1" x14ac:dyDescent="0.2">
      <c r="A246" s="16">
        <v>44865</v>
      </c>
      <c r="B246" s="17">
        <v>-6.0886992969592879E-2</v>
      </c>
      <c r="C246" s="17">
        <v>-7.4544041076575196E-3</v>
      </c>
      <c r="D246" s="17">
        <f t="shared" si="6"/>
        <v>-1.5497194578584561E-2</v>
      </c>
      <c r="E246" s="17">
        <f t="shared" si="7"/>
        <v>-4.5389798391008318E-2</v>
      </c>
    </row>
    <row r="247" spans="1:5" hidden="1" x14ac:dyDescent="0.2">
      <c r="A247" s="15">
        <v>44866</v>
      </c>
      <c r="B247" s="17">
        <v>2.1897646130263793E-2</v>
      </c>
      <c r="C247" s="17">
        <v>-4.1012306087846451E-3</v>
      </c>
      <c r="D247" s="17">
        <f t="shared" si="6"/>
        <v>-9.7516693176884078E-3</v>
      </c>
      <c r="E247" s="17">
        <f t="shared" si="7"/>
        <v>3.16493154479522E-2</v>
      </c>
    </row>
    <row r="248" spans="1:5" hidden="1" x14ac:dyDescent="0.2">
      <c r="A248" s="16">
        <v>44867</v>
      </c>
      <c r="B248" s="17">
        <v>-4.8949348874384957E-2</v>
      </c>
      <c r="C248" s="17">
        <v>-2.500198485734284E-2</v>
      </c>
      <c r="D248" s="17">
        <f t="shared" si="6"/>
        <v>-4.5564254484319062E-2</v>
      </c>
      <c r="E248" s="17">
        <f t="shared" si="7"/>
        <v>-3.3850943900658945E-3</v>
      </c>
    </row>
    <row r="249" spans="1:5" hidden="1" x14ac:dyDescent="0.2">
      <c r="A249" s="15">
        <v>44868</v>
      </c>
      <c r="B249" s="17">
        <v>-1.8003202877760471E-2</v>
      </c>
      <c r="C249" s="17">
        <v>-1.0585992315429671E-2</v>
      </c>
      <c r="D249" s="17">
        <f t="shared" si="6"/>
        <v>-2.0863042531435016E-2</v>
      </c>
      <c r="E249" s="17">
        <f t="shared" si="7"/>
        <v>2.8598396536745445E-3</v>
      </c>
    </row>
    <row r="250" spans="1:5" hidden="1" x14ac:dyDescent="0.2">
      <c r="A250" s="16">
        <v>44869</v>
      </c>
      <c r="B250" s="17">
        <v>2.1145074023980026E-2</v>
      </c>
      <c r="C250" s="17">
        <v>1.3618724670070526E-2</v>
      </c>
      <c r="D250" s="17">
        <f t="shared" si="6"/>
        <v>2.0610747273888133E-2</v>
      </c>
      <c r="E250" s="17">
        <f t="shared" si="7"/>
        <v>5.3432675009189301E-4</v>
      </c>
    </row>
    <row r="251" spans="1:5" hidden="1" x14ac:dyDescent="0.2">
      <c r="A251" s="15">
        <v>44872</v>
      </c>
      <c r="B251" s="17">
        <v>6.5315459945416654E-2</v>
      </c>
      <c r="C251" s="17">
        <v>9.6139819205598442E-3</v>
      </c>
      <c r="D251" s="17">
        <f t="shared" si="6"/>
        <v>1.3748784825944823E-2</v>
      </c>
      <c r="E251" s="17">
        <f t="shared" si="7"/>
        <v>5.1566675119471828E-2</v>
      </c>
    </row>
    <row r="252" spans="1:5" hidden="1" x14ac:dyDescent="0.2">
      <c r="A252" s="16">
        <v>44873</v>
      </c>
      <c r="B252" s="17">
        <v>-2.584843174415874E-3</v>
      </c>
      <c r="C252" s="17">
        <v>5.5978928024627006E-3</v>
      </c>
      <c r="D252" s="17">
        <f t="shared" si="6"/>
        <v>6.8673808407965749E-3</v>
      </c>
      <c r="E252" s="17">
        <f t="shared" si="7"/>
        <v>-9.452224015212448E-3</v>
      </c>
    </row>
    <row r="253" spans="1:5" hidden="1" x14ac:dyDescent="0.2">
      <c r="A253" s="15">
        <v>44874</v>
      </c>
      <c r="B253" s="17">
        <v>5.1829645283198555E-2</v>
      </c>
      <c r="C253" s="17">
        <v>-2.077788695478977E-2</v>
      </c>
      <c r="D253" s="17">
        <f t="shared" si="6"/>
        <v>-3.8326435978424556E-2</v>
      </c>
      <c r="E253" s="17">
        <f t="shared" si="7"/>
        <v>9.0156081261623111E-2</v>
      </c>
    </row>
    <row r="254" spans="1:5" hidden="1" x14ac:dyDescent="0.2">
      <c r="A254" s="16">
        <v>44875</v>
      </c>
      <c r="B254" s="17">
        <v>0.10249340190862699</v>
      </c>
      <c r="C254" s="17">
        <v>5.5434484360344927E-2</v>
      </c>
      <c r="D254" s="17">
        <f t="shared" si="6"/>
        <v>9.2260336442117202E-2</v>
      </c>
      <c r="E254" s="17">
        <f t="shared" si="7"/>
        <v>1.0233065466509789E-2</v>
      </c>
    </row>
    <row r="255" spans="1:5" hidden="1" x14ac:dyDescent="0.2">
      <c r="A255" s="15">
        <v>44876</v>
      </c>
      <c r="B255" s="17">
        <v>1.0279625169598683E-2</v>
      </c>
      <c r="C255" s="17">
        <v>9.2407467881479022E-3</v>
      </c>
      <c r="D255" s="17">
        <f t="shared" si="6"/>
        <v>1.3109261734685886E-2</v>
      </c>
      <c r="E255" s="17">
        <f t="shared" si="7"/>
        <v>-2.8296365650872027E-3</v>
      </c>
    </row>
    <row r="256" spans="1:5" hidden="1" x14ac:dyDescent="0.2">
      <c r="A256" s="16">
        <v>44879</v>
      </c>
      <c r="B256" s="17">
        <v>1.0617711480336522E-2</v>
      </c>
      <c r="C256" s="17">
        <v>-8.9357770488009969E-3</v>
      </c>
      <c r="D256" s="17">
        <f t="shared" si="6"/>
        <v>-1.8035466355159447E-2</v>
      </c>
      <c r="E256" s="17">
        <f t="shared" si="7"/>
        <v>2.8653177835495969E-2</v>
      </c>
    </row>
    <row r="257" spans="1:8" hidden="1" x14ac:dyDescent="0.2">
      <c r="A257" s="15">
        <v>44880</v>
      </c>
      <c r="B257" s="17">
        <v>2.5039424125684828E-2</v>
      </c>
      <c r="C257" s="17">
        <v>8.7131165503191443E-3</v>
      </c>
      <c r="D257" s="17">
        <f t="shared" si="6"/>
        <v>1.2205188962764964E-2</v>
      </c>
      <c r="E257" s="17">
        <f t="shared" si="7"/>
        <v>1.2834235162919864E-2</v>
      </c>
    </row>
    <row r="258" spans="1:8" hidden="1" x14ac:dyDescent="0.2">
      <c r="A258" s="16">
        <v>44881</v>
      </c>
      <c r="B258" s="17">
        <v>-3.2883570179124466E-2</v>
      </c>
      <c r="C258" s="17">
        <v>-8.252046497990273E-3</v>
      </c>
      <c r="D258" s="17">
        <f t="shared" si="6"/>
        <v>-1.6863922099352245E-2</v>
      </c>
      <c r="E258" s="17">
        <f t="shared" si="7"/>
        <v>-1.6019648079772221E-2</v>
      </c>
    </row>
    <row r="259" spans="1:8" hidden="1" x14ac:dyDescent="0.2">
      <c r="A259" s="15">
        <v>44882</v>
      </c>
      <c r="B259" s="17">
        <v>-1.5720270297920003E-2</v>
      </c>
      <c r="C259" s="17">
        <v>-3.0893228355314273E-3</v>
      </c>
      <c r="D259" s="17">
        <f t="shared" si="6"/>
        <v>-8.0178068513180219E-3</v>
      </c>
      <c r="E259" s="17">
        <f t="shared" si="7"/>
        <v>-7.7024634466019808E-3</v>
      </c>
    </row>
    <row r="260" spans="1:8" hidden="1" x14ac:dyDescent="0.2">
      <c r="A260" s="16">
        <v>44883</v>
      </c>
      <c r="B260" s="17">
        <v>5.3836416861754444E-3</v>
      </c>
      <c r="C260" s="17">
        <v>4.7585819088147296E-3</v>
      </c>
      <c r="D260" s="17">
        <f t="shared" si="6"/>
        <v>5.429256048619646E-3</v>
      </c>
      <c r="E260" s="17">
        <f t="shared" si="7"/>
        <v>-4.5614362444201632E-5</v>
      </c>
    </row>
    <row r="261" spans="1:8" hidden="1" x14ac:dyDescent="0.2">
      <c r="A261" s="15">
        <v>44886</v>
      </c>
      <c r="B261" s="17">
        <v>-1.9544880236416318E-2</v>
      </c>
      <c r="C261" s="17">
        <v>-3.8836886983297791E-3</v>
      </c>
      <c r="D261" s="17">
        <f t="shared" si="6"/>
        <v>-9.3789201765413204E-3</v>
      </c>
      <c r="E261" s="17">
        <f t="shared" si="7"/>
        <v>-1.0165960059874997E-2</v>
      </c>
    </row>
    <row r="262" spans="1:8" hidden="1" x14ac:dyDescent="0.2">
      <c r="A262" s="16">
        <v>44887</v>
      </c>
      <c r="B262" s="17">
        <v>1.438195355451044E-2</v>
      </c>
      <c r="C262" s="17">
        <v>1.3579987927526016E-2</v>
      </c>
      <c r="D262" s="17">
        <f t="shared" si="6"/>
        <v>2.0544373454314192E-2</v>
      </c>
      <c r="E262" s="17">
        <f t="shared" si="7"/>
        <v>-6.1624198998037512E-3</v>
      </c>
    </row>
    <row r="263" spans="1:8" x14ac:dyDescent="0.2">
      <c r="A263" s="20">
        <v>44888</v>
      </c>
      <c r="B263" s="22">
        <v>7.1787868727180015E-3</v>
      </c>
      <c r="C263" s="22">
        <v>5.9146891478476515E-3</v>
      </c>
      <c r="D263" s="17">
        <f t="shared" si="6"/>
        <v>7.4101983853049761E-3</v>
      </c>
      <c r="E263" s="17">
        <f t="shared" si="7"/>
        <v>-2.3141151258697455E-4</v>
      </c>
      <c r="F263" s="17">
        <f>E263</f>
        <v>-2.3141151258697455E-4</v>
      </c>
      <c r="G263">
        <f>E263/$B$5</f>
        <v>-7.6691745240307667E-3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-7.3947870356694256E-3</v>
      </c>
      <c r="C264" s="22">
        <v>-2.8304419763336419E-4</v>
      </c>
      <c r="D264" s="17">
        <f t="shared" ref="D264:D293" si="8">$B$2+$B$3*C264</f>
        <v>-3.2093635039707139E-3</v>
      </c>
      <c r="E264" s="17">
        <f t="shared" si="7"/>
        <v>-4.1854235316987117E-3</v>
      </c>
      <c r="F264" s="17">
        <f>F263+E264</f>
        <v>-4.4168350442856863E-3</v>
      </c>
      <c r="G264">
        <f t="shared" ref="G264:G282" si="9">E264/$B$5</f>
        <v>-0.13870849882422565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-2.3606598555208413E-2</v>
      </c>
      <c r="C265" s="22">
        <v>-1.5444192913123267E-2</v>
      </c>
      <c r="D265" s="17">
        <f t="shared" si="8"/>
        <v>-2.9187369997917708E-2</v>
      </c>
      <c r="E265" s="17">
        <f t="shared" ref="E265:E293" si="11">B265-D265</f>
        <v>5.5807714427092946E-3</v>
      </c>
      <c r="F265" s="17">
        <f t="shared" ref="F265:F282" si="12">F264+E265</f>
        <v>1.1639363984236083E-3</v>
      </c>
      <c r="G265">
        <f t="shared" si="9"/>
        <v>0.18495151643234894</v>
      </c>
      <c r="H265" t="str">
        <f t="shared" si="10"/>
        <v>no</v>
      </c>
    </row>
    <row r="266" spans="1:8" x14ac:dyDescent="0.2">
      <c r="A266" s="21">
        <v>44894</v>
      </c>
      <c r="B266" s="22">
        <v>6.2512438102146906E-3</v>
      </c>
      <c r="C266" s="22">
        <v>-1.5918653377758885E-3</v>
      </c>
      <c r="D266" s="17">
        <f t="shared" si="8"/>
        <v>-5.4519748466917159E-3</v>
      </c>
      <c r="E266" s="17">
        <f t="shared" si="11"/>
        <v>1.1703218656906406E-2</v>
      </c>
      <c r="F266" s="17">
        <f t="shared" si="12"/>
        <v>1.2867155055330013E-2</v>
      </c>
      <c r="G266">
        <f t="shared" si="9"/>
        <v>0.38785462905167561</v>
      </c>
      <c r="H266" t="str">
        <f t="shared" si="10"/>
        <v>no</v>
      </c>
    </row>
    <row r="267" spans="1:8" x14ac:dyDescent="0.2">
      <c r="A267" s="18">
        <v>44895</v>
      </c>
      <c r="B267" s="19">
        <v>7.893285393046745E-2</v>
      </c>
      <c r="C267" s="19">
        <v>3.0947872397389053E-2</v>
      </c>
      <c r="D267" s="19">
        <f>$B$2+$B$3*C267</f>
        <v>5.0303531154763145E-2</v>
      </c>
      <c r="E267" s="19">
        <f t="shared" si="11"/>
        <v>2.8629322775704305E-2</v>
      </c>
      <c r="F267" s="19">
        <f t="shared" si="12"/>
        <v>4.1496477831034315E-2</v>
      </c>
      <c r="G267" s="27">
        <f t="shared" si="9"/>
        <v>0.94880012846881934</v>
      </c>
      <c r="H267" s="27" t="str">
        <f t="shared" si="10"/>
        <v>no</v>
      </c>
    </row>
    <row r="268" spans="1:8" x14ac:dyDescent="0.2">
      <c r="A268" s="21">
        <v>44896</v>
      </c>
      <c r="B268" s="22">
        <v>1.9813715285807554E-2</v>
      </c>
      <c r="C268" s="22">
        <v>-8.6763321804983473E-4</v>
      </c>
      <c r="D268" s="17">
        <f t="shared" si="8"/>
        <v>-4.2110328137080055E-3</v>
      </c>
      <c r="E268" s="17">
        <f t="shared" si="11"/>
        <v>2.4024748099515561E-2</v>
      </c>
      <c r="F268" s="17">
        <f t="shared" si="12"/>
        <v>6.5521225930549876E-2</v>
      </c>
      <c r="G268">
        <f t="shared" si="9"/>
        <v>0.79620060389956671</v>
      </c>
      <c r="H268" t="str">
        <f t="shared" si="10"/>
        <v>no</v>
      </c>
    </row>
    <row r="269" spans="1:8" x14ac:dyDescent="0.2">
      <c r="A269" s="20">
        <v>44897</v>
      </c>
      <c r="B269" s="22">
        <v>2.5323724016140359E-2</v>
      </c>
      <c r="C269" s="22">
        <v>-1.194660488065602E-3</v>
      </c>
      <c r="D269" s="17">
        <f t="shared" si="8"/>
        <v>-4.7713806279529522E-3</v>
      </c>
      <c r="E269" s="17">
        <f t="shared" si="11"/>
        <v>3.0095104644093311E-2</v>
      </c>
      <c r="F269" s="17">
        <f t="shared" si="12"/>
        <v>9.5616330574643194E-2</v>
      </c>
      <c r="G269">
        <f t="shared" si="9"/>
        <v>0.99737738738375858</v>
      </c>
      <c r="H269" t="str">
        <f t="shared" si="10"/>
        <v>no</v>
      </c>
    </row>
    <row r="270" spans="1:8" x14ac:dyDescent="0.2">
      <c r="A270" s="21">
        <v>44900</v>
      </c>
      <c r="B270" s="22">
        <v>-8.5836755236723405E-3</v>
      </c>
      <c r="C270" s="22">
        <v>-1.7894212283564803E-2</v>
      </c>
      <c r="D270" s="17">
        <f t="shared" si="8"/>
        <v>-3.3385377702347084E-2</v>
      </c>
      <c r="E270" s="17">
        <f t="shared" si="11"/>
        <v>2.4801702178674744E-2</v>
      </c>
      <c r="F270" s="17">
        <f t="shared" si="12"/>
        <v>0.12041803275331794</v>
      </c>
      <c r="G270">
        <f t="shared" si="9"/>
        <v>0.82194952349141237</v>
      </c>
      <c r="H270" t="str">
        <f t="shared" si="10"/>
        <v>no</v>
      </c>
    </row>
    <row r="271" spans="1:8" x14ac:dyDescent="0.2">
      <c r="A271" s="20">
        <v>44901</v>
      </c>
      <c r="B271" s="22">
        <v>-6.7875373725185817E-2</v>
      </c>
      <c r="C271" s="22">
        <v>-1.4399194981406072E-2</v>
      </c>
      <c r="D271" s="17">
        <f t="shared" si="8"/>
        <v>-2.7396808902202391E-2</v>
      </c>
      <c r="E271" s="17">
        <f t="shared" si="11"/>
        <v>-4.0478564822983426E-2</v>
      </c>
      <c r="F271" s="17">
        <f t="shared" si="12"/>
        <v>7.9939467930334518E-2</v>
      </c>
      <c r="G271">
        <f t="shared" si="9"/>
        <v>-1.3414940969848101</v>
      </c>
      <c r="H271" t="str">
        <f t="shared" si="10"/>
        <v>no</v>
      </c>
    </row>
    <row r="272" spans="1:8" x14ac:dyDescent="0.2">
      <c r="A272" s="21">
        <v>44902</v>
      </c>
      <c r="B272" s="22">
        <v>-1.6649945467048788E-3</v>
      </c>
      <c r="C272" s="22">
        <v>-1.8623708845491027E-3</v>
      </c>
      <c r="D272" s="17">
        <f t="shared" si="8"/>
        <v>-5.915475006382365E-3</v>
      </c>
      <c r="E272" s="17">
        <f t="shared" si="11"/>
        <v>4.2504804596774862E-3</v>
      </c>
      <c r="F272" s="17">
        <f t="shared" si="12"/>
        <v>8.4189948390012009E-2</v>
      </c>
      <c r="G272">
        <f t="shared" si="9"/>
        <v>0.14086454079935859</v>
      </c>
      <c r="H272" t="str">
        <f t="shared" si="10"/>
        <v>no</v>
      </c>
    </row>
    <row r="273" spans="1:8" x14ac:dyDescent="0.2">
      <c r="A273" s="20">
        <v>44903</v>
      </c>
      <c r="B273" s="22">
        <v>1.2288207377058713E-2</v>
      </c>
      <c r="C273" s="22">
        <v>7.5217819575039702E-3</v>
      </c>
      <c r="D273" s="17">
        <f t="shared" si="8"/>
        <v>1.0163886000213274E-2</v>
      </c>
      <c r="E273" s="17">
        <f t="shared" si="11"/>
        <v>2.1243213768454387E-3</v>
      </c>
      <c r="F273" s="17">
        <f t="shared" si="12"/>
        <v>8.6314269766857452E-2</v>
      </c>
      <c r="G273">
        <f t="shared" si="9"/>
        <v>7.0401818829276416E-2</v>
      </c>
      <c r="H273" t="str">
        <f t="shared" si="10"/>
        <v>no</v>
      </c>
    </row>
    <row r="274" spans="1:8" x14ac:dyDescent="0.2">
      <c r="A274" s="21">
        <v>44904</v>
      </c>
      <c r="B274" s="22">
        <v>4.9423791518654614E-3</v>
      </c>
      <c r="C274" s="22">
        <v>-7.349578247904498E-3</v>
      </c>
      <c r="D274" s="17">
        <f t="shared" si="8"/>
        <v>-1.5317579767299493E-2</v>
      </c>
      <c r="E274" s="17">
        <f t="shared" si="11"/>
        <v>2.0259958919164954E-2</v>
      </c>
      <c r="F274" s="17">
        <f t="shared" si="12"/>
        <v>0.1065742286860224</v>
      </c>
      <c r="G274">
        <f t="shared" si="9"/>
        <v>0.67143228555827472</v>
      </c>
      <c r="H274" t="str">
        <f t="shared" si="10"/>
        <v>no</v>
      </c>
    </row>
    <row r="275" spans="1:8" x14ac:dyDescent="0.2">
      <c r="A275" s="20">
        <v>44907</v>
      </c>
      <c r="B275" s="22">
        <v>-1.0267428778995669E-2</v>
      </c>
      <c r="C275" s="22">
        <v>1.4279296218109305E-2</v>
      </c>
      <c r="D275" s="17">
        <f t="shared" si="8"/>
        <v>2.1742609528305278E-2</v>
      </c>
      <c r="E275" s="17">
        <f t="shared" si="11"/>
        <v>-3.2010038307300946E-2</v>
      </c>
      <c r="F275" s="17">
        <f t="shared" si="12"/>
        <v>7.4564190378721446E-2</v>
      </c>
      <c r="G275">
        <f t="shared" si="9"/>
        <v>-1.0608399191346856</v>
      </c>
      <c r="H275" t="str">
        <f t="shared" si="10"/>
        <v>no</v>
      </c>
    </row>
    <row r="276" spans="1:8" x14ac:dyDescent="0.2">
      <c r="A276" s="21">
        <v>44908</v>
      </c>
      <c r="B276" s="22">
        <v>4.742391863700357E-2</v>
      </c>
      <c r="C276" s="22">
        <v>7.2896644387934195E-3</v>
      </c>
      <c r="D276" s="17">
        <f t="shared" si="8"/>
        <v>9.7661621521343452E-3</v>
      </c>
      <c r="E276" s="17">
        <f t="shared" si="11"/>
        <v>3.7657756484869229E-2</v>
      </c>
      <c r="F276" s="17">
        <f t="shared" si="12"/>
        <v>0.11222194686359067</v>
      </c>
      <c r="G276">
        <f t="shared" si="9"/>
        <v>1.24801010735094</v>
      </c>
      <c r="H276" t="str">
        <f t="shared" si="10"/>
        <v>no</v>
      </c>
    </row>
    <row r="277" spans="1:8" x14ac:dyDescent="0.2">
      <c r="A277" s="20">
        <v>44909</v>
      </c>
      <c r="B277" s="22">
        <v>1.1984963200986298E-2</v>
      </c>
      <c r="C277" s="22">
        <v>-6.0527246341003371E-3</v>
      </c>
      <c r="D277" s="17">
        <f t="shared" si="8"/>
        <v>-1.3095474290114713E-2</v>
      </c>
      <c r="E277" s="17">
        <f t="shared" si="11"/>
        <v>2.5080437491101011E-2</v>
      </c>
      <c r="F277" s="17">
        <f t="shared" si="12"/>
        <v>0.13730238435469169</v>
      </c>
      <c r="G277">
        <f t="shared" si="9"/>
        <v>0.83118704902810692</v>
      </c>
      <c r="H277" t="str">
        <f t="shared" si="10"/>
        <v>no</v>
      </c>
    </row>
    <row r="278" spans="1:8" x14ac:dyDescent="0.2">
      <c r="A278" s="21">
        <v>44910</v>
      </c>
      <c r="B278" s="22">
        <v>-4.4740442782371548E-2</v>
      </c>
      <c r="C278" s="22">
        <v>-2.4921675023714007E-2</v>
      </c>
      <c r="D278" s="17">
        <f t="shared" si="8"/>
        <v>-4.5426646878280207E-2</v>
      </c>
      <c r="E278" s="17">
        <f t="shared" si="11"/>
        <v>6.8620409590865877E-4</v>
      </c>
      <c r="F278" s="17">
        <f t="shared" si="12"/>
        <v>0.13798858845060036</v>
      </c>
      <c r="G278">
        <f t="shared" si="9"/>
        <v>2.2741387892922262E-2</v>
      </c>
      <c r="H278" t="str">
        <f t="shared" si="10"/>
        <v>no</v>
      </c>
    </row>
    <row r="279" spans="1:8" x14ac:dyDescent="0.2">
      <c r="A279" s="20">
        <v>44911</v>
      </c>
      <c r="B279" s="22">
        <v>2.8239247090786401E-2</v>
      </c>
      <c r="C279" s="22">
        <v>-1.1137750774080746E-2</v>
      </c>
      <c r="D279" s="17">
        <f t="shared" si="8"/>
        <v>-2.1808458020123111E-2</v>
      </c>
      <c r="E279" s="17">
        <f t="shared" si="11"/>
        <v>5.0047705110909516E-2</v>
      </c>
      <c r="F279" s="17">
        <f t="shared" si="12"/>
        <v>0.18803629356150986</v>
      </c>
      <c r="G279">
        <f t="shared" si="9"/>
        <v>1.6586235521818891</v>
      </c>
      <c r="H279" t="str">
        <f t="shared" si="10"/>
        <v>no</v>
      </c>
    </row>
    <row r="280" spans="1:8" x14ac:dyDescent="0.2">
      <c r="A280" s="21">
        <v>44914</v>
      </c>
      <c r="B280" s="22">
        <v>-4.1446719591421655E-2</v>
      </c>
      <c r="C280" s="22">
        <v>-9.0075160018523448E-3</v>
      </c>
      <c r="D280" s="17">
        <f t="shared" si="8"/>
        <v>-1.8158388108860921E-2</v>
      </c>
      <c r="E280" s="17">
        <f t="shared" si="11"/>
        <v>-2.3288331482560733E-2</v>
      </c>
      <c r="F280" s="17">
        <f t="shared" si="12"/>
        <v>0.16474796207894912</v>
      </c>
      <c r="G280">
        <f t="shared" si="9"/>
        <v>-0.77179513031406288</v>
      </c>
      <c r="H280" t="str">
        <f t="shared" si="10"/>
        <v>no</v>
      </c>
    </row>
    <row r="281" spans="1:8" x14ac:dyDescent="0.2">
      <c r="A281" s="20">
        <v>44915</v>
      </c>
      <c r="B281" s="22">
        <v>2.2798714007012055E-2</v>
      </c>
      <c r="C281" s="22">
        <v>1.0373383615349674E-3</v>
      </c>
      <c r="D281" s="17">
        <f t="shared" si="8"/>
        <v>-9.4694214393718432E-4</v>
      </c>
      <c r="E281" s="17">
        <f t="shared" si="11"/>
        <v>2.374565615094924E-2</v>
      </c>
      <c r="F281" s="17">
        <f t="shared" si="12"/>
        <v>0.18849361822989835</v>
      </c>
      <c r="G281">
        <f t="shared" si="9"/>
        <v>0.78695125913759223</v>
      </c>
      <c r="H281" t="str">
        <f t="shared" si="10"/>
        <v>no</v>
      </c>
    </row>
    <row r="282" spans="1:8" x14ac:dyDescent="0.2">
      <c r="A282" s="21">
        <v>44916</v>
      </c>
      <c r="B282" s="22">
        <v>2.2802918206425105E-2</v>
      </c>
      <c r="C282" s="22">
        <v>1.4867993802734736E-2</v>
      </c>
      <c r="D282" s="17">
        <f t="shared" si="8"/>
        <v>2.2751318694303073E-2</v>
      </c>
      <c r="E282" s="17">
        <f t="shared" si="11"/>
        <v>5.1599512122031677E-5</v>
      </c>
      <c r="F282" s="17">
        <f t="shared" si="12"/>
        <v>0.18854521774202038</v>
      </c>
      <c r="G282">
        <f t="shared" si="9"/>
        <v>1.7100517575588253E-3</v>
      </c>
      <c r="H282" t="str">
        <f t="shared" si="10"/>
        <v>no</v>
      </c>
    </row>
    <row r="283" spans="1:8" x14ac:dyDescent="0.2">
      <c r="A283" s="15">
        <v>44917</v>
      </c>
      <c r="B283" s="17">
        <v>-2.2044017831171936E-2</v>
      </c>
      <c r="C283" s="17">
        <v>-1.4451699568616361E-2</v>
      </c>
      <c r="D283" s="17">
        <f t="shared" si="8"/>
        <v>-2.7486773358927057E-2</v>
      </c>
      <c r="E283" s="17">
        <f t="shared" si="11"/>
        <v>5.4427555277551214E-3</v>
      </c>
    </row>
    <row r="284" spans="1:8" x14ac:dyDescent="0.2">
      <c r="A284" s="16">
        <v>44918</v>
      </c>
      <c r="B284" s="17">
        <v>7.8551050879926976E-3</v>
      </c>
      <c r="C284" s="17">
        <v>5.8681025252820262E-3</v>
      </c>
      <c r="D284" s="17">
        <f t="shared" si="8"/>
        <v>7.3303741182753684E-3</v>
      </c>
      <c r="E284" s="17">
        <f t="shared" si="11"/>
        <v>5.2473096971732917E-4</v>
      </c>
    </row>
    <row r="285" spans="1:8" x14ac:dyDescent="0.2">
      <c r="A285" s="15">
        <v>44922</v>
      </c>
      <c r="B285" s="17">
        <v>-9.827180465373675E-3</v>
      </c>
      <c r="C285" s="17">
        <v>-4.0496221104097119E-3</v>
      </c>
      <c r="D285" s="17">
        <f t="shared" si="8"/>
        <v>-9.6632402724303075E-3</v>
      </c>
      <c r="E285" s="17">
        <f t="shared" si="11"/>
        <v>-1.6394019294336745E-4</v>
      </c>
    </row>
    <row r="286" spans="1:8" x14ac:dyDescent="0.2">
      <c r="A286" s="16">
        <v>44923</v>
      </c>
      <c r="B286" s="17">
        <v>-1.0780180162795805E-2</v>
      </c>
      <c r="C286" s="17">
        <v>-1.2020638322615351E-2</v>
      </c>
      <c r="D286" s="17">
        <f t="shared" si="8"/>
        <v>-2.3321249623164637E-2</v>
      </c>
      <c r="E286" s="17">
        <f t="shared" si="11"/>
        <v>1.2541069460368832E-2</v>
      </c>
    </row>
    <row r="287" spans="1:8" x14ac:dyDescent="0.2">
      <c r="A287" s="15">
        <v>44924</v>
      </c>
      <c r="B287" s="17">
        <v>4.0131407793635887E-2</v>
      </c>
      <c r="C287" s="17">
        <v>1.7461331644819111E-2</v>
      </c>
      <c r="D287" s="17">
        <f t="shared" si="8"/>
        <v>2.7194896721727591E-2</v>
      </c>
      <c r="E287" s="17">
        <f t="shared" si="11"/>
        <v>1.2936511071908297E-2</v>
      </c>
    </row>
    <row r="288" spans="1:8" x14ac:dyDescent="0.2">
      <c r="A288" s="16">
        <v>44925</v>
      </c>
      <c r="B288" s="17">
        <v>6.6512654818740025E-4</v>
      </c>
      <c r="C288" s="17">
        <v>-2.5407424823445934E-3</v>
      </c>
      <c r="D288" s="17">
        <f t="shared" si="8"/>
        <v>-7.077836915993843E-3</v>
      </c>
      <c r="E288" s="17">
        <f t="shared" si="11"/>
        <v>7.7429634641812432E-3</v>
      </c>
    </row>
    <row r="289" spans="1:5" x14ac:dyDescent="0.2">
      <c r="A289" s="15">
        <v>44929</v>
      </c>
      <c r="B289" s="17">
        <v>3.6563063140305552E-2</v>
      </c>
      <c r="C289" s="17">
        <v>-4.000548879248611E-3</v>
      </c>
      <c r="D289" s="17">
        <f t="shared" si="8"/>
        <v>-9.5791553035598706E-3</v>
      </c>
      <c r="E289" s="17">
        <f t="shared" si="11"/>
        <v>4.6142218443865422E-2</v>
      </c>
    </row>
    <row r="290" spans="1:5" x14ac:dyDescent="0.2">
      <c r="A290" s="16">
        <v>44930</v>
      </c>
      <c r="B290" s="17">
        <v>2.1083946318958713E-2</v>
      </c>
      <c r="C290" s="17">
        <v>7.5389705750443792E-3</v>
      </c>
      <c r="D290" s="17">
        <f t="shared" si="8"/>
        <v>1.0193337991382681E-2</v>
      </c>
      <c r="E290" s="17">
        <f t="shared" si="11"/>
        <v>1.0890608327576032E-2</v>
      </c>
    </row>
    <row r="291" spans="1:5" x14ac:dyDescent="0.2">
      <c r="A291" s="15">
        <v>44931</v>
      </c>
      <c r="B291" s="17">
        <v>-3.3759641686326169E-3</v>
      </c>
      <c r="C291" s="17">
        <v>-1.1645528874622113E-2</v>
      </c>
      <c r="D291" s="17">
        <f t="shared" si="8"/>
        <v>-2.2678514969031647E-2</v>
      </c>
      <c r="E291" s="17">
        <f t="shared" si="11"/>
        <v>1.930255080039903E-2</v>
      </c>
    </row>
    <row r="292" spans="1:5" x14ac:dyDescent="0.2">
      <c r="A292" s="16">
        <v>44932</v>
      </c>
      <c r="B292" s="17">
        <v>2.4263363045777142E-2</v>
      </c>
      <c r="C292" s="17">
        <v>2.284078102943865E-2</v>
      </c>
      <c r="D292" s="17">
        <f t="shared" si="8"/>
        <v>3.6412362605742557E-2</v>
      </c>
      <c r="E292" s="17">
        <f t="shared" si="11"/>
        <v>-1.2148999559965415E-2</v>
      </c>
    </row>
    <row r="293" spans="1:5" x14ac:dyDescent="0.2">
      <c r="A293" s="15">
        <v>44935</v>
      </c>
      <c r="B293" s="17">
        <v>-4.2301025700752781E-3</v>
      </c>
      <c r="C293" s="17">
        <v>-7.6763254526313052E-4</v>
      </c>
      <c r="D293" s="17">
        <f t="shared" si="8"/>
        <v>-4.0396857623861008E-3</v>
      </c>
      <c r="E293" s="17">
        <f t="shared" si="11"/>
        <v>-1.9041680768917737E-4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9B11-25AC-D74E-868B-7012BB1DE730}">
  <sheetPr codeName="Sheet10"/>
  <dimension ref="A2:S293"/>
  <sheetViews>
    <sheetView topLeftCell="F1" zoomScale="80" zoomScaleNormal="80" workbookViewId="0">
      <selection activeCell="R15" sqref="R15"/>
    </sheetView>
  </sheetViews>
  <sheetFormatPr baseColWidth="10" defaultRowHeight="15" x14ac:dyDescent="0.2"/>
  <cols>
    <col min="11" max="11" width="4.5" customWidth="1"/>
    <col min="12" max="12" width="4.33203125" customWidth="1"/>
    <col min="13" max="13" width="4.5" customWidth="1"/>
  </cols>
  <sheetData>
    <row r="2" spans="1:19" x14ac:dyDescent="0.2">
      <c r="A2" t="s">
        <v>29</v>
      </c>
      <c r="B2">
        <f>INTERCEPT(B11:B262,C11:C262)</f>
        <v>-3.7910464551661749E-4</v>
      </c>
      <c r="D2" t="s">
        <v>88</v>
      </c>
      <c r="E2">
        <f>_xlfn.STDEV.S(E11:E262)</f>
        <v>1.0819302730015089E-2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1.2620875205082223</v>
      </c>
      <c r="G3" t="s">
        <v>179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0.75772089456099423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1.0840919740038995E-2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79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-6.326579346566219E-3</v>
      </c>
      <c r="C11" s="17">
        <v>1.657132912945114E-3</v>
      </c>
      <c r="D11" s="17">
        <f>$B$2+$B$3*C11</f>
        <v>1.7123421237348491E-3</v>
      </c>
      <c r="E11" s="17">
        <f>B11-D11</f>
        <v>-8.0389214703010681E-3</v>
      </c>
    </row>
    <row r="12" spans="1:19" x14ac:dyDescent="0.2">
      <c r="A12" s="16">
        <v>44524</v>
      </c>
      <c r="B12" s="17">
        <v>6.812128585884647E-4</v>
      </c>
      <c r="C12" s="17">
        <v>2.2938506357221833E-3</v>
      </c>
      <c r="D12" s="17">
        <f t="shared" ref="D12:D75" si="0">$B$2+$B$3*C12</f>
        <v>2.5159356157382021E-3</v>
      </c>
      <c r="E12" s="17">
        <f t="shared" ref="E12:E75" si="1">B12-D12</f>
        <v>-1.8347227571497374E-3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-2.4355732202465674E-2</v>
      </c>
      <c r="C13" s="17">
        <v>-2.2724822637582465E-2</v>
      </c>
      <c r="D13" s="17">
        <f t="shared" si="0"/>
        <v>-2.9059819702172189E-2</v>
      </c>
      <c r="E13" s="17">
        <f t="shared" si="1"/>
        <v>4.7040874997065149E-3</v>
      </c>
      <c r="N13" s="17">
        <f>SUM(E266:E268)</f>
        <v>1.9127486759291205E-2</v>
      </c>
      <c r="O13" s="17">
        <f>SUM(E265:E269)</f>
        <v>1.9028618298096326E-2</v>
      </c>
      <c r="P13" s="17">
        <f>SUM(E267:E272)</f>
        <v>2.7817684792821325E-2</v>
      </c>
      <c r="Q13" s="17">
        <f>SUM(E267:E277)</f>
        <v>6.1830718137462493E-2</v>
      </c>
      <c r="R13" s="17">
        <f>SUM(E267:E282)</f>
        <v>5.0426923558358032E-2</v>
      </c>
    </row>
    <row r="14" spans="1:19" x14ac:dyDescent="0.2">
      <c r="A14" s="16">
        <v>44529</v>
      </c>
      <c r="B14" s="17">
        <v>2.1081014760142347E-2</v>
      </c>
      <c r="C14" s="17">
        <v>1.3200199537034996E-2</v>
      </c>
      <c r="D14" s="17">
        <f t="shared" si="0"/>
        <v>1.6280702458393664E-2</v>
      </c>
      <c r="E14" s="17">
        <f t="shared" si="1"/>
        <v>4.8003123017486826E-3</v>
      </c>
    </row>
    <row r="15" spans="1:19" x14ac:dyDescent="0.2">
      <c r="A15" s="15">
        <v>44530</v>
      </c>
      <c r="B15" s="17">
        <v>-1.7942400017627258E-2</v>
      </c>
      <c r="C15" s="17">
        <v>-1.896131033450521E-2</v>
      </c>
      <c r="D15" s="17">
        <f t="shared" si="0"/>
        <v>-2.430993779117923E-2</v>
      </c>
      <c r="E15" s="17">
        <f t="shared" si="1"/>
        <v>6.367537773551972E-3</v>
      </c>
      <c r="N15">
        <f>N13/(B5 * SQRT(3))</f>
        <v>1.0186644578329898</v>
      </c>
      <c r="O15">
        <f>O13/(B5 * SQRT(5))</f>
        <v>0.78497553810478982</v>
      </c>
      <c r="P15">
        <f>P13/(B5* SQRT(6))</f>
        <v>1.0475607728547816</v>
      </c>
      <c r="Q15">
        <f>Q13/(B5*SQRT(11))</f>
        <v>1.7196569487533147</v>
      </c>
      <c r="R15">
        <f>R13/(B5*SQRT(16))</f>
        <v>1.1628838873355742</v>
      </c>
    </row>
    <row r="16" spans="1:19" x14ac:dyDescent="0.2">
      <c r="A16" s="16">
        <v>44531</v>
      </c>
      <c r="B16" s="17">
        <v>-1.5429023639138562E-3</v>
      </c>
      <c r="C16" s="17">
        <v>-1.1815187417889228E-2</v>
      </c>
      <c r="D16" s="17">
        <f t="shared" si="0"/>
        <v>-1.5290905238100378E-2</v>
      </c>
      <c r="E16" s="17">
        <f t="shared" si="1"/>
        <v>1.3748002874186522E-2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-1.7874249720940538E-3</v>
      </c>
      <c r="C17" s="17">
        <v>1.419443613158311E-2</v>
      </c>
      <c r="D17" s="17">
        <f t="shared" si="0"/>
        <v>1.7535516056805433E-2</v>
      </c>
      <c r="E17" s="17">
        <f t="shared" si="1"/>
        <v>-1.9322941028899487E-2</v>
      </c>
    </row>
    <row r="18" spans="1:5" hidden="1" x14ac:dyDescent="0.2">
      <c r="A18" s="16">
        <v>44533</v>
      </c>
      <c r="B18" s="17">
        <v>-1.9666834136389699E-2</v>
      </c>
      <c r="C18" s="17">
        <v>-8.4485637302975647E-3</v>
      </c>
      <c r="D18" s="17">
        <f t="shared" si="0"/>
        <v>-1.1041931495743567E-2</v>
      </c>
      <c r="E18" s="17">
        <f t="shared" si="1"/>
        <v>-8.6249026406461319E-3</v>
      </c>
    </row>
    <row r="19" spans="1:5" hidden="1" x14ac:dyDescent="0.2">
      <c r="A19" s="15">
        <v>44536</v>
      </c>
      <c r="B19" s="17">
        <v>9.845085922288721E-3</v>
      </c>
      <c r="C19" s="17">
        <v>1.1730872577451423E-2</v>
      </c>
      <c r="D19" s="17">
        <f t="shared" si="0"/>
        <v>1.4426283239156948E-2</v>
      </c>
      <c r="E19" s="17">
        <f t="shared" si="1"/>
        <v>-4.5811973168682265E-3</v>
      </c>
    </row>
    <row r="20" spans="1:5" hidden="1" x14ac:dyDescent="0.2">
      <c r="A20" s="16">
        <v>44537</v>
      </c>
      <c r="B20" s="17">
        <v>2.6763428324984906E-2</v>
      </c>
      <c r="C20" s="17">
        <v>2.0707080374404274E-2</v>
      </c>
      <c r="D20" s="17">
        <f t="shared" si="0"/>
        <v>2.5755043081179745E-2</v>
      </c>
      <c r="E20" s="17">
        <f t="shared" si="1"/>
        <v>1.0083852438051606E-3</v>
      </c>
    </row>
    <row r="21" spans="1:5" hidden="1" x14ac:dyDescent="0.2">
      <c r="A21" s="15">
        <v>44538</v>
      </c>
      <c r="B21" s="17">
        <v>1.4939582433037835E-4</v>
      </c>
      <c r="C21" s="17">
        <v>3.0852853123166657E-3</v>
      </c>
      <c r="D21" s="17">
        <f t="shared" si="0"/>
        <v>3.5147954443655594E-3</v>
      </c>
      <c r="E21" s="17">
        <f t="shared" si="1"/>
        <v>-3.365399620035181E-3</v>
      </c>
    </row>
    <row r="22" spans="1:5" hidden="1" x14ac:dyDescent="0.2">
      <c r="A22" s="16">
        <v>44539</v>
      </c>
      <c r="B22" s="17">
        <v>-5.5825533993872911E-3</v>
      </c>
      <c r="C22" s="17">
        <v>-7.1810801698947158E-3</v>
      </c>
      <c r="D22" s="17">
        <f t="shared" si="0"/>
        <v>-9.4422563117098034E-3</v>
      </c>
      <c r="E22" s="17">
        <f t="shared" si="1"/>
        <v>3.8597029123225123E-3</v>
      </c>
    </row>
    <row r="23" spans="1:5" hidden="1" x14ac:dyDescent="0.2">
      <c r="A23" s="15">
        <v>44540</v>
      </c>
      <c r="B23" s="17">
        <v>2.8339791414681681E-2</v>
      </c>
      <c r="C23" s="17">
        <v>9.5490733384817617E-3</v>
      </c>
      <c r="D23" s="17">
        <f t="shared" si="0"/>
        <v>1.1672661647399002E-2</v>
      </c>
      <c r="E23" s="17">
        <f t="shared" si="1"/>
        <v>1.6667129767282678E-2</v>
      </c>
    </row>
    <row r="24" spans="1:5" hidden="1" x14ac:dyDescent="0.2">
      <c r="A24" s="16">
        <v>44543</v>
      </c>
      <c r="B24" s="17">
        <v>-9.1668697489168949E-3</v>
      </c>
      <c r="C24" s="17">
        <v>-9.1361676115676582E-3</v>
      </c>
      <c r="D24" s="17">
        <f t="shared" si="0"/>
        <v>-1.190974777334757E-2</v>
      </c>
      <c r="E24" s="17">
        <f t="shared" si="1"/>
        <v>2.7428780244306752E-3</v>
      </c>
    </row>
    <row r="25" spans="1:5" hidden="1" x14ac:dyDescent="0.2">
      <c r="A25" s="15">
        <v>44544</v>
      </c>
      <c r="B25" s="17">
        <v>-3.2587055761859385E-2</v>
      </c>
      <c r="C25" s="17">
        <v>-7.4706775774360246E-3</v>
      </c>
      <c r="D25" s="17">
        <f t="shared" si="0"/>
        <v>-9.8077535857392217E-3</v>
      </c>
      <c r="E25" s="17">
        <f t="shared" si="1"/>
        <v>-2.2779302176120161E-2</v>
      </c>
    </row>
    <row r="26" spans="1:5" hidden="1" x14ac:dyDescent="0.2">
      <c r="A26" s="16">
        <v>44545</v>
      </c>
      <c r="B26" s="17">
        <v>1.9218052902986615E-2</v>
      </c>
      <c r="C26" s="17">
        <v>1.6348464630746795E-2</v>
      </c>
      <c r="D26" s="17">
        <f t="shared" si="0"/>
        <v>2.0254088544418975E-2</v>
      </c>
      <c r="E26" s="17">
        <f t="shared" si="1"/>
        <v>-1.0360356414323597E-3</v>
      </c>
    </row>
    <row r="27" spans="1:5" hidden="1" x14ac:dyDescent="0.2">
      <c r="A27" s="15">
        <v>44546</v>
      </c>
      <c r="B27" s="17">
        <v>-2.9135026317976709E-2</v>
      </c>
      <c r="C27" s="17">
        <v>-8.7434153799804681E-3</v>
      </c>
      <c r="D27" s="17">
        <f t="shared" si="0"/>
        <v>-1.1414060083209622E-2</v>
      </c>
      <c r="E27" s="17">
        <f t="shared" si="1"/>
        <v>-1.7720966234767085E-2</v>
      </c>
    </row>
    <row r="28" spans="1:5" hidden="1" x14ac:dyDescent="0.2">
      <c r="A28" s="16">
        <v>44547</v>
      </c>
      <c r="B28" s="17">
        <v>-3.3856528378142237E-3</v>
      </c>
      <c r="C28" s="17">
        <v>-1.0287680637092622E-2</v>
      </c>
      <c r="D28" s="17">
        <f t="shared" si="0"/>
        <v>-1.3363057992565293E-2</v>
      </c>
      <c r="E28" s="17">
        <f t="shared" si="1"/>
        <v>9.9774051547510696E-3</v>
      </c>
    </row>
    <row r="29" spans="1:5" hidden="1" x14ac:dyDescent="0.2">
      <c r="A29" s="15">
        <v>44550</v>
      </c>
      <c r="B29" s="17">
        <v>-1.2013360710650844E-2</v>
      </c>
      <c r="C29" s="17">
        <v>-1.138805785140995E-2</v>
      </c>
      <c r="D29" s="17">
        <f t="shared" si="0"/>
        <v>-1.4751830342606794E-2</v>
      </c>
      <c r="E29" s="17">
        <f t="shared" si="1"/>
        <v>2.7384696319559497E-3</v>
      </c>
    </row>
    <row r="30" spans="1:5" hidden="1" x14ac:dyDescent="0.2">
      <c r="A30" s="16">
        <v>44551</v>
      </c>
      <c r="B30" s="17">
        <v>2.3068907075269651E-2</v>
      </c>
      <c r="C30" s="17">
        <v>1.7777934551572505E-2</v>
      </c>
      <c r="D30" s="17">
        <f t="shared" si="0"/>
        <v>2.2058204692434979E-2</v>
      </c>
      <c r="E30" s="17">
        <f t="shared" si="1"/>
        <v>1.0107023828346724E-3</v>
      </c>
    </row>
    <row r="31" spans="1:5" hidden="1" x14ac:dyDescent="0.2">
      <c r="A31" s="15">
        <v>44552</v>
      </c>
      <c r="B31" s="17">
        <v>1.8057442797755785E-2</v>
      </c>
      <c r="C31" s="17">
        <v>1.0180197220578835E-2</v>
      </c>
      <c r="D31" s="17">
        <f t="shared" si="0"/>
        <v>1.246919522288842E-2</v>
      </c>
      <c r="E31" s="17">
        <f t="shared" si="1"/>
        <v>5.5882475748673648E-3</v>
      </c>
    </row>
    <row r="32" spans="1:5" hidden="1" x14ac:dyDescent="0.2">
      <c r="A32" s="16">
        <v>44553</v>
      </c>
      <c r="B32" s="17">
        <v>4.47171262339352E-3</v>
      </c>
      <c r="C32" s="17">
        <v>6.2236999216618294E-3</v>
      </c>
      <c r="D32" s="17">
        <f t="shared" si="0"/>
        <v>7.4757493570007782E-3</v>
      </c>
      <c r="E32" s="17">
        <f t="shared" si="1"/>
        <v>-3.0040367336072581E-3</v>
      </c>
    </row>
    <row r="33" spans="1:5" hidden="1" x14ac:dyDescent="0.2">
      <c r="A33" s="15">
        <v>44557</v>
      </c>
      <c r="B33" s="17">
        <v>2.3185692319741324E-2</v>
      </c>
      <c r="C33" s="17">
        <v>1.3838935247475259E-2</v>
      </c>
      <c r="D33" s="17">
        <f t="shared" si="0"/>
        <v>1.7086842827443275E-2</v>
      </c>
      <c r="E33" s="17">
        <f t="shared" si="1"/>
        <v>6.0988494922980495E-3</v>
      </c>
    </row>
    <row r="34" spans="1:5" hidden="1" x14ac:dyDescent="0.2">
      <c r="A34" s="16">
        <v>44558</v>
      </c>
      <c r="B34" s="17">
        <v>-3.5041810907483484E-3</v>
      </c>
      <c r="C34" s="17">
        <v>-1.0101548486260992E-3</v>
      </c>
      <c r="D34" s="17">
        <f t="shared" si="0"/>
        <v>-1.6540084737484897E-3</v>
      </c>
      <c r="E34" s="17">
        <f t="shared" si="1"/>
        <v>-1.8501726169998587E-3</v>
      </c>
    </row>
    <row r="35" spans="1:5" hidden="1" x14ac:dyDescent="0.2">
      <c r="A35" s="15">
        <v>44559</v>
      </c>
      <c r="B35" s="17">
        <v>2.0511786149133293E-3</v>
      </c>
      <c r="C35" s="17">
        <v>1.4018951394270118E-3</v>
      </c>
      <c r="D35" s="17">
        <f t="shared" si="0"/>
        <v>1.3902097150153485E-3</v>
      </c>
      <c r="E35" s="17">
        <f t="shared" si="1"/>
        <v>6.6096889989798084E-4</v>
      </c>
    </row>
    <row r="36" spans="1:5" hidden="1" x14ac:dyDescent="0.2">
      <c r="A36" s="16">
        <v>44560</v>
      </c>
      <c r="B36" s="17">
        <v>-7.6910414229649504E-3</v>
      </c>
      <c r="C36" s="17">
        <v>-2.9897555945093135E-3</v>
      </c>
      <c r="D36" s="17">
        <f t="shared" si="0"/>
        <v>-4.1524378707164626E-3</v>
      </c>
      <c r="E36" s="17">
        <f t="shared" si="1"/>
        <v>-3.5386035522484878E-3</v>
      </c>
    </row>
    <row r="37" spans="1:5" hidden="1" x14ac:dyDescent="0.2">
      <c r="A37" s="15">
        <v>44561</v>
      </c>
      <c r="B37" s="17">
        <v>-8.8412155587683783E-3</v>
      </c>
      <c r="C37" s="17">
        <v>-2.6261799136575448E-3</v>
      </c>
      <c r="D37" s="17">
        <f t="shared" si="0"/>
        <v>-3.6935735411531656E-3</v>
      </c>
      <c r="E37" s="17">
        <f t="shared" si="1"/>
        <v>-5.1476420176152123E-3</v>
      </c>
    </row>
    <row r="38" spans="1:5" hidden="1" x14ac:dyDescent="0.2">
      <c r="A38" s="16">
        <v>44564</v>
      </c>
      <c r="B38" s="17">
        <v>-4.6682486666185241E-3</v>
      </c>
      <c r="C38" s="17">
        <v>6.3740525309705642E-3</v>
      </c>
      <c r="D38" s="17">
        <f t="shared" si="0"/>
        <v>7.6655075088851807E-3</v>
      </c>
      <c r="E38" s="17">
        <f t="shared" si="1"/>
        <v>-1.2333756175503705E-2</v>
      </c>
    </row>
    <row r="39" spans="1:5" hidden="1" x14ac:dyDescent="0.2">
      <c r="A39" s="15">
        <v>44565</v>
      </c>
      <c r="B39" s="17">
        <v>-1.7147180876788459E-2</v>
      </c>
      <c r="C39" s="17">
        <v>-6.2962195706051105E-4</v>
      </c>
      <c r="D39" s="17">
        <f t="shared" si="0"/>
        <v>-1.1737426601606522E-3</v>
      </c>
      <c r="E39" s="17">
        <f t="shared" si="1"/>
        <v>-1.5973438216627805E-2</v>
      </c>
    </row>
    <row r="40" spans="1:5" hidden="1" x14ac:dyDescent="0.2">
      <c r="A40" s="16">
        <v>44566</v>
      </c>
      <c r="B40" s="17">
        <v>-3.8387824476283638E-2</v>
      </c>
      <c r="C40" s="17">
        <v>-1.9392757790687165E-2</v>
      </c>
      <c r="D40" s="17">
        <f t="shared" si="0"/>
        <v>-2.4854462241381492E-2</v>
      </c>
      <c r="E40" s="17">
        <f t="shared" si="1"/>
        <v>-1.3533362234902147E-2</v>
      </c>
    </row>
    <row r="41" spans="1:5" hidden="1" x14ac:dyDescent="0.2">
      <c r="A41" s="15">
        <v>44567</v>
      </c>
      <c r="B41" s="17">
        <v>-7.9018608806378232E-3</v>
      </c>
      <c r="C41" s="17">
        <v>-9.6376901620764954E-4</v>
      </c>
      <c r="D41" s="17">
        <f t="shared" si="0"/>
        <v>-1.5954654935247787E-3</v>
      </c>
      <c r="E41" s="17">
        <f t="shared" si="1"/>
        <v>-6.3063953871130441E-3</v>
      </c>
    </row>
    <row r="42" spans="1:5" hidden="1" x14ac:dyDescent="0.2">
      <c r="A42" s="16">
        <v>44568</v>
      </c>
      <c r="B42" s="17">
        <v>5.09571615389115E-4</v>
      </c>
      <c r="C42" s="17">
        <v>-4.050216740091761E-3</v>
      </c>
      <c r="D42" s="17">
        <f t="shared" si="0"/>
        <v>-5.4908326485399233E-3</v>
      </c>
      <c r="E42" s="17">
        <f t="shared" si="1"/>
        <v>6.0004042639290383E-3</v>
      </c>
    </row>
    <row r="43" spans="1:5" hidden="1" x14ac:dyDescent="0.2">
      <c r="A43" s="15">
        <v>44571</v>
      </c>
      <c r="B43" s="17">
        <v>7.3249265981112366E-4</v>
      </c>
      <c r="C43" s="17">
        <v>-1.4410312534549607E-3</v>
      </c>
      <c r="D43" s="17">
        <f t="shared" si="0"/>
        <v>-2.1978122071644444E-3</v>
      </c>
      <c r="E43" s="17">
        <f t="shared" si="1"/>
        <v>2.9303048669755681E-3</v>
      </c>
    </row>
    <row r="44" spans="1:5" hidden="1" x14ac:dyDescent="0.2">
      <c r="A44" s="16">
        <v>44572</v>
      </c>
      <c r="B44" s="17">
        <v>2.2593744237056068E-3</v>
      </c>
      <c r="C44" s="17">
        <v>9.159984668711818E-3</v>
      </c>
      <c r="D44" s="17">
        <f t="shared" si="0"/>
        <v>1.1181597692911211E-2</v>
      </c>
      <c r="E44" s="17">
        <f t="shared" si="1"/>
        <v>-8.9222232692056039E-3</v>
      </c>
    </row>
    <row r="45" spans="1:5" hidden="1" x14ac:dyDescent="0.2">
      <c r="A45" s="15">
        <v>44573</v>
      </c>
      <c r="B45" s="17">
        <v>1.0444909208107811E-2</v>
      </c>
      <c r="C45" s="17">
        <v>2.8177544430294521E-3</v>
      </c>
      <c r="D45" s="17">
        <f t="shared" si="0"/>
        <v>3.1771480728874507E-3</v>
      </c>
      <c r="E45" s="17">
        <f t="shared" si="1"/>
        <v>7.2677611352203603E-3</v>
      </c>
    </row>
    <row r="46" spans="1:5" hidden="1" x14ac:dyDescent="0.2">
      <c r="A46" s="16">
        <v>44574</v>
      </c>
      <c r="B46" s="17">
        <v>-4.2322532658627954E-2</v>
      </c>
      <c r="C46" s="17">
        <v>-1.42436152864307E-2</v>
      </c>
      <c r="D46" s="17">
        <f t="shared" si="0"/>
        <v>-1.8355793745440951E-2</v>
      </c>
      <c r="E46" s="17">
        <f t="shared" si="1"/>
        <v>-2.3966738913187003E-2</v>
      </c>
    </row>
    <row r="47" spans="1:5" hidden="1" x14ac:dyDescent="0.2">
      <c r="A47" s="15">
        <v>44575</v>
      </c>
      <c r="B47" s="17">
        <v>1.7716689293516108E-2</v>
      </c>
      <c r="C47" s="17">
        <v>8.1998026974883231E-4</v>
      </c>
      <c r="D47" s="17">
        <f t="shared" si="0"/>
        <v>6.5578221999634963E-4</v>
      </c>
      <c r="E47" s="17">
        <f t="shared" si="1"/>
        <v>1.706090707351976E-2</v>
      </c>
    </row>
    <row r="48" spans="1:5" hidden="1" x14ac:dyDescent="0.2">
      <c r="A48" s="16">
        <v>44579</v>
      </c>
      <c r="B48" s="17">
        <v>-2.433926024138644E-2</v>
      </c>
      <c r="C48" s="17">
        <v>-1.8387945694007368E-2</v>
      </c>
      <c r="D48" s="17">
        <f t="shared" si="0"/>
        <v>-2.3586301433706221E-2</v>
      </c>
      <c r="E48" s="17">
        <f t="shared" si="1"/>
        <v>-7.5295880768021933E-4</v>
      </c>
    </row>
    <row r="49" spans="1:5" hidden="1" x14ac:dyDescent="0.2">
      <c r="A49" s="15">
        <v>44580</v>
      </c>
      <c r="B49" s="17">
        <v>2.247050758859892E-3</v>
      </c>
      <c r="C49" s="17">
        <v>-9.6895418683388135E-3</v>
      </c>
      <c r="D49" s="17">
        <f t="shared" si="0"/>
        <v>-1.2608154516988958E-2</v>
      </c>
      <c r="E49" s="17">
        <f t="shared" si="1"/>
        <v>1.4855205275848851E-2</v>
      </c>
    </row>
    <row r="50" spans="1:5" hidden="1" x14ac:dyDescent="0.2">
      <c r="A50" s="16">
        <v>44581</v>
      </c>
      <c r="B50" s="17">
        <v>-5.7035695957030619E-3</v>
      </c>
      <c r="C50" s="17">
        <v>-1.103737849414832E-2</v>
      </c>
      <c r="D50" s="17">
        <f t="shared" si="0"/>
        <v>-1.4309242302107046E-2</v>
      </c>
      <c r="E50" s="17">
        <f t="shared" si="1"/>
        <v>8.6056727064039839E-3</v>
      </c>
    </row>
    <row r="51" spans="1:5" hidden="1" x14ac:dyDescent="0.2">
      <c r="A51" s="15">
        <v>44582</v>
      </c>
      <c r="B51" s="17">
        <v>-1.8468121903235102E-2</v>
      </c>
      <c r="C51" s="17">
        <v>-1.8914821867908604E-2</v>
      </c>
      <c r="D51" s="17">
        <f t="shared" si="0"/>
        <v>-2.4251265277640089E-2</v>
      </c>
      <c r="E51" s="17">
        <f t="shared" si="1"/>
        <v>5.7831433744049872E-3</v>
      </c>
    </row>
    <row r="52" spans="1:5" hidden="1" x14ac:dyDescent="0.2">
      <c r="A52" s="16">
        <v>44585</v>
      </c>
      <c r="B52" s="17">
        <v>1.1486502483681882E-3</v>
      </c>
      <c r="C52" s="17">
        <v>2.7717389433818962E-3</v>
      </c>
      <c r="D52" s="17">
        <f t="shared" si="0"/>
        <v>3.1190724850323195E-3</v>
      </c>
      <c r="E52" s="17">
        <f t="shared" si="1"/>
        <v>-1.9704222366641313E-3</v>
      </c>
    </row>
    <row r="53" spans="1:5" hidden="1" x14ac:dyDescent="0.2">
      <c r="A53" s="15">
        <v>44586</v>
      </c>
      <c r="B53" s="17">
        <v>-2.6588650752409904E-2</v>
      </c>
      <c r="C53" s="17">
        <v>-1.2171906253646725E-2</v>
      </c>
      <c r="D53" s="17">
        <f t="shared" si="0"/>
        <v>-1.5741115629040139E-2</v>
      </c>
      <c r="E53" s="17">
        <f t="shared" si="1"/>
        <v>-1.0847535123369764E-2</v>
      </c>
    </row>
    <row r="54" spans="1:5" hidden="1" x14ac:dyDescent="0.2">
      <c r="A54" s="16">
        <v>44587</v>
      </c>
      <c r="B54" s="17">
        <v>2.8493262375534956E-2</v>
      </c>
      <c r="C54" s="17">
        <v>-1.4966358477518371E-3</v>
      </c>
      <c r="D54" s="17">
        <f t="shared" si="0"/>
        <v>-2.2679900717094549E-3</v>
      </c>
      <c r="E54" s="17">
        <f t="shared" si="1"/>
        <v>3.0761252447244411E-2</v>
      </c>
    </row>
    <row r="55" spans="1:5" hidden="1" x14ac:dyDescent="0.2">
      <c r="A55" s="15">
        <v>44588</v>
      </c>
      <c r="B55" s="17">
        <v>1.0549211504964129E-2</v>
      </c>
      <c r="C55" s="17">
        <v>-5.3840887577105701E-3</v>
      </c>
      <c r="D55" s="17">
        <f t="shared" si="0"/>
        <v>-7.1742958759317453E-3</v>
      </c>
      <c r="E55" s="17">
        <f t="shared" si="1"/>
        <v>1.7723507380895873E-2</v>
      </c>
    </row>
    <row r="56" spans="1:5" hidden="1" x14ac:dyDescent="0.2">
      <c r="A56" s="16">
        <v>44589</v>
      </c>
      <c r="B56" s="17">
        <v>2.8081658631466055E-2</v>
      </c>
      <c r="C56" s="17">
        <v>2.4347646888076113E-2</v>
      </c>
      <c r="D56" s="17">
        <f t="shared" si="0"/>
        <v>3.0349756645665096E-2</v>
      </c>
      <c r="E56" s="17">
        <f t="shared" si="1"/>
        <v>-2.2680980141990409E-3</v>
      </c>
    </row>
    <row r="57" spans="1:5" hidden="1" x14ac:dyDescent="0.2">
      <c r="A57" s="15">
        <v>44592</v>
      </c>
      <c r="B57" s="17">
        <v>8.8236061797668519E-3</v>
      </c>
      <c r="C57" s="17">
        <v>1.8885951732779516E-2</v>
      </c>
      <c r="D57" s="17">
        <f t="shared" si="0"/>
        <v>2.3456619349345044E-2</v>
      </c>
      <c r="E57" s="17">
        <f t="shared" si="1"/>
        <v>-1.4633013169578192E-2</v>
      </c>
    </row>
    <row r="58" spans="1:5" hidden="1" x14ac:dyDescent="0.2">
      <c r="A58" s="16">
        <v>44593</v>
      </c>
      <c r="B58" s="17">
        <v>-7.1386773526842529E-3</v>
      </c>
      <c r="C58" s="17">
        <v>6.8630035578014503E-3</v>
      </c>
      <c r="D58" s="17">
        <f t="shared" si="0"/>
        <v>8.2826064979881226E-3</v>
      </c>
      <c r="E58" s="17">
        <f t="shared" si="1"/>
        <v>-1.5421283850672375E-2</v>
      </c>
    </row>
    <row r="59" spans="1:5" hidden="1" x14ac:dyDescent="0.2">
      <c r="A59" s="15">
        <v>44594</v>
      </c>
      <c r="B59" s="17">
        <v>1.5221933900900542E-2</v>
      </c>
      <c r="C59" s="17">
        <v>9.4225154473364103E-3</v>
      </c>
      <c r="D59" s="17">
        <f t="shared" si="0"/>
        <v>1.1512934512362615E-2</v>
      </c>
      <c r="E59" s="17">
        <f t="shared" si="1"/>
        <v>3.7089993885379268E-3</v>
      </c>
    </row>
    <row r="60" spans="1:5" hidden="1" x14ac:dyDescent="0.2">
      <c r="A60" s="16">
        <v>44595</v>
      </c>
      <c r="B60" s="17">
        <v>-3.895229887736984E-2</v>
      </c>
      <c r="C60" s="17">
        <v>-2.4391082077444004E-2</v>
      </c>
      <c r="D60" s="17">
        <f t="shared" si="0"/>
        <v>-3.1162784947150458E-2</v>
      </c>
      <c r="E60" s="17">
        <f t="shared" si="1"/>
        <v>-7.7895139302193821E-3</v>
      </c>
    </row>
    <row r="61" spans="1:5" hidden="1" x14ac:dyDescent="0.2">
      <c r="A61" s="15">
        <v>44596</v>
      </c>
      <c r="B61" s="17">
        <v>1.5568443330941095E-2</v>
      </c>
      <c r="C61" s="17">
        <v>5.1569298644233985E-3</v>
      </c>
      <c r="D61" s="17">
        <f t="shared" si="0"/>
        <v>6.1293921805083123E-3</v>
      </c>
      <c r="E61" s="17">
        <f t="shared" si="1"/>
        <v>9.4390511504327829E-3</v>
      </c>
    </row>
    <row r="62" spans="1:5" hidden="1" x14ac:dyDescent="0.2">
      <c r="A62" s="16">
        <v>44599</v>
      </c>
      <c r="B62" s="17">
        <v>-1.6310244232981108E-2</v>
      </c>
      <c r="C62" s="17">
        <v>-3.7017126347429485E-3</v>
      </c>
      <c r="D62" s="17">
        <f t="shared" si="0"/>
        <v>-5.0509899663333038E-3</v>
      </c>
      <c r="E62" s="17">
        <f t="shared" si="1"/>
        <v>-1.1259254266647804E-2</v>
      </c>
    </row>
    <row r="63" spans="1:5" hidden="1" x14ac:dyDescent="0.2">
      <c r="A63" s="15">
        <v>44600</v>
      </c>
      <c r="B63" s="17">
        <v>1.1995398218480391E-2</v>
      </c>
      <c r="C63" s="17">
        <v>8.4012071916632625E-3</v>
      </c>
      <c r="D63" s="17">
        <f t="shared" si="0"/>
        <v>1.0223954108285515E-2</v>
      </c>
      <c r="E63" s="17">
        <f t="shared" si="1"/>
        <v>1.7714441101948763E-3</v>
      </c>
    </row>
    <row r="64" spans="1:5" hidden="1" x14ac:dyDescent="0.2">
      <c r="A64" s="16">
        <v>44601</v>
      </c>
      <c r="B64" s="17">
        <v>2.1834862820827805E-2</v>
      </c>
      <c r="C64" s="17">
        <v>1.4517207887505545E-2</v>
      </c>
      <c r="D64" s="17">
        <f t="shared" si="0"/>
        <v>1.7942882261927664E-2</v>
      </c>
      <c r="E64" s="17">
        <f t="shared" si="1"/>
        <v>3.8919805589001412E-3</v>
      </c>
    </row>
    <row r="65" spans="1:5" hidden="1" x14ac:dyDescent="0.2">
      <c r="A65" s="15">
        <v>44602</v>
      </c>
      <c r="B65" s="17">
        <v>-2.8373330327840174E-2</v>
      </c>
      <c r="C65" s="17">
        <v>-1.8115725668459759E-2</v>
      </c>
      <c r="D65" s="17">
        <f t="shared" si="0"/>
        <v>-2.3242735936630152E-2</v>
      </c>
      <c r="E65" s="17">
        <f t="shared" si="1"/>
        <v>-5.1305943912100214E-3</v>
      </c>
    </row>
    <row r="66" spans="1:5" hidden="1" x14ac:dyDescent="0.2">
      <c r="A66" s="16">
        <v>44603</v>
      </c>
      <c r="B66" s="17">
        <v>-2.4274081896533795E-2</v>
      </c>
      <c r="C66" s="17">
        <v>-1.896945434456343E-2</v>
      </c>
      <c r="D66" s="17">
        <f t="shared" si="0"/>
        <v>-2.4320216244640602E-2</v>
      </c>
      <c r="E66" s="17">
        <f t="shared" si="1"/>
        <v>4.6134348106807027E-5</v>
      </c>
    </row>
    <row r="67" spans="1:5" hidden="1" x14ac:dyDescent="0.2">
      <c r="A67" s="15">
        <v>44606</v>
      </c>
      <c r="B67" s="17">
        <v>-1.3571410385926352E-4</v>
      </c>
      <c r="C67" s="17">
        <v>-3.8405967262932217E-3</v>
      </c>
      <c r="D67" s="17">
        <f t="shared" si="0"/>
        <v>-5.2262738450760248E-3</v>
      </c>
      <c r="E67" s="17">
        <f t="shared" si="1"/>
        <v>5.0905597412167613E-3</v>
      </c>
    </row>
    <row r="68" spans="1:5" hidden="1" x14ac:dyDescent="0.2">
      <c r="A68" s="16">
        <v>44607</v>
      </c>
      <c r="B68" s="17">
        <v>1.8542618361371943E-2</v>
      </c>
      <c r="C68" s="17">
        <v>1.5766721170720421E-2</v>
      </c>
      <c r="D68" s="17">
        <f t="shared" si="0"/>
        <v>1.9519877383382414E-2</v>
      </c>
      <c r="E68" s="17">
        <f t="shared" si="1"/>
        <v>-9.7725902201047099E-4</v>
      </c>
    </row>
    <row r="69" spans="1:5" hidden="1" x14ac:dyDescent="0.2">
      <c r="A69" s="15">
        <v>44608</v>
      </c>
      <c r="B69" s="17">
        <v>-1.1674503015122184E-3</v>
      </c>
      <c r="C69" s="17">
        <v>8.8120775589506373E-4</v>
      </c>
      <c r="D69" s="17">
        <f t="shared" si="0"/>
        <v>7.3305666617359821E-4</v>
      </c>
      <c r="E69" s="17">
        <f t="shared" si="1"/>
        <v>-1.9005069676858166E-3</v>
      </c>
    </row>
    <row r="70" spans="1:5" hidden="1" x14ac:dyDescent="0.2">
      <c r="A70" s="16">
        <v>44609</v>
      </c>
      <c r="B70" s="17">
        <v>-2.9281843344881819E-2</v>
      </c>
      <c r="C70" s="17">
        <v>-2.1173138152195015E-2</v>
      </c>
      <c r="D70" s="17">
        <f t="shared" si="0"/>
        <v>-2.7101458077398465E-2</v>
      </c>
      <c r="E70" s="17">
        <f t="shared" si="1"/>
        <v>-2.1803852674833549E-3</v>
      </c>
    </row>
    <row r="71" spans="1:5" hidden="1" x14ac:dyDescent="0.2">
      <c r="A71" s="15">
        <v>44610</v>
      </c>
      <c r="B71" s="17">
        <v>-9.6310679779234576E-3</v>
      </c>
      <c r="C71" s="17">
        <v>-7.1661613961429005E-3</v>
      </c>
      <c r="D71" s="17">
        <f t="shared" si="0"/>
        <v>-9.4234275135363504E-3</v>
      </c>
      <c r="E71" s="17">
        <f t="shared" si="1"/>
        <v>-2.0764046438710715E-4</v>
      </c>
    </row>
    <row r="72" spans="1:5" hidden="1" x14ac:dyDescent="0.2">
      <c r="A72" s="16">
        <v>44614</v>
      </c>
      <c r="B72" s="17">
        <v>-7.2929464952631307E-4</v>
      </c>
      <c r="C72" s="17">
        <v>-1.0142945264832837E-2</v>
      </c>
      <c r="D72" s="17">
        <f t="shared" si="0"/>
        <v>-1.3180389285460106E-2</v>
      </c>
      <c r="E72" s="17">
        <f t="shared" si="1"/>
        <v>1.2451094635933793E-2</v>
      </c>
    </row>
    <row r="73" spans="1:5" hidden="1" x14ac:dyDescent="0.2">
      <c r="A73" s="15">
        <v>44615</v>
      </c>
      <c r="B73" s="17">
        <v>-2.5893103195671618E-2</v>
      </c>
      <c r="C73" s="17">
        <v>-1.8412122845487655E-2</v>
      </c>
      <c r="D73" s="17">
        <f t="shared" si="0"/>
        <v>-2.3616815114870925E-2</v>
      </c>
      <c r="E73" s="17">
        <f t="shared" si="1"/>
        <v>-2.2762880808006938E-3</v>
      </c>
    </row>
    <row r="74" spans="1:5" hidden="1" x14ac:dyDescent="0.2">
      <c r="A74" s="16">
        <v>44616</v>
      </c>
      <c r="B74" s="17">
        <v>5.1093345031490989E-2</v>
      </c>
      <c r="C74" s="17">
        <v>1.4956856067329216E-2</v>
      </c>
      <c r="D74" s="17">
        <f t="shared" si="0"/>
        <v>1.8497756743097272E-2</v>
      </c>
      <c r="E74" s="17">
        <f t="shared" si="1"/>
        <v>3.259558828839372E-2</v>
      </c>
    </row>
    <row r="75" spans="1:5" hidden="1" x14ac:dyDescent="0.2">
      <c r="A75" s="15">
        <v>44617</v>
      </c>
      <c r="B75" s="17">
        <v>9.2331665751748115E-3</v>
      </c>
      <c r="C75" s="17">
        <v>2.2372677655603468E-2</v>
      </c>
      <c r="D75" s="17">
        <f t="shared" si="0"/>
        <v>2.7857172623973671E-2</v>
      </c>
      <c r="E75" s="17">
        <f t="shared" si="1"/>
        <v>-1.8624006048798859E-2</v>
      </c>
    </row>
    <row r="76" spans="1:5" hidden="1" x14ac:dyDescent="0.2">
      <c r="A76" s="16">
        <v>44620</v>
      </c>
      <c r="B76" s="17">
        <v>4.978180569893853E-3</v>
      </c>
      <c r="C76" s="17">
        <v>-2.4426034406476171E-3</v>
      </c>
      <c r="D76" s="17">
        <f t="shared" ref="D76:D139" si="2">$B$2+$B$3*C76</f>
        <v>-3.4618839655084213E-3</v>
      </c>
      <c r="E76" s="17">
        <f t="shared" ref="E76:E139" si="3">B76-D76</f>
        <v>8.4400645354022752E-3</v>
      </c>
    </row>
    <row r="77" spans="1:5" hidden="1" x14ac:dyDescent="0.2">
      <c r="A77" s="15">
        <v>44621</v>
      </c>
      <c r="B77" s="17">
        <v>-1.2852134945632421E-2</v>
      </c>
      <c r="C77" s="17">
        <v>-1.5473503680411893E-2</v>
      </c>
      <c r="D77" s="17">
        <f t="shared" si="2"/>
        <v>-1.9908020539102515E-2</v>
      </c>
      <c r="E77" s="17">
        <f t="shared" si="3"/>
        <v>7.0558855934700938E-3</v>
      </c>
    </row>
    <row r="78" spans="1:5" hidden="1" x14ac:dyDescent="0.2">
      <c r="A78" s="16">
        <v>44622</v>
      </c>
      <c r="B78" s="17">
        <v>1.7765993568002125E-2</v>
      </c>
      <c r="C78" s="17">
        <v>1.8642691757321028E-2</v>
      </c>
      <c r="D78" s="17">
        <f t="shared" si="2"/>
        <v>2.314960397007975E-2</v>
      </c>
      <c r="E78" s="17">
        <f t="shared" si="3"/>
        <v>-5.3836104020776251E-3</v>
      </c>
    </row>
    <row r="79" spans="1:5" hidden="1" x14ac:dyDescent="0.2">
      <c r="A79" s="15">
        <v>44623</v>
      </c>
      <c r="B79" s="17">
        <v>-1.4224545817669298E-2</v>
      </c>
      <c r="C79" s="17">
        <v>-5.2546664300883172E-3</v>
      </c>
      <c r="D79" s="17">
        <f t="shared" si="2"/>
        <v>-7.010953571364574E-3</v>
      </c>
      <c r="E79" s="17">
        <f t="shared" si="3"/>
        <v>-7.2135922463047245E-3</v>
      </c>
    </row>
    <row r="80" spans="1:5" hidden="1" x14ac:dyDescent="0.2">
      <c r="A80" s="16">
        <v>44624</v>
      </c>
      <c r="B80" s="17">
        <v>-2.0478443319913553E-2</v>
      </c>
      <c r="C80" s="17">
        <v>-7.9340425503344747E-3</v>
      </c>
      <c r="D80" s="17">
        <f t="shared" si="2"/>
        <v>-1.0392560735474987E-2</v>
      </c>
      <c r="E80" s="17">
        <f t="shared" si="3"/>
        <v>-1.0085882584438566E-2</v>
      </c>
    </row>
    <row r="81" spans="1:5" hidden="1" x14ac:dyDescent="0.2">
      <c r="A81" s="15">
        <v>44627</v>
      </c>
      <c r="B81" s="17">
        <v>-3.7776748859536302E-2</v>
      </c>
      <c r="C81" s="17">
        <v>-2.9518158313449172E-2</v>
      </c>
      <c r="D81" s="17">
        <f t="shared" si="2"/>
        <v>-3.7633603881306849E-2</v>
      </c>
      <c r="E81" s="17">
        <f t="shared" si="3"/>
        <v>-1.431449782294536E-4</v>
      </c>
    </row>
    <row r="82" spans="1:5" hidden="1" x14ac:dyDescent="0.2">
      <c r="A82" s="16">
        <v>44628</v>
      </c>
      <c r="B82" s="17">
        <v>-1.0971245714656019E-2</v>
      </c>
      <c r="C82" s="17">
        <v>-7.2337535181997703E-3</v>
      </c>
      <c r="D82" s="17">
        <f t="shared" si="2"/>
        <v>-9.5087346872689948E-3</v>
      </c>
      <c r="E82" s="17">
        <f t="shared" si="3"/>
        <v>-1.4625110273870246E-3</v>
      </c>
    </row>
    <row r="83" spans="1:5" hidden="1" x14ac:dyDescent="0.2">
      <c r="A83" s="15">
        <v>44629</v>
      </c>
      <c r="B83" s="17">
        <v>4.5858103212796042E-2</v>
      </c>
      <c r="C83" s="17">
        <v>2.5698247891435821E-2</v>
      </c>
      <c r="D83" s="17">
        <f t="shared" si="2"/>
        <v>3.2054333317191271E-2</v>
      </c>
      <c r="E83" s="17">
        <f t="shared" si="3"/>
        <v>1.3803769895604771E-2</v>
      </c>
    </row>
    <row r="84" spans="1:5" hidden="1" x14ac:dyDescent="0.2">
      <c r="A84" s="16">
        <v>44630</v>
      </c>
      <c r="B84" s="17">
        <v>-1.0086564047436686E-2</v>
      </c>
      <c r="C84" s="17">
        <v>-4.291813651667864E-3</v>
      </c>
      <c r="D84" s="17">
        <f t="shared" si="2"/>
        <v>-5.795749095633451E-3</v>
      </c>
      <c r="E84" s="17">
        <f t="shared" si="3"/>
        <v>-4.2908149518032348E-3</v>
      </c>
    </row>
    <row r="85" spans="1:5" hidden="1" x14ac:dyDescent="0.2">
      <c r="A85" s="15">
        <v>44631</v>
      </c>
      <c r="B85" s="17">
        <v>-1.9328653888963987E-2</v>
      </c>
      <c r="C85" s="17">
        <v>-1.2961545123475138E-2</v>
      </c>
      <c r="D85" s="17">
        <f t="shared" si="2"/>
        <v>-1.6737708992358793E-2</v>
      </c>
      <c r="E85" s="17">
        <f t="shared" si="3"/>
        <v>-2.5909448966051941E-3</v>
      </c>
    </row>
    <row r="86" spans="1:5" hidden="1" x14ac:dyDescent="0.2">
      <c r="A86" s="16">
        <v>44634</v>
      </c>
      <c r="B86" s="17">
        <v>-1.2960748082199491E-2</v>
      </c>
      <c r="C86" s="17">
        <v>-7.4210024659636664E-3</v>
      </c>
      <c r="D86" s="17">
        <f t="shared" si="2"/>
        <v>-9.7450592474701038E-3</v>
      </c>
      <c r="E86" s="17">
        <f t="shared" si="3"/>
        <v>-3.2156888347293876E-3</v>
      </c>
    </row>
    <row r="87" spans="1:5" hidden="1" x14ac:dyDescent="0.2">
      <c r="A87" s="15">
        <v>44635</v>
      </c>
      <c r="B87" s="17">
        <v>3.8742344788556426E-2</v>
      </c>
      <c r="C87" s="17">
        <v>2.1408574170870942E-2</v>
      </c>
      <c r="D87" s="17">
        <f t="shared" si="2"/>
        <v>2.6640389647414262E-2</v>
      </c>
      <c r="E87" s="17">
        <f t="shared" si="3"/>
        <v>1.2101955141142165E-2</v>
      </c>
    </row>
    <row r="88" spans="1:5" hidden="1" x14ac:dyDescent="0.2">
      <c r="A88" s="16">
        <v>44636</v>
      </c>
      <c r="B88" s="17">
        <v>2.5213558191255148E-2</v>
      </c>
      <c r="C88" s="17">
        <v>2.238376135718223E-2</v>
      </c>
      <c r="D88" s="17">
        <f t="shared" si="2"/>
        <v>2.7871161225417263E-2</v>
      </c>
      <c r="E88" s="17">
        <f t="shared" si="3"/>
        <v>-2.6576030341621155E-3</v>
      </c>
    </row>
    <row r="89" spans="1:5" hidden="1" x14ac:dyDescent="0.2">
      <c r="A89" s="15">
        <v>44637</v>
      </c>
      <c r="B89" s="17">
        <v>2.8192846227743651E-3</v>
      </c>
      <c r="C89" s="17">
        <v>1.234781757145198E-2</v>
      </c>
      <c r="D89" s="17">
        <f t="shared" si="2"/>
        <v>1.5204921816925071E-2</v>
      </c>
      <c r="E89" s="17">
        <f t="shared" si="3"/>
        <v>-1.2385637194150706E-2</v>
      </c>
    </row>
    <row r="90" spans="1:5" hidden="1" x14ac:dyDescent="0.2">
      <c r="A90" s="16">
        <v>44638</v>
      </c>
      <c r="B90" s="17">
        <v>1.7647750642202364E-2</v>
      </c>
      <c r="C90" s="17">
        <v>1.1662294827948783E-2</v>
      </c>
      <c r="D90" s="17">
        <f t="shared" si="2"/>
        <v>1.4339732117325126E-2</v>
      </c>
      <c r="E90" s="17">
        <f t="shared" si="3"/>
        <v>3.3080185248772383E-3</v>
      </c>
    </row>
    <row r="91" spans="1:5" hidden="1" x14ac:dyDescent="0.2">
      <c r="A91" s="15">
        <v>44641</v>
      </c>
      <c r="B91" s="17">
        <v>-4.2271132199234174E-3</v>
      </c>
      <c r="C91" s="17">
        <v>-4.3466036210393355E-4</v>
      </c>
      <c r="D91" s="17">
        <f t="shared" si="2"/>
        <v>-9.2768406418757704E-4</v>
      </c>
      <c r="E91" s="17">
        <f t="shared" si="3"/>
        <v>-3.2994291557358404E-3</v>
      </c>
    </row>
    <row r="92" spans="1:5" hidden="1" x14ac:dyDescent="0.2">
      <c r="A92" s="16">
        <v>44642</v>
      </c>
      <c r="B92" s="17">
        <v>1.6379065502317935E-2</v>
      </c>
      <c r="C92" s="17">
        <v>1.1304113600650201E-2</v>
      </c>
      <c r="D92" s="17">
        <f t="shared" si="2"/>
        <v>1.3887676060271267E-2</v>
      </c>
      <c r="E92" s="17">
        <f t="shared" si="3"/>
        <v>2.4913894420466685E-3</v>
      </c>
    </row>
    <row r="93" spans="1:5" hidden="1" x14ac:dyDescent="0.2">
      <c r="A93" s="15">
        <v>44643</v>
      </c>
      <c r="B93" s="17">
        <v>-1.5029949835868806E-2</v>
      </c>
      <c r="C93" s="17">
        <v>-1.2272698789159042E-2</v>
      </c>
      <c r="D93" s="17">
        <f t="shared" si="2"/>
        <v>-1.5868324630270617E-2</v>
      </c>
      <c r="E93" s="17">
        <f t="shared" si="3"/>
        <v>8.3837479440181106E-4</v>
      </c>
    </row>
    <row r="94" spans="1:5" hidden="1" x14ac:dyDescent="0.2">
      <c r="A94" s="16">
        <v>44644</v>
      </c>
      <c r="B94" s="17">
        <v>1.5392927455559091E-2</v>
      </c>
      <c r="C94" s="17">
        <v>1.4343912920566471E-2</v>
      </c>
      <c r="D94" s="17">
        <f t="shared" si="2"/>
        <v>1.7724168846786972E-2</v>
      </c>
      <c r="E94" s="17">
        <f t="shared" si="3"/>
        <v>-2.3312413912278812E-3</v>
      </c>
    </row>
    <row r="95" spans="1:5" hidden="1" x14ac:dyDescent="0.2">
      <c r="A95" s="15">
        <v>44645</v>
      </c>
      <c r="B95" s="17">
        <v>-1.3811344114726953E-3</v>
      </c>
      <c r="C95" s="17">
        <v>5.0661705674490687E-3</v>
      </c>
      <c r="D95" s="17">
        <f t="shared" si="2"/>
        <v>6.014846004426911E-3</v>
      </c>
      <c r="E95" s="17">
        <f t="shared" si="3"/>
        <v>-7.3959804158996063E-3</v>
      </c>
    </row>
    <row r="96" spans="1:5" hidden="1" x14ac:dyDescent="0.2">
      <c r="A96" s="16">
        <v>44648</v>
      </c>
      <c r="B96" s="17">
        <v>2.3116499016448522E-2</v>
      </c>
      <c r="C96" s="17">
        <v>7.1449552765867619E-3</v>
      </c>
      <c r="D96" s="17">
        <f t="shared" si="2"/>
        <v>8.6384542436529089E-3</v>
      </c>
      <c r="E96" s="17">
        <f t="shared" si="3"/>
        <v>1.4478044772795613E-2</v>
      </c>
    </row>
    <row r="97" spans="1:5" hidden="1" x14ac:dyDescent="0.2">
      <c r="A97" s="15">
        <v>44649</v>
      </c>
      <c r="B97" s="17">
        <v>1.5159474755004343E-2</v>
      </c>
      <c r="C97" s="17">
        <v>1.2256547427530462E-2</v>
      </c>
      <c r="D97" s="17">
        <f t="shared" si="2"/>
        <v>1.5089730907286733E-2</v>
      </c>
      <c r="E97" s="17">
        <f t="shared" si="3"/>
        <v>6.9743847717610233E-5</v>
      </c>
    </row>
    <row r="98" spans="1:5" hidden="1" x14ac:dyDescent="0.2">
      <c r="A98" s="16">
        <v>44650</v>
      </c>
      <c r="B98" s="17">
        <v>-4.9143552772588084E-3</v>
      </c>
      <c r="C98" s="17">
        <v>-6.2937001746978805E-3</v>
      </c>
      <c r="D98" s="17">
        <f t="shared" si="2"/>
        <v>-8.3223050938232308E-3</v>
      </c>
      <c r="E98" s="17">
        <f t="shared" si="3"/>
        <v>3.4079498165644224E-3</v>
      </c>
    </row>
    <row r="99" spans="1:5" hidden="1" x14ac:dyDescent="0.2">
      <c r="A99" s="15">
        <v>44651</v>
      </c>
      <c r="B99" s="17">
        <v>-1.7683117126067738E-2</v>
      </c>
      <c r="C99" s="17">
        <v>-1.5652540713177343E-2</v>
      </c>
      <c r="D99" s="17">
        <f t="shared" si="2"/>
        <v>-2.0133980943864611E-2</v>
      </c>
      <c r="E99" s="17">
        <f t="shared" si="3"/>
        <v>2.4508638177968729E-3</v>
      </c>
    </row>
    <row r="100" spans="1:5" hidden="1" x14ac:dyDescent="0.2">
      <c r="A100" s="16">
        <v>44652</v>
      </c>
      <c r="B100" s="17">
        <v>3.600247042665039E-3</v>
      </c>
      <c r="C100" s="17">
        <v>3.4102225843584133E-3</v>
      </c>
      <c r="D100" s="17">
        <f t="shared" si="2"/>
        <v>3.9248947203574342E-3</v>
      </c>
      <c r="E100" s="17">
        <f t="shared" si="3"/>
        <v>-3.2464767769239521E-4</v>
      </c>
    </row>
    <row r="101" spans="1:5" hidden="1" x14ac:dyDescent="0.2">
      <c r="A101" s="15">
        <v>44655</v>
      </c>
      <c r="B101" s="17">
        <v>1.7936962907557197E-2</v>
      </c>
      <c r="C101" s="17">
        <v>8.0909386878793566E-3</v>
      </c>
      <c r="D101" s="17">
        <f t="shared" si="2"/>
        <v>9.832368101653088E-3</v>
      </c>
      <c r="E101" s="17">
        <f t="shared" si="3"/>
        <v>8.1045948059041088E-3</v>
      </c>
    </row>
    <row r="102" spans="1:5" hidden="1" x14ac:dyDescent="0.2">
      <c r="A102" s="16">
        <v>44656</v>
      </c>
      <c r="B102" s="17">
        <v>-1.2985470150835066E-2</v>
      </c>
      <c r="C102" s="17">
        <v>-1.2551720801807331E-2</v>
      </c>
      <c r="D102" s="17">
        <f t="shared" si="2"/>
        <v>-1.6220474830381106E-2</v>
      </c>
      <c r="E102" s="17">
        <f t="shared" si="3"/>
        <v>3.2350046795460406E-3</v>
      </c>
    </row>
    <row r="103" spans="1:5" hidden="1" x14ac:dyDescent="0.2">
      <c r="A103" s="15">
        <v>44657</v>
      </c>
      <c r="B103" s="17">
        <v>-3.660598794106551E-2</v>
      </c>
      <c r="C103" s="17">
        <v>-9.7169166132718976E-3</v>
      </c>
      <c r="D103" s="17">
        <f t="shared" si="2"/>
        <v>-1.2642703840946099E-2</v>
      </c>
      <c r="E103" s="17">
        <f t="shared" si="3"/>
        <v>-2.3963284100119411E-2</v>
      </c>
    </row>
    <row r="104" spans="1:5" hidden="1" x14ac:dyDescent="0.2">
      <c r="A104" s="16">
        <v>44658</v>
      </c>
      <c r="B104" s="17">
        <v>6.2438023543645027E-3</v>
      </c>
      <c r="C104" s="17">
        <v>4.2533856284925342E-3</v>
      </c>
      <c r="D104" s="17">
        <f t="shared" si="2"/>
        <v>4.9890402761128315E-3</v>
      </c>
      <c r="E104" s="17">
        <f t="shared" si="3"/>
        <v>1.2547620782516712E-3</v>
      </c>
    </row>
    <row r="105" spans="1:5" hidden="1" x14ac:dyDescent="0.2">
      <c r="A105" s="15">
        <v>44659</v>
      </c>
      <c r="B105" s="17">
        <v>-1.460002907808422E-2</v>
      </c>
      <c r="C105" s="17">
        <v>-2.6510264820542861E-3</v>
      </c>
      <c r="D105" s="17">
        <f t="shared" si="2"/>
        <v>-3.7249320850541467E-3</v>
      </c>
      <c r="E105" s="17">
        <f t="shared" si="3"/>
        <v>-1.0875096993030074E-2</v>
      </c>
    </row>
    <row r="106" spans="1:5" hidden="1" x14ac:dyDescent="0.2">
      <c r="A106" s="16">
        <v>44662</v>
      </c>
      <c r="B106" s="17">
        <v>-3.9431367216482327E-2</v>
      </c>
      <c r="C106" s="17">
        <v>-1.687729010355421E-2</v>
      </c>
      <c r="D106" s="17">
        <f t="shared" si="2"/>
        <v>-2.1679721865209309E-2</v>
      </c>
      <c r="E106" s="17">
        <f t="shared" si="3"/>
        <v>-1.7751645351273018E-2</v>
      </c>
    </row>
    <row r="107" spans="1:5" hidden="1" x14ac:dyDescent="0.2">
      <c r="A107" s="15">
        <v>44663</v>
      </c>
      <c r="B107" s="17">
        <v>-1.1217951537200288E-2</v>
      </c>
      <c r="C107" s="17">
        <v>-3.4174477177417728E-3</v>
      </c>
      <c r="D107" s="17">
        <f t="shared" si="2"/>
        <v>-4.6922227620678145E-3</v>
      </c>
      <c r="E107" s="17">
        <f t="shared" si="3"/>
        <v>-6.5257287751324736E-3</v>
      </c>
    </row>
    <row r="108" spans="1:5" hidden="1" x14ac:dyDescent="0.2">
      <c r="A108" s="16">
        <v>44664</v>
      </c>
      <c r="B108" s="17">
        <v>1.9711998811513087E-2</v>
      </c>
      <c r="C108" s="17">
        <v>1.1174577597236057E-2</v>
      </c>
      <c r="D108" s="17">
        <f t="shared" si="2"/>
        <v>1.3724190286905765E-2</v>
      </c>
      <c r="E108" s="17">
        <f t="shared" si="3"/>
        <v>5.9878085246073218E-3</v>
      </c>
    </row>
    <row r="109" spans="1:5" hidden="1" x14ac:dyDescent="0.2">
      <c r="A109" s="15">
        <v>44665</v>
      </c>
      <c r="B109" s="17">
        <v>-2.7084197998346382E-2</v>
      </c>
      <c r="C109" s="17">
        <v>-1.214413784439794E-2</v>
      </c>
      <c r="D109" s="17">
        <f t="shared" si="2"/>
        <v>-1.5706069466262879E-2</v>
      </c>
      <c r="E109" s="17">
        <f t="shared" si="3"/>
        <v>-1.1378128532083503E-2</v>
      </c>
    </row>
    <row r="110" spans="1:5" hidden="1" x14ac:dyDescent="0.2">
      <c r="A110" s="16">
        <v>44669</v>
      </c>
      <c r="B110" s="17">
        <v>2.4657442122431039E-3</v>
      </c>
      <c r="C110" s="17">
        <v>-2.0486828403298851E-4</v>
      </c>
      <c r="D110" s="17">
        <f t="shared" si="2"/>
        <v>-6.3766635014258621E-4</v>
      </c>
      <c r="E110" s="17">
        <f t="shared" si="3"/>
        <v>3.1034105623856901E-3</v>
      </c>
    </row>
    <row r="111" spans="1:5" hidden="1" x14ac:dyDescent="0.2">
      <c r="A111" s="15">
        <v>44670</v>
      </c>
      <c r="B111" s="17">
        <v>1.7039643670191618E-2</v>
      </c>
      <c r="C111" s="17">
        <v>1.6057604355527166E-2</v>
      </c>
      <c r="D111" s="17">
        <f t="shared" si="2"/>
        <v>1.9886997420852693E-2</v>
      </c>
      <c r="E111" s="17">
        <f t="shared" si="3"/>
        <v>-2.8473537506610754E-3</v>
      </c>
    </row>
    <row r="112" spans="1:5" hidden="1" x14ac:dyDescent="0.2">
      <c r="A112" s="16">
        <v>44671</v>
      </c>
      <c r="B112" s="17">
        <v>3.7154875597624759E-3</v>
      </c>
      <c r="C112" s="17">
        <v>-6.1847507158097059E-4</v>
      </c>
      <c r="D112" s="17">
        <f t="shared" si="2"/>
        <v>-1.1596743151043899E-3</v>
      </c>
      <c r="E112" s="17">
        <f t="shared" si="3"/>
        <v>4.8751618748668658E-3</v>
      </c>
    </row>
    <row r="113" spans="1:5" hidden="1" x14ac:dyDescent="0.2">
      <c r="A113" s="15">
        <v>44672</v>
      </c>
      <c r="B113" s="17">
        <v>-1.9381063359374284E-2</v>
      </c>
      <c r="C113" s="17">
        <v>-1.4752948498371943E-2</v>
      </c>
      <c r="D113" s="17">
        <f t="shared" si="2"/>
        <v>-1.8998616836012363E-2</v>
      </c>
      <c r="E113" s="17">
        <f t="shared" si="3"/>
        <v>-3.8244652336192134E-4</v>
      </c>
    </row>
    <row r="114" spans="1:5" hidden="1" x14ac:dyDescent="0.2">
      <c r="A114" s="16">
        <v>44673</v>
      </c>
      <c r="B114" s="17">
        <v>-2.4144720440839484E-2</v>
      </c>
      <c r="C114" s="17">
        <v>-2.7740054250753654E-2</v>
      </c>
      <c r="D114" s="17">
        <f t="shared" si="2"/>
        <v>-3.5389480933613868E-2</v>
      </c>
      <c r="E114" s="17">
        <f t="shared" si="3"/>
        <v>1.1244760492774383E-2</v>
      </c>
    </row>
    <row r="115" spans="1:5" hidden="1" x14ac:dyDescent="0.2">
      <c r="A115" s="15">
        <v>44676</v>
      </c>
      <c r="B115" s="17">
        <v>2.4413506535364782E-2</v>
      </c>
      <c r="C115" s="17">
        <v>5.6979369853822348E-3</v>
      </c>
      <c r="D115" s="17">
        <f t="shared" si="2"/>
        <v>6.8121905163765423E-3</v>
      </c>
      <c r="E115" s="17">
        <f t="shared" si="3"/>
        <v>1.760131601898824E-2</v>
      </c>
    </row>
    <row r="116" spans="1:5" hidden="1" x14ac:dyDescent="0.2">
      <c r="A116" s="16">
        <v>44677</v>
      </c>
      <c r="B116" s="17">
        <v>-3.7403864148666699E-2</v>
      </c>
      <c r="C116" s="17">
        <v>-2.8146308431003852E-2</v>
      </c>
      <c r="D116" s="17">
        <f t="shared" si="2"/>
        <v>-3.5902209264661943E-2</v>
      </c>
      <c r="E116" s="17">
        <f t="shared" si="3"/>
        <v>-1.5016548840047564E-3</v>
      </c>
    </row>
    <row r="117" spans="1:5" hidden="1" x14ac:dyDescent="0.2">
      <c r="A117" s="15">
        <v>44678</v>
      </c>
      <c r="B117" s="17">
        <v>4.8108909433886904E-2</v>
      </c>
      <c r="C117" s="17">
        <v>2.0980468517017847E-3</v>
      </c>
      <c r="D117" s="17">
        <f t="shared" si="2"/>
        <v>2.2688141034577698E-3</v>
      </c>
      <c r="E117" s="17">
        <f t="shared" si="3"/>
        <v>4.5840095330429133E-2</v>
      </c>
    </row>
    <row r="118" spans="1:5" hidden="1" x14ac:dyDescent="0.2">
      <c r="A118" s="16">
        <v>44679</v>
      </c>
      <c r="B118" s="17">
        <v>2.2632728574257355E-2</v>
      </c>
      <c r="C118" s="17">
        <v>2.4746900072939448E-2</v>
      </c>
      <c r="D118" s="17">
        <f t="shared" si="2"/>
        <v>3.0853649107804276E-2</v>
      </c>
      <c r="E118" s="17">
        <f t="shared" si="3"/>
        <v>-8.2209205335469215E-3</v>
      </c>
    </row>
    <row r="119" spans="1:5" hidden="1" x14ac:dyDescent="0.2">
      <c r="A119" s="15">
        <v>44680</v>
      </c>
      <c r="B119" s="17">
        <v>-4.1811813862744796E-2</v>
      </c>
      <c r="C119" s="17">
        <v>-3.6284507106413955E-2</v>
      </c>
      <c r="D119" s="17">
        <f t="shared" si="2"/>
        <v>-4.6173328252313572E-2</v>
      </c>
      <c r="E119" s="17">
        <f t="shared" si="3"/>
        <v>4.3615143895687769E-3</v>
      </c>
    </row>
    <row r="120" spans="1:5" hidden="1" x14ac:dyDescent="0.2">
      <c r="A120" s="16">
        <v>44683</v>
      </c>
      <c r="B120" s="17">
        <v>2.504316979236787E-2</v>
      </c>
      <c r="C120" s="17">
        <v>5.6752428123536536E-3</v>
      </c>
      <c r="D120" s="17">
        <f t="shared" si="2"/>
        <v>6.7835484838089152E-3</v>
      </c>
      <c r="E120" s="17">
        <f t="shared" si="3"/>
        <v>1.8259621308558953E-2</v>
      </c>
    </row>
    <row r="121" spans="1:5" hidden="1" x14ac:dyDescent="0.2">
      <c r="A121" s="15">
        <v>44684</v>
      </c>
      <c r="B121" s="17">
        <v>-9.456340104090688E-3</v>
      </c>
      <c r="C121" s="17">
        <v>4.8371263814863674E-3</v>
      </c>
      <c r="D121" s="17">
        <f t="shared" si="2"/>
        <v>5.725772195678421E-3</v>
      </c>
      <c r="E121" s="17">
        <f t="shared" si="3"/>
        <v>-1.518211229976911E-2</v>
      </c>
    </row>
    <row r="122" spans="1:5" hidden="1" x14ac:dyDescent="0.2">
      <c r="A122" s="16">
        <v>44685</v>
      </c>
      <c r="B122" s="17">
        <v>2.910088923434162E-2</v>
      </c>
      <c r="C122" s="17">
        <v>2.9862421084402291E-2</v>
      </c>
      <c r="D122" s="17">
        <f t="shared" si="2"/>
        <v>3.7309884337269131E-2</v>
      </c>
      <c r="E122" s="17">
        <f t="shared" si="3"/>
        <v>-8.2089951029275104E-3</v>
      </c>
    </row>
    <row r="123" spans="1:5" hidden="1" x14ac:dyDescent="0.2">
      <c r="A123" s="15">
        <v>44686</v>
      </c>
      <c r="B123" s="17">
        <v>-4.3554763719808931E-2</v>
      </c>
      <c r="C123" s="17">
        <v>-3.5649708609806985E-2</v>
      </c>
      <c r="D123" s="17">
        <f t="shared" si="2"/>
        <v>-4.5372156991708538E-2</v>
      </c>
      <c r="E123" s="17">
        <f t="shared" si="3"/>
        <v>1.8173932718996075E-3</v>
      </c>
    </row>
    <row r="124" spans="1:5" hidden="1" x14ac:dyDescent="0.2">
      <c r="A124" s="16">
        <v>44687</v>
      </c>
      <c r="B124" s="17">
        <v>-9.4466898418823497E-3</v>
      </c>
      <c r="C124" s="17">
        <v>-5.6742248424840325E-3</v>
      </c>
      <c r="D124" s="17">
        <f t="shared" si="2"/>
        <v>-7.5404730077734483E-3</v>
      </c>
      <c r="E124" s="17">
        <f t="shared" si="3"/>
        <v>-1.9062168341089014E-3</v>
      </c>
    </row>
    <row r="125" spans="1:5" hidden="1" x14ac:dyDescent="0.2">
      <c r="A125" s="15">
        <v>44690</v>
      </c>
      <c r="B125" s="17">
        <v>-3.6945307500817703E-2</v>
      </c>
      <c r="C125" s="17">
        <v>-3.2037100632356763E-2</v>
      </c>
      <c r="D125" s="17">
        <f t="shared" si="2"/>
        <v>-4.0812729546880165E-2</v>
      </c>
      <c r="E125" s="17">
        <f t="shared" si="3"/>
        <v>3.8674220460624617E-3</v>
      </c>
    </row>
    <row r="126" spans="1:5" hidden="1" x14ac:dyDescent="0.2">
      <c r="A126" s="16">
        <v>44691</v>
      </c>
      <c r="B126" s="17">
        <v>1.8595761408273903E-2</v>
      </c>
      <c r="C126" s="17">
        <v>2.4578974498534745E-3</v>
      </c>
      <c r="D126" s="17">
        <f t="shared" si="2"/>
        <v>2.7229770526324367E-3</v>
      </c>
      <c r="E126" s="17">
        <f t="shared" si="3"/>
        <v>1.5872784355641465E-2</v>
      </c>
    </row>
    <row r="127" spans="1:5" hidden="1" x14ac:dyDescent="0.2">
      <c r="A127" s="15">
        <v>44692</v>
      </c>
      <c r="B127" s="17">
        <v>-3.320983802267552E-2</v>
      </c>
      <c r="C127" s="17">
        <v>-1.6463207503938371E-2</v>
      </c>
      <c r="D127" s="17">
        <f t="shared" si="2"/>
        <v>-2.1157113383774555E-2</v>
      </c>
      <c r="E127" s="17">
        <f t="shared" si="3"/>
        <v>-1.2052724638900964E-2</v>
      </c>
    </row>
    <row r="128" spans="1:5" hidden="1" x14ac:dyDescent="0.2">
      <c r="A128" s="16">
        <v>44693</v>
      </c>
      <c r="B128" s="17">
        <v>-1.9957823047115797E-2</v>
      </c>
      <c r="C128" s="17">
        <v>-1.2959645058717717E-3</v>
      </c>
      <c r="D128" s="17">
        <f t="shared" si="2"/>
        <v>-2.0147252753989851E-3</v>
      </c>
      <c r="E128" s="17">
        <f t="shared" si="3"/>
        <v>-1.7943097771716814E-2</v>
      </c>
    </row>
    <row r="129" spans="1:5" hidden="1" x14ac:dyDescent="0.2">
      <c r="A129" s="15">
        <v>44694</v>
      </c>
      <c r="B129" s="17">
        <v>2.2596372518516761E-2</v>
      </c>
      <c r="C129" s="17">
        <v>2.3869695423071491E-2</v>
      </c>
      <c r="D129" s="17">
        <f t="shared" si="2"/>
        <v>2.9746540066274141E-2</v>
      </c>
      <c r="E129" s="17">
        <f t="shared" si="3"/>
        <v>-7.1501675477573801E-3</v>
      </c>
    </row>
    <row r="130" spans="1:5" hidden="1" x14ac:dyDescent="0.2">
      <c r="A130" s="16">
        <v>44697</v>
      </c>
      <c r="B130" s="17">
        <v>1.4552000188341463E-3</v>
      </c>
      <c r="C130" s="17">
        <v>-3.9464009295556712E-3</v>
      </c>
      <c r="D130" s="17">
        <f t="shared" si="2"/>
        <v>-5.3598080096308783E-3</v>
      </c>
      <c r="E130" s="17">
        <f t="shared" si="3"/>
        <v>6.8150080284650246E-3</v>
      </c>
    </row>
    <row r="131" spans="1:5" hidden="1" x14ac:dyDescent="0.2">
      <c r="A131" s="15">
        <v>44698</v>
      </c>
      <c r="B131" s="17">
        <v>2.034451619449662E-2</v>
      </c>
      <c r="C131" s="17">
        <v>2.0169632234863677E-2</v>
      </c>
      <c r="D131" s="17">
        <f t="shared" si="2"/>
        <v>2.5076736491345192E-2</v>
      </c>
      <c r="E131" s="17">
        <f t="shared" si="3"/>
        <v>-4.7322202968485723E-3</v>
      </c>
    </row>
    <row r="132" spans="1:5" hidden="1" x14ac:dyDescent="0.2">
      <c r="A132" s="16">
        <v>44699</v>
      </c>
      <c r="B132" s="17">
        <v>-4.552981455855698E-2</v>
      </c>
      <c r="C132" s="17">
        <v>-4.0395260787452592E-2</v>
      </c>
      <c r="D132" s="17">
        <f t="shared" si="2"/>
        <v>-5.1361459173035674E-2</v>
      </c>
      <c r="E132" s="17">
        <f t="shared" si="3"/>
        <v>5.831644614478694E-3</v>
      </c>
    </row>
    <row r="133" spans="1:5" hidden="1" x14ac:dyDescent="0.2">
      <c r="A133" s="15">
        <v>44700</v>
      </c>
      <c r="B133" s="17">
        <v>-3.6995699670954174E-3</v>
      </c>
      <c r="C133" s="17">
        <v>-5.8337818009925879E-3</v>
      </c>
      <c r="D133" s="17">
        <f t="shared" si="2"/>
        <v>-7.7418478539173444E-3</v>
      </c>
      <c r="E133" s="17">
        <f t="shared" si="3"/>
        <v>4.042277886821927E-3</v>
      </c>
    </row>
    <row r="134" spans="1:5" hidden="1" x14ac:dyDescent="0.2">
      <c r="A134" s="16">
        <v>44701</v>
      </c>
      <c r="B134" s="17">
        <v>-2.2914357142078678E-3</v>
      </c>
      <c r="C134" s="17">
        <v>1.4614176965843662E-4</v>
      </c>
      <c r="D134" s="17">
        <f t="shared" si="2"/>
        <v>-1.9466094180571746E-4</v>
      </c>
      <c r="E134" s="17">
        <f t="shared" si="3"/>
        <v>-2.0967747724021505E-3</v>
      </c>
    </row>
    <row r="135" spans="1:5" hidden="1" x14ac:dyDescent="0.2">
      <c r="A135" s="15">
        <v>44704</v>
      </c>
      <c r="B135" s="17">
        <v>3.2032296261090831E-2</v>
      </c>
      <c r="C135" s="17">
        <v>1.8555039930923556E-2</v>
      </c>
      <c r="D135" s="17">
        <f t="shared" si="2"/>
        <v>2.3038979693833748E-2</v>
      </c>
      <c r="E135" s="17">
        <f t="shared" si="3"/>
        <v>8.9933165672570828E-3</v>
      </c>
    </row>
    <row r="136" spans="1:5" hidden="1" x14ac:dyDescent="0.2">
      <c r="A136" s="16">
        <v>44705</v>
      </c>
      <c r="B136" s="17">
        <v>-3.9517083982193446E-3</v>
      </c>
      <c r="C136" s="17">
        <v>-8.1207976171752128E-3</v>
      </c>
      <c r="D136" s="17">
        <f t="shared" si="2"/>
        <v>-1.0628261974726362E-2</v>
      </c>
      <c r="E136" s="17">
        <f t="shared" si="3"/>
        <v>6.6765535765070175E-3</v>
      </c>
    </row>
    <row r="137" spans="1:5" hidden="1" x14ac:dyDescent="0.2">
      <c r="A137" s="15">
        <v>44706</v>
      </c>
      <c r="B137" s="17">
        <v>1.1170127370018212E-2</v>
      </c>
      <c r="C137" s="17">
        <v>9.450764734207695E-3</v>
      </c>
      <c r="D137" s="17">
        <f t="shared" si="2"/>
        <v>1.1548587584786121E-2</v>
      </c>
      <c r="E137" s="17">
        <f t="shared" si="3"/>
        <v>-3.7846021476790892E-4</v>
      </c>
    </row>
    <row r="138" spans="1:5" hidden="1" x14ac:dyDescent="0.2">
      <c r="A138" s="16">
        <v>44707</v>
      </c>
      <c r="B138" s="17">
        <v>1.2875221349485599E-2</v>
      </c>
      <c r="C138" s="17">
        <v>1.9883256167224195E-2</v>
      </c>
      <c r="D138" s="17">
        <f t="shared" si="2"/>
        <v>2.4715304830205186E-2</v>
      </c>
      <c r="E138" s="17">
        <f t="shared" si="3"/>
        <v>-1.1840083480719587E-2</v>
      </c>
    </row>
    <row r="139" spans="1:5" hidden="1" x14ac:dyDescent="0.2">
      <c r="A139" s="15">
        <v>44708</v>
      </c>
      <c r="B139" s="17">
        <v>2.7604118122771748E-2</v>
      </c>
      <c r="C139" s="17">
        <v>2.4742262955109728E-2</v>
      </c>
      <c r="D139" s="17">
        <f t="shared" si="2"/>
        <v>3.0847796659260261E-2</v>
      </c>
      <c r="E139" s="17">
        <f t="shared" si="3"/>
        <v>-3.2436785364885132E-3</v>
      </c>
    </row>
    <row r="140" spans="1:5" hidden="1" x14ac:dyDescent="0.2">
      <c r="A140" s="16">
        <v>44712</v>
      </c>
      <c r="B140" s="17">
        <v>-5.013725904941424E-3</v>
      </c>
      <c r="C140" s="17">
        <v>-6.2743686176590652E-3</v>
      </c>
      <c r="D140" s="17">
        <f t="shared" ref="D140:D203" si="4">$B$2+$B$3*C140</f>
        <v>-8.2979069769325495E-3</v>
      </c>
      <c r="E140" s="17">
        <f t="shared" ref="E140:E203" si="5">B140-D140</f>
        <v>3.2841810719911255E-3</v>
      </c>
    </row>
    <row r="141" spans="1:5" hidden="1" x14ac:dyDescent="0.2">
      <c r="A141" s="15">
        <v>44713</v>
      </c>
      <c r="B141" s="17">
        <v>2.0233075732520867E-3</v>
      </c>
      <c r="C141" s="17">
        <v>-7.4827686811318461E-3</v>
      </c>
      <c r="D141" s="17">
        <f t="shared" si="4"/>
        <v>-9.8230136168228899E-3</v>
      </c>
      <c r="E141" s="17">
        <f t="shared" si="5"/>
        <v>1.1846321190074977E-2</v>
      </c>
    </row>
    <row r="142" spans="1:5" hidden="1" x14ac:dyDescent="0.2">
      <c r="A142" s="16">
        <v>44714</v>
      </c>
      <c r="B142" s="17">
        <v>7.9284819318736766E-3</v>
      </c>
      <c r="C142" s="17">
        <v>1.8431018038486124E-2</v>
      </c>
      <c r="D142" s="17">
        <f t="shared" si="4"/>
        <v>2.2882453211118654E-2</v>
      </c>
      <c r="E142" s="17">
        <f t="shared" si="5"/>
        <v>-1.4953971279244978E-2</v>
      </c>
    </row>
    <row r="143" spans="1:5" hidden="1" x14ac:dyDescent="0.2">
      <c r="A143" s="15">
        <v>44715</v>
      </c>
      <c r="B143" s="17">
        <v>-1.660711770409351E-2</v>
      </c>
      <c r="C143" s="17">
        <v>-1.6347313992415624E-2</v>
      </c>
      <c r="D143" s="17">
        <f t="shared" si="4"/>
        <v>-2.1010845629173821E-2</v>
      </c>
      <c r="E143" s="17">
        <f t="shared" si="5"/>
        <v>4.4037279250803106E-3</v>
      </c>
    </row>
    <row r="144" spans="1:5" hidden="1" x14ac:dyDescent="0.2">
      <c r="A144" s="16">
        <v>44718</v>
      </c>
      <c r="B144" s="17">
        <v>-4.7032567720927121E-3</v>
      </c>
      <c r="C144" s="17">
        <v>3.1374007789131131E-3</v>
      </c>
      <c r="D144" s="17">
        <f t="shared" si="4"/>
        <v>3.5805697243823983E-3</v>
      </c>
      <c r="E144" s="17">
        <f t="shared" si="5"/>
        <v>-8.2838264964751104E-3</v>
      </c>
    </row>
    <row r="145" spans="1:5" hidden="1" x14ac:dyDescent="0.2">
      <c r="A145" s="15">
        <v>44719</v>
      </c>
      <c r="B145" s="17">
        <v>1.3953357857480198E-2</v>
      </c>
      <c r="C145" s="17">
        <v>9.5233931732350285E-3</v>
      </c>
      <c r="D145" s="17">
        <f t="shared" si="4"/>
        <v>1.1640251031316511E-2</v>
      </c>
      <c r="E145" s="17">
        <f t="shared" si="5"/>
        <v>2.3131068261636866E-3</v>
      </c>
    </row>
    <row r="146" spans="1:5" hidden="1" x14ac:dyDescent="0.2">
      <c r="A146" s="16">
        <v>44720</v>
      </c>
      <c r="B146" s="17">
        <v>-7.6696230906755369E-3</v>
      </c>
      <c r="C146" s="17">
        <v>-1.0793945785935621E-2</v>
      </c>
      <c r="D146" s="17">
        <f t="shared" si="4"/>
        <v>-1.4002008918988281E-2</v>
      </c>
      <c r="E146" s="17">
        <f t="shared" si="5"/>
        <v>6.3323858283127442E-3</v>
      </c>
    </row>
    <row r="147" spans="1:5" hidden="1" x14ac:dyDescent="0.2">
      <c r="A147" s="15">
        <v>44721</v>
      </c>
      <c r="B147" s="17">
        <v>-2.0783094224200105E-2</v>
      </c>
      <c r="C147" s="17">
        <v>-2.3798693976353591E-2</v>
      </c>
      <c r="D147" s="17">
        <f t="shared" si="4"/>
        <v>-3.0415139317466686E-2</v>
      </c>
      <c r="E147" s="17">
        <f t="shared" si="5"/>
        <v>9.6320450932665808E-3</v>
      </c>
    </row>
    <row r="148" spans="1:5" hidden="1" x14ac:dyDescent="0.2">
      <c r="A148" s="16">
        <v>44722</v>
      </c>
      <c r="B148" s="17">
        <v>-4.4563738656335117E-2</v>
      </c>
      <c r="C148" s="17">
        <v>-2.9110303335524668E-2</v>
      </c>
      <c r="D148" s="17">
        <f t="shared" si="4"/>
        <v>-3.7118855203491175E-2</v>
      </c>
      <c r="E148" s="17">
        <f t="shared" si="5"/>
        <v>-7.4448834528439423E-3</v>
      </c>
    </row>
    <row r="149" spans="1:5" hidden="1" x14ac:dyDescent="0.2">
      <c r="A149" s="15">
        <v>44725</v>
      </c>
      <c r="B149" s="17">
        <v>-4.2412739115689435E-2</v>
      </c>
      <c r="C149" s="17">
        <v>-3.8768430665237275E-2</v>
      </c>
      <c r="D149" s="17">
        <f t="shared" si="4"/>
        <v>-4.9308257177800859E-2</v>
      </c>
      <c r="E149" s="17">
        <f t="shared" si="5"/>
        <v>6.8955180621114234E-3</v>
      </c>
    </row>
    <row r="150" spans="1:5" hidden="1" x14ac:dyDescent="0.2">
      <c r="A150" s="16">
        <v>44726</v>
      </c>
      <c r="B150" s="17">
        <v>9.2051250637514848E-3</v>
      </c>
      <c r="C150" s="17">
        <v>-3.7736797459957394E-3</v>
      </c>
      <c r="D150" s="17">
        <f t="shared" si="4"/>
        <v>-5.1418187593324782E-3</v>
      </c>
      <c r="E150" s="17">
        <f t="shared" si="5"/>
        <v>1.4346943823083963E-2</v>
      </c>
    </row>
    <row r="151" spans="1:5" hidden="1" x14ac:dyDescent="0.2">
      <c r="A151" s="15">
        <v>44727</v>
      </c>
      <c r="B151" s="17">
        <v>2.9735228872208586E-2</v>
      </c>
      <c r="C151" s="17">
        <v>1.4592504858983224E-2</v>
      </c>
      <c r="D151" s="17">
        <f t="shared" si="4"/>
        <v>1.8037913629961707E-2</v>
      </c>
      <c r="E151" s="17">
        <f t="shared" si="5"/>
        <v>1.1697315242246879E-2</v>
      </c>
    </row>
    <row r="152" spans="1:5" hidden="1" x14ac:dyDescent="0.2">
      <c r="A152" s="16">
        <v>44728</v>
      </c>
      <c r="B152" s="17">
        <v>-2.6970128280890404E-2</v>
      </c>
      <c r="C152" s="17">
        <v>-3.2511951488163437E-2</v>
      </c>
      <c r="D152" s="17">
        <f t="shared" si="4"/>
        <v>-4.141203288609642E-2</v>
      </c>
      <c r="E152" s="17">
        <f t="shared" si="5"/>
        <v>1.4441904605206016E-2</v>
      </c>
    </row>
    <row r="153" spans="1:5" hidden="1" x14ac:dyDescent="0.2">
      <c r="A153" s="15">
        <v>44729</v>
      </c>
      <c r="B153" s="17">
        <v>1.0940148144060302E-2</v>
      </c>
      <c r="C153" s="17">
        <v>2.2008656982546171E-3</v>
      </c>
      <c r="D153" s="17">
        <f t="shared" si="4"/>
        <v>2.3985804865651493E-3</v>
      </c>
      <c r="E153" s="17">
        <f t="shared" si="5"/>
        <v>8.541567657495152E-3</v>
      </c>
    </row>
    <row r="154" spans="1:5" hidden="1" x14ac:dyDescent="0.2">
      <c r="A154" s="16">
        <v>44733</v>
      </c>
      <c r="B154" s="17">
        <v>2.4591173734642258E-2</v>
      </c>
      <c r="C154" s="17">
        <v>2.4477242280086964E-2</v>
      </c>
      <c r="D154" s="17">
        <f t="shared" si="4"/>
        <v>3.0513317372637364E-2</v>
      </c>
      <c r="E154" s="17">
        <f t="shared" si="5"/>
        <v>-5.9221436379951059E-3</v>
      </c>
    </row>
    <row r="155" spans="1:5" hidden="1" x14ac:dyDescent="0.2">
      <c r="A155" s="15">
        <v>44734</v>
      </c>
      <c r="B155" s="17">
        <v>-2.4040979853833244E-3</v>
      </c>
      <c r="C155" s="17">
        <v>-1.3015723144006452E-3</v>
      </c>
      <c r="D155" s="17">
        <f t="shared" si="4"/>
        <v>-2.0218028205606763E-3</v>
      </c>
      <c r="E155" s="17">
        <f t="shared" si="5"/>
        <v>-3.822951648226481E-4</v>
      </c>
    </row>
    <row r="156" spans="1:5" hidden="1" x14ac:dyDescent="0.2">
      <c r="A156" s="16">
        <v>44735</v>
      </c>
      <c r="B156" s="17">
        <v>2.2636626248181635E-2</v>
      </c>
      <c r="C156" s="17">
        <v>9.5322174091778678E-3</v>
      </c>
      <c r="D156" s="17">
        <f t="shared" si="4"/>
        <v>1.1651387989377988E-2</v>
      </c>
      <c r="E156" s="17">
        <f t="shared" si="5"/>
        <v>1.0985238258803647E-2</v>
      </c>
    </row>
    <row r="157" spans="1:5" hidden="1" x14ac:dyDescent="0.2">
      <c r="A157" s="15">
        <v>44736</v>
      </c>
      <c r="B157" s="17">
        <v>3.4149960277952696E-2</v>
      </c>
      <c r="C157" s="17">
        <v>3.056329358583576E-2</v>
      </c>
      <c r="D157" s="17">
        <f t="shared" si="4"/>
        <v>3.8194446774795693E-2</v>
      </c>
      <c r="E157" s="17">
        <f t="shared" si="5"/>
        <v>-4.0444864968429972E-3</v>
      </c>
    </row>
    <row r="158" spans="1:5" hidden="1" x14ac:dyDescent="0.2">
      <c r="A158" s="16">
        <v>44739</v>
      </c>
      <c r="B158" s="17">
        <v>-1.0496915893170589E-2</v>
      </c>
      <c r="C158" s="17">
        <v>-2.9730715337762392E-3</v>
      </c>
      <c r="D158" s="17">
        <f t="shared" si="4"/>
        <v>-4.1313811258738486E-3</v>
      </c>
      <c r="E158" s="17">
        <f t="shared" si="5"/>
        <v>-6.36553476729674E-3</v>
      </c>
    </row>
    <row r="159" spans="1:5" hidden="1" x14ac:dyDescent="0.2">
      <c r="A159" s="15">
        <v>44740</v>
      </c>
      <c r="B159" s="17">
        <v>-3.1749206278702924E-2</v>
      </c>
      <c r="C159" s="17">
        <v>-2.0143036075892073E-2</v>
      </c>
      <c r="D159" s="17">
        <f t="shared" si="4"/>
        <v>-2.5801379102046915E-2</v>
      </c>
      <c r="E159" s="17">
        <f t="shared" si="5"/>
        <v>-5.9478271766560085E-3</v>
      </c>
    </row>
    <row r="160" spans="1:5" hidden="1" x14ac:dyDescent="0.2">
      <c r="A160" s="16">
        <v>44741</v>
      </c>
      <c r="B160" s="17">
        <v>1.4738254787910465E-2</v>
      </c>
      <c r="C160" s="17">
        <v>-7.1174540915908135E-4</v>
      </c>
      <c r="D160" s="17">
        <f t="shared" si="4"/>
        <v>-1.2773896441953126E-3</v>
      </c>
      <c r="E160" s="17">
        <f t="shared" si="5"/>
        <v>1.6015644432105777E-2</v>
      </c>
    </row>
    <row r="161" spans="1:5" hidden="1" x14ac:dyDescent="0.2">
      <c r="A161" s="15">
        <v>44742</v>
      </c>
      <c r="B161" s="17">
        <v>-1.3179454303634208E-2</v>
      </c>
      <c r="C161" s="17">
        <v>-8.7592782679987158E-3</v>
      </c>
      <c r="D161" s="17">
        <f t="shared" si="4"/>
        <v>-1.1434080436216671E-2</v>
      </c>
      <c r="E161" s="17">
        <f t="shared" si="5"/>
        <v>-1.7453738674175368E-3</v>
      </c>
    </row>
    <row r="162" spans="1:5" hidden="1" x14ac:dyDescent="0.2">
      <c r="A162" s="16">
        <v>44743</v>
      </c>
      <c r="B162" s="17">
        <v>1.0707502592563811E-2</v>
      </c>
      <c r="C162" s="17">
        <v>1.0553814029047315E-2</v>
      </c>
      <c r="D162" s="17">
        <f t="shared" si="4"/>
        <v>1.29407323343086E-2</v>
      </c>
      <c r="E162" s="17">
        <f t="shared" si="5"/>
        <v>-2.2332297417447886E-3</v>
      </c>
    </row>
    <row r="163" spans="1:5" hidden="1" x14ac:dyDescent="0.2">
      <c r="A163" s="15">
        <v>44747</v>
      </c>
      <c r="B163" s="17">
        <v>1.2597142363759417E-2</v>
      </c>
      <c r="C163" s="17">
        <v>1.5841285142366157E-3</v>
      </c>
      <c r="D163" s="17">
        <f t="shared" si="4"/>
        <v>1.6202041831826471E-3</v>
      </c>
      <c r="E163" s="17">
        <f t="shared" si="5"/>
        <v>1.0976938180576771E-2</v>
      </c>
    </row>
    <row r="164" spans="1:5" hidden="1" x14ac:dyDescent="0.2">
      <c r="A164" s="16">
        <v>44748</v>
      </c>
      <c r="B164" s="17">
        <v>1.2783107412483119E-2</v>
      </c>
      <c r="C164" s="17">
        <v>3.5731642904301975E-3</v>
      </c>
      <c r="D164" s="17">
        <f t="shared" si="4"/>
        <v>4.1305414141609518E-3</v>
      </c>
      <c r="E164" s="17">
        <f t="shared" si="5"/>
        <v>8.6525659983221672E-3</v>
      </c>
    </row>
    <row r="165" spans="1:5" hidden="1" x14ac:dyDescent="0.2">
      <c r="A165" s="15">
        <v>44749</v>
      </c>
      <c r="B165" s="17">
        <v>8.2267492773917539E-3</v>
      </c>
      <c r="C165" s="17">
        <v>1.4964587965241805E-2</v>
      </c>
      <c r="D165" s="17">
        <f t="shared" si="4"/>
        <v>1.8507515074962594E-2</v>
      </c>
      <c r="E165" s="17">
        <f t="shared" si="5"/>
        <v>-1.028076579757084E-2</v>
      </c>
    </row>
    <row r="166" spans="1:5" hidden="1" x14ac:dyDescent="0.2">
      <c r="A166" s="16">
        <v>44750</v>
      </c>
      <c r="B166" s="17">
        <v>-2.7571427005846916E-3</v>
      </c>
      <c r="C166" s="17">
        <v>-8.3027152981907104E-4</v>
      </c>
      <c r="D166" s="17">
        <f t="shared" si="4"/>
        <v>-1.4269799819345375E-3</v>
      </c>
      <c r="E166" s="17">
        <f t="shared" si="5"/>
        <v>-1.3301627186501541E-3</v>
      </c>
    </row>
    <row r="167" spans="1:5" hidden="1" x14ac:dyDescent="0.2">
      <c r="A167" s="15">
        <v>44753</v>
      </c>
      <c r="B167" s="17">
        <v>-1.1768578987197298E-2</v>
      </c>
      <c r="C167" s="17">
        <v>-1.1527461422777274E-2</v>
      </c>
      <c r="D167" s="17">
        <f t="shared" si="4"/>
        <v>-1.4927769850343772E-2</v>
      </c>
      <c r="E167" s="17">
        <f t="shared" si="5"/>
        <v>3.1591908631464737E-3</v>
      </c>
    </row>
    <row r="168" spans="1:5" hidden="1" x14ac:dyDescent="0.2">
      <c r="A168" s="16">
        <v>44754</v>
      </c>
      <c r="B168" s="17">
        <v>-4.0981509146290951E-2</v>
      </c>
      <c r="C168" s="17">
        <v>-9.2438787173215742E-3</v>
      </c>
      <c r="D168" s="17">
        <f t="shared" si="4"/>
        <v>-1.2045688615739729E-2</v>
      </c>
      <c r="E168" s="17">
        <f t="shared" si="5"/>
        <v>-2.8935820530551222E-2</v>
      </c>
    </row>
    <row r="169" spans="1:5" hidden="1" x14ac:dyDescent="0.2">
      <c r="A169" s="15">
        <v>44755</v>
      </c>
      <c r="B169" s="17">
        <v>-3.7450848074824794E-3</v>
      </c>
      <c r="C169" s="17">
        <v>-4.4569025122100925E-3</v>
      </c>
      <c r="D169" s="17">
        <f t="shared" si="4"/>
        <v>-6.0041056862987201E-3</v>
      </c>
      <c r="E169" s="17">
        <f t="shared" si="5"/>
        <v>2.2590208788162407E-3</v>
      </c>
    </row>
    <row r="170" spans="1:5" hidden="1" x14ac:dyDescent="0.2">
      <c r="A170" s="16">
        <v>44756</v>
      </c>
      <c r="B170" s="17">
        <v>5.3814476505260611E-3</v>
      </c>
      <c r="C170" s="17">
        <v>-2.9986339021522701E-3</v>
      </c>
      <c r="D170" s="17">
        <f t="shared" si="4"/>
        <v>-4.1636430719958709E-3</v>
      </c>
      <c r="E170" s="17">
        <f t="shared" si="5"/>
        <v>9.545090722521932E-3</v>
      </c>
    </row>
    <row r="171" spans="1:5" hidden="1" x14ac:dyDescent="0.2">
      <c r="A171" s="15">
        <v>44757</v>
      </c>
      <c r="B171" s="17">
        <v>1.0390373322257451E-2</v>
      </c>
      <c r="C171" s="17">
        <v>1.9201249359436678E-2</v>
      </c>
      <c r="D171" s="17">
        <f t="shared" si="4"/>
        <v>2.3854552549194909E-2</v>
      </c>
      <c r="E171" s="17">
        <f t="shared" si="5"/>
        <v>-1.3464179226937458E-2</v>
      </c>
    </row>
    <row r="172" spans="1:5" hidden="1" x14ac:dyDescent="0.2">
      <c r="A172" s="16">
        <v>44760</v>
      </c>
      <c r="B172" s="17">
        <v>-9.6213543127763312E-3</v>
      </c>
      <c r="C172" s="17">
        <v>-8.3635715808313416E-3</v>
      </c>
      <c r="D172" s="17">
        <f t="shared" si="4"/>
        <v>-1.0934663964561078E-2</v>
      </c>
      <c r="E172" s="17">
        <f t="shared" si="5"/>
        <v>1.3133096517847463E-3</v>
      </c>
    </row>
    <row r="173" spans="1:5" hidden="1" x14ac:dyDescent="0.2">
      <c r="A173" s="15">
        <v>44761</v>
      </c>
      <c r="B173" s="17">
        <v>2.0766914128460323E-2</v>
      </c>
      <c r="C173" s="17">
        <v>2.7628291645959591E-2</v>
      </c>
      <c r="D173" s="17">
        <f t="shared" si="4"/>
        <v>3.4490217453810555E-2</v>
      </c>
      <c r="E173" s="17">
        <f t="shared" si="5"/>
        <v>-1.3723303325350232E-2</v>
      </c>
    </row>
    <row r="174" spans="1:5" hidden="1" x14ac:dyDescent="0.2">
      <c r="A174" s="16">
        <v>44762</v>
      </c>
      <c r="B174" s="17">
        <v>1.0557826603654119E-2</v>
      </c>
      <c r="C174" s="17">
        <v>5.8958061932632422E-3</v>
      </c>
      <c r="D174" s="17">
        <f t="shared" si="4"/>
        <v>7.0619187743360089E-3</v>
      </c>
      <c r="E174" s="17">
        <f t="shared" si="5"/>
        <v>3.4959078293181102E-3</v>
      </c>
    </row>
    <row r="175" spans="1:5" hidden="1" x14ac:dyDescent="0.2">
      <c r="A175" s="15">
        <v>44763</v>
      </c>
      <c r="B175" s="17">
        <v>9.798770142672053E-3</v>
      </c>
      <c r="C175" s="17">
        <v>9.8613727091971803E-3</v>
      </c>
      <c r="D175" s="17">
        <f t="shared" si="4"/>
        <v>1.2066810785841502E-2</v>
      </c>
      <c r="E175" s="17">
        <f t="shared" si="5"/>
        <v>-2.2680406431694489E-3</v>
      </c>
    </row>
    <row r="176" spans="1:5" hidden="1" x14ac:dyDescent="0.2">
      <c r="A176" s="16">
        <v>44764</v>
      </c>
      <c r="B176" s="17">
        <v>-1.6915875394690638E-2</v>
      </c>
      <c r="C176" s="17">
        <v>-9.3324669763467094E-3</v>
      </c>
      <c r="D176" s="17">
        <f t="shared" si="4"/>
        <v>-1.2157494751918902E-2</v>
      </c>
      <c r="E176" s="17">
        <f t="shared" si="5"/>
        <v>-4.7583806427717364E-3</v>
      </c>
    </row>
    <row r="177" spans="1:5" hidden="1" x14ac:dyDescent="0.2">
      <c r="A177" s="15">
        <v>44767</v>
      </c>
      <c r="B177" s="17">
        <v>-5.8763867540807535E-3</v>
      </c>
      <c r="C177" s="17">
        <v>1.3151670479691902E-3</v>
      </c>
      <c r="D177" s="17">
        <f t="shared" si="4"/>
        <v>1.280751273108936E-3</v>
      </c>
      <c r="E177" s="17">
        <f t="shared" si="5"/>
        <v>-7.1571380271896893E-3</v>
      </c>
    </row>
    <row r="178" spans="1:5" hidden="1" x14ac:dyDescent="0.2">
      <c r="A178" s="16">
        <v>44768</v>
      </c>
      <c r="B178" s="17">
        <v>-2.6774446066475055E-2</v>
      </c>
      <c r="C178" s="17">
        <v>-1.154320266205866E-2</v>
      </c>
      <c r="D178" s="17">
        <f t="shared" si="4"/>
        <v>-1.4947636671998143E-2</v>
      </c>
      <c r="E178" s="17">
        <f t="shared" si="5"/>
        <v>-1.1826809394476912E-2</v>
      </c>
    </row>
    <row r="179" spans="1:5" hidden="1" x14ac:dyDescent="0.2">
      <c r="A179" s="15">
        <v>44769</v>
      </c>
      <c r="B179" s="17">
        <v>6.6852238794011587E-2</v>
      </c>
      <c r="C179" s="17">
        <v>2.6156273782937722E-2</v>
      </c>
      <c r="D179" s="17">
        <f t="shared" si="4"/>
        <v>3.2632402078925468E-2</v>
      </c>
      <c r="E179" s="17">
        <f t="shared" si="5"/>
        <v>3.4219836715086119E-2</v>
      </c>
    </row>
    <row r="180" spans="1:5" hidden="1" x14ac:dyDescent="0.2">
      <c r="A180" s="16">
        <v>44770</v>
      </c>
      <c r="B180" s="17">
        <v>2.8540243011826671E-2</v>
      </c>
      <c r="C180" s="17">
        <v>1.2133338697180918E-2</v>
      </c>
      <c r="D180" s="17">
        <f t="shared" si="4"/>
        <v>1.4934230706294911E-2</v>
      </c>
      <c r="E180" s="17">
        <f t="shared" si="5"/>
        <v>1.360601230553176E-2</v>
      </c>
    </row>
    <row r="181" spans="1:5" hidden="1" x14ac:dyDescent="0.2">
      <c r="A181" s="15">
        <v>44771</v>
      </c>
      <c r="B181" s="17">
        <v>1.5665206364890105E-2</v>
      </c>
      <c r="C181" s="17">
        <v>1.4207760082581844E-2</v>
      </c>
      <c r="D181" s="17">
        <f t="shared" si="4"/>
        <v>1.7552332049084796E-2</v>
      </c>
      <c r="E181" s="17">
        <f t="shared" si="5"/>
        <v>-1.8871256841946904E-3</v>
      </c>
    </row>
    <row r="182" spans="1:5" hidden="1" x14ac:dyDescent="0.2">
      <c r="A182" s="16">
        <v>44774</v>
      </c>
      <c r="B182" s="17">
        <v>-9.7240102499971393E-3</v>
      </c>
      <c r="C182" s="17">
        <v>-2.8230841271976725E-3</v>
      </c>
      <c r="D182" s="17">
        <f t="shared" si="4"/>
        <v>-3.9420838917976469E-3</v>
      </c>
      <c r="E182" s="17">
        <f t="shared" si="5"/>
        <v>-5.7819263581994924E-3</v>
      </c>
    </row>
    <row r="183" spans="1:5" hidden="1" x14ac:dyDescent="0.2">
      <c r="A183" s="15">
        <v>44775</v>
      </c>
      <c r="B183" s="17">
        <v>-1.147440550470713E-2</v>
      </c>
      <c r="C183" s="17">
        <v>-6.6623955507048027E-3</v>
      </c>
      <c r="D183" s="17">
        <f t="shared" si="4"/>
        <v>-8.7876309267506548E-3</v>
      </c>
      <c r="E183" s="17">
        <f t="shared" si="5"/>
        <v>-2.6867745779564755E-3</v>
      </c>
    </row>
    <row r="184" spans="1:5" hidden="1" x14ac:dyDescent="0.2">
      <c r="A184" s="16">
        <v>44776</v>
      </c>
      <c r="B184" s="17">
        <v>2.7836299925135588E-2</v>
      </c>
      <c r="C184" s="17">
        <v>1.5638477163140152E-2</v>
      </c>
      <c r="D184" s="17">
        <f t="shared" si="4"/>
        <v>1.9358022221835396E-2</v>
      </c>
      <c r="E184" s="17">
        <f t="shared" si="5"/>
        <v>8.4782777033001917E-3</v>
      </c>
    </row>
    <row r="185" spans="1:5" hidden="1" x14ac:dyDescent="0.2">
      <c r="A185" s="15">
        <v>44777</v>
      </c>
      <c r="B185" s="17">
        <v>4.177579301557266E-3</v>
      </c>
      <c r="C185" s="17">
        <v>-7.7734016405583972E-4</v>
      </c>
      <c r="D185" s="17">
        <f t="shared" si="4"/>
        <v>-1.360175965761307E-3</v>
      </c>
      <c r="E185" s="17">
        <f t="shared" si="5"/>
        <v>5.5377552673185728E-3</v>
      </c>
    </row>
    <row r="186" spans="1:5" hidden="1" x14ac:dyDescent="0.2">
      <c r="A186" s="16">
        <v>44778</v>
      </c>
      <c r="B186" s="17">
        <v>-2.6091295374183199E-3</v>
      </c>
      <c r="C186" s="17">
        <v>-1.6257460597355333E-3</v>
      </c>
      <c r="D186" s="17">
        <f t="shared" si="4"/>
        <v>-2.4309384590242488E-3</v>
      </c>
      <c r="E186" s="17">
        <f t="shared" si="5"/>
        <v>-1.7819107839407104E-4</v>
      </c>
    </row>
    <row r="187" spans="1:5" hidden="1" x14ac:dyDescent="0.2">
      <c r="A187" s="15">
        <v>44781</v>
      </c>
      <c r="B187" s="17">
        <v>-9.1546807906773831E-3</v>
      </c>
      <c r="C187" s="17">
        <v>-1.2375507238541195E-3</v>
      </c>
      <c r="D187" s="17">
        <f t="shared" si="4"/>
        <v>-1.9410019700888189E-3</v>
      </c>
      <c r="E187" s="17">
        <f t="shared" si="5"/>
        <v>-7.2136788205885644E-3</v>
      </c>
    </row>
    <row r="188" spans="1:5" hidden="1" x14ac:dyDescent="0.2">
      <c r="A188" s="16">
        <v>44782</v>
      </c>
      <c r="B188" s="17">
        <v>7.0631783521186708E-3</v>
      </c>
      <c r="C188" s="17">
        <v>-4.248692893594086E-3</v>
      </c>
      <c r="D188" s="17">
        <f t="shared" si="4"/>
        <v>-5.7413269249936821E-3</v>
      </c>
      <c r="E188" s="17">
        <f t="shared" si="5"/>
        <v>1.2804505277112353E-2</v>
      </c>
    </row>
    <row r="189" spans="1:5" hidden="1" x14ac:dyDescent="0.2">
      <c r="A189" s="15">
        <v>44783</v>
      </c>
      <c r="B189" s="17">
        <v>2.4300331960178889E-2</v>
      </c>
      <c r="C189" s="17">
        <v>2.1290637641290244E-2</v>
      </c>
      <c r="D189" s="17">
        <f t="shared" si="4"/>
        <v>2.6491543425218412E-2</v>
      </c>
      <c r="E189" s="17">
        <f t="shared" si="5"/>
        <v>-2.1912114650395227E-3</v>
      </c>
    </row>
    <row r="190" spans="1:5" hidden="1" x14ac:dyDescent="0.2">
      <c r="A190" s="16">
        <v>44784</v>
      </c>
      <c r="B190" s="17">
        <v>-7.4008815911971171E-3</v>
      </c>
      <c r="C190" s="17">
        <v>-7.0547395835030002E-4</v>
      </c>
      <c r="D190" s="17">
        <f t="shared" si="4"/>
        <v>-1.2694745243940686E-3</v>
      </c>
      <c r="E190" s="17">
        <f t="shared" si="5"/>
        <v>-6.1314070668030485E-3</v>
      </c>
    </row>
    <row r="191" spans="1:5" hidden="1" x14ac:dyDescent="0.2">
      <c r="A191" s="15">
        <v>44785</v>
      </c>
      <c r="B191" s="17">
        <v>1.7037523762862161E-2</v>
      </c>
      <c r="C191" s="17">
        <v>1.7322368774566943E-2</v>
      </c>
      <c r="D191" s="17">
        <f t="shared" si="4"/>
        <v>2.1483240810505629E-2</v>
      </c>
      <c r="E191" s="17">
        <f t="shared" si="5"/>
        <v>-4.4457170476434674E-3</v>
      </c>
    </row>
    <row r="192" spans="1:5" hidden="1" x14ac:dyDescent="0.2">
      <c r="A192" s="16">
        <v>44788</v>
      </c>
      <c r="B192" s="17">
        <v>5.3438451501583994E-3</v>
      </c>
      <c r="C192" s="17">
        <v>3.9695418998517695E-3</v>
      </c>
      <c r="D192" s="17">
        <f t="shared" si="4"/>
        <v>4.6308046484208002E-3</v>
      </c>
      <c r="E192" s="17">
        <f t="shared" si="5"/>
        <v>7.1304050173759924E-4</v>
      </c>
    </row>
    <row r="193" spans="1:5" hidden="1" x14ac:dyDescent="0.2">
      <c r="A193" s="15">
        <v>44789</v>
      </c>
      <c r="B193" s="17">
        <v>-2.5895324500319061E-3</v>
      </c>
      <c r="C193" s="17">
        <v>1.8756797165810912E-3</v>
      </c>
      <c r="D193" s="17">
        <f t="shared" si="4"/>
        <v>1.9881673172507772E-3</v>
      </c>
      <c r="E193" s="17">
        <f t="shared" si="5"/>
        <v>-4.5776997672826829E-3</v>
      </c>
    </row>
    <row r="194" spans="1:5" hidden="1" x14ac:dyDescent="0.2">
      <c r="A194" s="16">
        <v>44790</v>
      </c>
      <c r="B194" s="17">
        <v>-2.6363443062884517E-3</v>
      </c>
      <c r="C194" s="17">
        <v>-7.2377949540946007E-3</v>
      </c>
      <c r="D194" s="17">
        <f t="shared" si="4"/>
        <v>-9.5138353330767953E-3</v>
      </c>
      <c r="E194" s="17">
        <f t="shared" si="5"/>
        <v>6.8774910267883436E-3</v>
      </c>
    </row>
    <row r="195" spans="1:5" hidden="1" x14ac:dyDescent="0.2">
      <c r="A195" s="15">
        <v>44791</v>
      </c>
      <c r="B195" s="17">
        <v>-3.9473373935375866E-3</v>
      </c>
      <c r="C195" s="17">
        <v>2.2695611701915031E-3</v>
      </c>
      <c r="D195" s="17">
        <f t="shared" si="4"/>
        <v>2.4852801844121161E-3</v>
      </c>
      <c r="E195" s="17">
        <f t="shared" si="5"/>
        <v>-6.4326175779497027E-3</v>
      </c>
    </row>
    <row r="196" spans="1:5" hidden="1" x14ac:dyDescent="0.2">
      <c r="A196" s="16">
        <v>44792</v>
      </c>
      <c r="B196" s="17">
        <v>-1.3854129126212866E-2</v>
      </c>
      <c r="C196" s="17">
        <v>-1.2900001139847905E-2</v>
      </c>
      <c r="D196" s="17">
        <f t="shared" si="4"/>
        <v>-1.66600350986605E-2</v>
      </c>
      <c r="E196" s="17">
        <f t="shared" si="5"/>
        <v>2.8059059724476337E-3</v>
      </c>
    </row>
    <row r="197" spans="1:5" hidden="1" x14ac:dyDescent="0.2">
      <c r="A197" s="15">
        <v>44795</v>
      </c>
      <c r="B197" s="17">
        <v>-2.9355053082656846E-2</v>
      </c>
      <c r="C197" s="17">
        <v>-2.14000649197158E-2</v>
      </c>
      <c r="D197" s="17">
        <f t="shared" si="4"/>
        <v>-2.7387859518755719E-2</v>
      </c>
      <c r="E197" s="17">
        <f t="shared" si="5"/>
        <v>-1.9671935639011262E-3</v>
      </c>
    </row>
    <row r="198" spans="1:5" hidden="1" x14ac:dyDescent="0.2">
      <c r="A198" s="16">
        <v>44796</v>
      </c>
      <c r="B198" s="17">
        <v>-4.7165823496344572E-3</v>
      </c>
      <c r="C198" s="17">
        <v>-2.2378626777133093E-3</v>
      </c>
      <c r="D198" s="17">
        <f t="shared" si="4"/>
        <v>-3.2034832036696988E-3</v>
      </c>
      <c r="E198" s="17">
        <f t="shared" si="5"/>
        <v>-1.5130991459647585E-3</v>
      </c>
    </row>
    <row r="199" spans="1:5" hidden="1" x14ac:dyDescent="0.2">
      <c r="A199" s="15">
        <v>44797</v>
      </c>
      <c r="B199" s="17">
        <v>-2.3512811296811931E-3</v>
      </c>
      <c r="C199" s="17">
        <v>2.9161604463010526E-3</v>
      </c>
      <c r="D199" s="17">
        <f t="shared" si="4"/>
        <v>3.3013450615596287E-3</v>
      </c>
      <c r="E199" s="17">
        <f t="shared" si="5"/>
        <v>-5.6526261912408218E-3</v>
      </c>
    </row>
    <row r="200" spans="1:5" hidden="1" x14ac:dyDescent="0.2">
      <c r="A200" s="16">
        <v>44798</v>
      </c>
      <c r="B200" s="17">
        <v>1.1095272654810362E-2</v>
      </c>
      <c r="C200" s="17">
        <v>1.4091605518061545E-2</v>
      </c>
      <c r="D200" s="17">
        <f t="shared" si="4"/>
        <v>1.7405734822753659E-2</v>
      </c>
      <c r="E200" s="17">
        <f t="shared" si="5"/>
        <v>-6.3104621679432975E-3</v>
      </c>
    </row>
    <row r="201" spans="1:5" hidden="1" x14ac:dyDescent="0.2">
      <c r="A201" s="15">
        <v>44799</v>
      </c>
      <c r="B201" s="17">
        <v>-3.8587041358191576E-2</v>
      </c>
      <c r="C201" s="17">
        <v>-3.3688058719518743E-2</v>
      </c>
      <c r="D201" s="17">
        <f t="shared" si="4"/>
        <v>-4.2896383145569428E-2</v>
      </c>
      <c r="E201" s="17">
        <f t="shared" si="5"/>
        <v>4.3093417873778517E-3</v>
      </c>
    </row>
    <row r="202" spans="1:5" hidden="1" x14ac:dyDescent="0.2">
      <c r="A202" s="16">
        <v>44802</v>
      </c>
      <c r="B202" s="17">
        <v>-1.0668168399891376E-2</v>
      </c>
      <c r="C202" s="17">
        <v>-6.666355799502699E-3</v>
      </c>
      <c r="D202" s="17">
        <f t="shared" si="4"/>
        <v>-8.7926291073365873E-3</v>
      </c>
      <c r="E202" s="17">
        <f t="shared" si="5"/>
        <v>-1.8755392925547884E-3</v>
      </c>
    </row>
    <row r="203" spans="1:5" hidden="1" x14ac:dyDescent="0.2">
      <c r="A203" s="15">
        <v>44803</v>
      </c>
      <c r="B203" s="17">
        <v>-8.5206783766783589E-3</v>
      </c>
      <c r="C203" s="17">
        <v>-1.1028155571448206E-2</v>
      </c>
      <c r="D203" s="17">
        <f t="shared" si="4"/>
        <v>-1.4297602166464621E-2</v>
      </c>
      <c r="E203" s="17">
        <f t="shared" si="5"/>
        <v>5.7769237897862622E-3</v>
      </c>
    </row>
    <row r="204" spans="1:5" hidden="1" x14ac:dyDescent="0.2">
      <c r="A204" s="16">
        <v>44804</v>
      </c>
      <c r="B204" s="17">
        <v>-5.7042744625263042E-3</v>
      </c>
      <c r="C204" s="17">
        <v>-7.8170251059712648E-3</v>
      </c>
      <c r="D204" s="17">
        <f t="shared" ref="D204:D263" si="6">$B$2+$B$3*C204</f>
        <v>-1.0244874479262414E-2</v>
      </c>
      <c r="E204" s="17">
        <f t="shared" ref="E204:E263" si="7">B204-D204</f>
        <v>4.5406000167361096E-3</v>
      </c>
    </row>
    <row r="205" spans="1:5" hidden="1" x14ac:dyDescent="0.2">
      <c r="A205" s="15">
        <v>44805</v>
      </c>
      <c r="B205" s="17">
        <v>-4.0921333078165478E-3</v>
      </c>
      <c r="C205" s="17">
        <v>2.9962320243361873E-3</v>
      </c>
      <c r="D205" s="17">
        <f t="shared" si="6"/>
        <v>3.4024024009451726E-3</v>
      </c>
      <c r="E205" s="17">
        <f t="shared" si="7"/>
        <v>-7.4945357087617204E-3</v>
      </c>
    </row>
    <row r="206" spans="1:5" hidden="1" x14ac:dyDescent="0.2">
      <c r="A206" s="16">
        <v>44806</v>
      </c>
      <c r="B206" s="17">
        <v>-1.6666683654378067E-2</v>
      </c>
      <c r="C206" s="17">
        <v>-1.0736500458081055E-2</v>
      </c>
      <c r="D206" s="17">
        <f t="shared" si="6"/>
        <v>-1.3929507887591529E-2</v>
      </c>
      <c r="E206" s="17">
        <f t="shared" si="7"/>
        <v>-2.7371757667865385E-3</v>
      </c>
    </row>
    <row r="207" spans="1:5" hidden="1" x14ac:dyDescent="0.2">
      <c r="A207" s="15">
        <v>44810</v>
      </c>
      <c r="B207" s="17">
        <v>-1.0973892403905339E-2</v>
      </c>
      <c r="C207" s="17">
        <v>-4.0950569838349438E-3</v>
      </c>
      <c r="D207" s="17">
        <f t="shared" si="6"/>
        <v>-5.5474249605847407E-3</v>
      </c>
      <c r="E207" s="17">
        <f t="shared" si="7"/>
        <v>-5.426467443320598E-3</v>
      </c>
    </row>
    <row r="208" spans="1:5" hidden="1" x14ac:dyDescent="0.2">
      <c r="A208" s="16">
        <v>44811</v>
      </c>
      <c r="B208" s="17">
        <v>1.9111615211219179E-2</v>
      </c>
      <c r="C208" s="17">
        <v>1.8341016392734E-2</v>
      </c>
      <c r="D208" s="17">
        <f t="shared" si="6"/>
        <v>2.2768863257189693E-2</v>
      </c>
      <c r="E208" s="17">
        <f t="shared" si="7"/>
        <v>-3.6572480459705139E-3</v>
      </c>
    </row>
    <row r="209" spans="1:5" hidden="1" x14ac:dyDescent="0.2">
      <c r="A209" s="15">
        <v>44812</v>
      </c>
      <c r="B209" s="17">
        <v>1.665984201944859E-3</v>
      </c>
      <c r="C209" s="17">
        <v>6.6107218774560383E-3</v>
      </c>
      <c r="D209" s="17">
        <f t="shared" si="6"/>
        <v>7.9642049375713338E-3</v>
      </c>
      <c r="E209" s="17">
        <f t="shared" si="7"/>
        <v>-6.2982207356264749E-3</v>
      </c>
    </row>
    <row r="210" spans="1:5" hidden="1" x14ac:dyDescent="0.2">
      <c r="A210" s="16">
        <v>44813</v>
      </c>
      <c r="B210" s="17">
        <v>2.2976923549379302E-2</v>
      </c>
      <c r="C210" s="17">
        <v>1.5271449816332883E-2</v>
      </c>
      <c r="D210" s="17">
        <f t="shared" si="6"/>
        <v>1.8894801587744696E-2</v>
      </c>
      <c r="E210" s="17">
        <f t="shared" si="7"/>
        <v>4.0821219616346063E-3</v>
      </c>
    </row>
    <row r="211" spans="1:5" hidden="1" x14ac:dyDescent="0.2">
      <c r="A211" s="15">
        <v>44816</v>
      </c>
      <c r="B211" s="17">
        <v>8.2810036715774693E-3</v>
      </c>
      <c r="C211" s="17">
        <v>1.0584272769349701E-2</v>
      </c>
      <c r="D211" s="17">
        <f t="shared" si="6"/>
        <v>1.2979173930334641E-2</v>
      </c>
      <c r="E211" s="17">
        <f t="shared" si="7"/>
        <v>-4.6981702587571717E-3</v>
      </c>
    </row>
    <row r="212" spans="1:5" hidden="1" x14ac:dyDescent="0.2">
      <c r="A212" s="16">
        <v>44817</v>
      </c>
      <c r="B212" s="17">
        <v>-5.4978389298038666E-2</v>
      </c>
      <c r="C212" s="17">
        <v>-4.3236613400616797E-2</v>
      </c>
      <c r="D212" s="17">
        <f t="shared" si="6"/>
        <v>-5.4947494847473646E-2</v>
      </c>
      <c r="E212" s="17">
        <f t="shared" si="7"/>
        <v>-3.0894450565019382E-5</v>
      </c>
    </row>
    <row r="213" spans="1:5" hidden="1" x14ac:dyDescent="0.2">
      <c r="A213" s="15">
        <v>44818</v>
      </c>
      <c r="B213" s="17">
        <v>9.1263601250535231E-4</v>
      </c>
      <c r="C213" s="17">
        <v>3.3870120853238816E-3</v>
      </c>
      <c r="D213" s="17">
        <f t="shared" si="6"/>
        <v>3.8956010391811837E-3</v>
      </c>
      <c r="E213" s="17">
        <f t="shared" si="7"/>
        <v>-2.9829650266758314E-3</v>
      </c>
    </row>
    <row r="214" spans="1:5" hidden="1" x14ac:dyDescent="0.2">
      <c r="A214" s="16">
        <v>44819</v>
      </c>
      <c r="B214" s="17">
        <v>-2.7119139276957527E-2</v>
      </c>
      <c r="C214" s="17">
        <v>-1.1317739184353415E-2</v>
      </c>
      <c r="D214" s="17">
        <f t="shared" si="6"/>
        <v>-1.4663082030455969E-2</v>
      </c>
      <c r="E214" s="17">
        <f t="shared" si="7"/>
        <v>-1.2456057246501558E-2</v>
      </c>
    </row>
    <row r="215" spans="1:5" hidden="1" x14ac:dyDescent="0.2">
      <c r="A215" s="15">
        <v>44820</v>
      </c>
      <c r="B215" s="17">
        <v>-2.6081834300182294E-3</v>
      </c>
      <c r="C215" s="17">
        <v>-7.1821340894484553E-3</v>
      </c>
      <c r="D215" s="17">
        <f t="shared" si="6"/>
        <v>-9.4435864504261967E-3</v>
      </c>
      <c r="E215" s="17">
        <f t="shared" si="7"/>
        <v>6.8354030204079673E-3</v>
      </c>
    </row>
    <row r="216" spans="1:5" hidden="1" x14ac:dyDescent="0.2">
      <c r="A216" s="16">
        <v>44823</v>
      </c>
      <c r="B216" s="17">
        <v>-8.9884377686921813E-4</v>
      </c>
      <c r="C216" s="17">
        <v>6.8571007162865349E-3</v>
      </c>
      <c r="D216" s="17">
        <f t="shared" si="6"/>
        <v>8.2751565953766097E-3</v>
      </c>
      <c r="E216" s="17">
        <f t="shared" si="7"/>
        <v>-9.1740003722458278E-3</v>
      </c>
    </row>
    <row r="217" spans="1:5" hidden="1" x14ac:dyDescent="0.2">
      <c r="A217" s="15">
        <v>44824</v>
      </c>
      <c r="B217" s="17">
        <v>-8.4656079926421768E-3</v>
      </c>
      <c r="C217" s="17">
        <v>-1.1272103097361819E-2</v>
      </c>
      <c r="D217" s="17">
        <f t="shared" si="6"/>
        <v>-1.4605485294579047E-2</v>
      </c>
      <c r="E217" s="17">
        <f t="shared" si="7"/>
        <v>6.1398773019368698E-3</v>
      </c>
    </row>
    <row r="218" spans="1:5" hidden="1" x14ac:dyDescent="0.2">
      <c r="A218" s="16">
        <v>44825</v>
      </c>
      <c r="B218" s="17">
        <v>-1.4436069657716155E-2</v>
      </c>
      <c r="C218" s="17">
        <v>-1.7116493600784488E-2</v>
      </c>
      <c r="D218" s="17">
        <f t="shared" si="6"/>
        <v>-2.1981617613925565E-2</v>
      </c>
      <c r="E218" s="17">
        <f t="shared" si="7"/>
        <v>7.5455479562094099E-3</v>
      </c>
    </row>
    <row r="219" spans="1:5" hidden="1" x14ac:dyDescent="0.2">
      <c r="A219" s="15">
        <v>44826</v>
      </c>
      <c r="B219" s="17">
        <v>8.4955472585437342E-3</v>
      </c>
      <c r="C219" s="17">
        <v>-8.4275809796894308E-3</v>
      </c>
      <c r="D219" s="17">
        <f t="shared" si="6"/>
        <v>-1.1015449428055105E-2</v>
      </c>
      <c r="E219" s="17">
        <f t="shared" si="7"/>
        <v>1.9510996686598839E-2</v>
      </c>
    </row>
    <row r="220" spans="1:5" hidden="1" x14ac:dyDescent="0.2">
      <c r="A220" s="16">
        <v>44827</v>
      </c>
      <c r="B220" s="17">
        <v>-1.2698071068199979E-2</v>
      </c>
      <c r="C220" s="17">
        <v>-1.7232619015461026E-2</v>
      </c>
      <c r="D220" s="17">
        <f t="shared" si="6"/>
        <v>-2.2128178050602666E-2</v>
      </c>
      <c r="E220" s="17">
        <f t="shared" si="7"/>
        <v>9.4301069824026876E-3</v>
      </c>
    </row>
    <row r="221" spans="1:5" hidden="1" x14ac:dyDescent="0.2">
      <c r="A221" s="15">
        <v>44830</v>
      </c>
      <c r="B221" s="17">
        <v>-1.9754744298314808E-3</v>
      </c>
      <c r="C221" s="17">
        <v>-1.0340526208282075E-2</v>
      </c>
      <c r="D221" s="17">
        <f t="shared" si="6"/>
        <v>-1.342975372847763E-2</v>
      </c>
      <c r="E221" s="17">
        <f t="shared" si="7"/>
        <v>1.1454279298646149E-2</v>
      </c>
    </row>
    <row r="222" spans="1:5" hidden="1" x14ac:dyDescent="0.2">
      <c r="A222" s="16">
        <v>44831</v>
      </c>
      <c r="B222" s="17">
        <v>-4.3797764802363526E-3</v>
      </c>
      <c r="C222" s="17">
        <v>-2.1203598092424114E-3</v>
      </c>
      <c r="D222" s="17">
        <f t="shared" si="6"/>
        <v>-3.0551842997486598E-3</v>
      </c>
      <c r="E222" s="17">
        <f t="shared" si="7"/>
        <v>-1.3245921804876928E-3</v>
      </c>
    </row>
    <row r="223" spans="1:5" hidden="1" x14ac:dyDescent="0.2">
      <c r="A223" s="15">
        <v>44832</v>
      </c>
      <c r="B223" s="17">
        <v>1.9711525888387094E-2</v>
      </c>
      <c r="C223" s="17">
        <v>1.9672139926234733E-2</v>
      </c>
      <c r="D223" s="17">
        <f t="shared" si="6"/>
        <v>2.444885765707578E-2</v>
      </c>
      <c r="E223" s="17">
        <f t="shared" si="7"/>
        <v>-4.7373317686886865E-3</v>
      </c>
    </row>
    <row r="224" spans="1:5" hidden="1" x14ac:dyDescent="0.2">
      <c r="A224" s="16">
        <v>44833</v>
      </c>
      <c r="B224" s="17">
        <v>-1.4808980280663242E-2</v>
      </c>
      <c r="C224" s="17">
        <v>-2.1126437880238824E-2</v>
      </c>
      <c r="D224" s="17">
        <f t="shared" si="6"/>
        <v>-2.7042518246958219E-2</v>
      </c>
      <c r="E224" s="17">
        <f t="shared" si="7"/>
        <v>1.2233537966294977E-2</v>
      </c>
    </row>
    <row r="225" spans="1:5" hidden="1" x14ac:dyDescent="0.2">
      <c r="A225" s="15">
        <v>44834</v>
      </c>
      <c r="B225" s="17">
        <v>-1.9368496035129246E-2</v>
      </c>
      <c r="C225" s="17">
        <v>-1.5066695771983274E-2</v>
      </c>
      <c r="D225" s="17">
        <f t="shared" si="6"/>
        <v>-1.9394593354630705E-2</v>
      </c>
      <c r="E225" s="17">
        <f t="shared" si="7"/>
        <v>2.6097319501459243E-5</v>
      </c>
    </row>
    <row r="226" spans="1:5" hidden="1" x14ac:dyDescent="0.2">
      <c r="A226" s="16">
        <v>44837</v>
      </c>
      <c r="B226" s="17">
        <v>3.3662507345479487E-2</v>
      </c>
      <c r="C226" s="17">
        <v>2.5883894952576147E-2</v>
      </c>
      <c r="D226" s="17">
        <f t="shared" si="6"/>
        <v>3.2288636156275502E-2</v>
      </c>
      <c r="E226" s="17">
        <f t="shared" si="7"/>
        <v>1.3738711892039845E-3</v>
      </c>
    </row>
    <row r="227" spans="1:5" hidden="1" x14ac:dyDescent="0.2">
      <c r="A227" s="15">
        <v>44838</v>
      </c>
      <c r="B227" s="17">
        <v>3.3812395777215176E-2</v>
      </c>
      <c r="C227" s="17">
        <v>3.0583700679551518E-2</v>
      </c>
      <c r="D227" s="17">
        <f t="shared" si="6"/>
        <v>3.822020231310419E-2</v>
      </c>
      <c r="E227" s="17">
        <f t="shared" si="7"/>
        <v>-4.4078065358890139E-3</v>
      </c>
    </row>
    <row r="228" spans="1:5" hidden="1" x14ac:dyDescent="0.2">
      <c r="A228" s="16">
        <v>44839</v>
      </c>
      <c r="B228" s="17">
        <v>1.2856894887061099E-3</v>
      </c>
      <c r="C228" s="17">
        <v>-2.0179487570848309E-3</v>
      </c>
      <c r="D228" s="17">
        <f t="shared" si="6"/>
        <v>-2.9259325888584607E-3</v>
      </c>
      <c r="E228" s="17">
        <f t="shared" si="7"/>
        <v>4.211622077564571E-3</v>
      </c>
    </row>
    <row r="229" spans="1:5" hidden="1" x14ac:dyDescent="0.2">
      <c r="A229" s="15">
        <v>44840</v>
      </c>
      <c r="B229" s="17">
        <v>-9.6709816295083018E-3</v>
      </c>
      <c r="C229" s="17">
        <v>-1.0245080846639998E-2</v>
      </c>
      <c r="D229" s="17">
        <f t="shared" si="6"/>
        <v>-1.330929332865877E-2</v>
      </c>
      <c r="E229" s="17">
        <f t="shared" si="7"/>
        <v>3.6383116991504684E-3</v>
      </c>
    </row>
    <row r="230" spans="1:5" hidden="1" x14ac:dyDescent="0.2">
      <c r="A230" s="16">
        <v>44841</v>
      </c>
      <c r="B230" s="17">
        <v>-5.0852862871604176E-2</v>
      </c>
      <c r="C230" s="17">
        <v>-2.8003617786773516E-2</v>
      </c>
      <c r="D230" s="17">
        <f t="shared" si="6"/>
        <v>-3.5722121183285556E-2</v>
      </c>
      <c r="E230" s="17">
        <f t="shared" si="7"/>
        <v>-1.513074168831862E-2</v>
      </c>
    </row>
    <row r="231" spans="1:5" hidden="1" x14ac:dyDescent="0.2">
      <c r="A231" s="15">
        <v>44844</v>
      </c>
      <c r="B231" s="17">
        <v>-2.130310504483568E-2</v>
      </c>
      <c r="C231" s="17">
        <v>-7.4924636339018802E-3</v>
      </c>
      <c r="D231" s="17">
        <f t="shared" si="6"/>
        <v>-9.8352494957258656E-3</v>
      </c>
      <c r="E231" s="17">
        <f t="shared" si="7"/>
        <v>-1.1467855549109814E-2</v>
      </c>
    </row>
    <row r="232" spans="1:5" hidden="1" x14ac:dyDescent="0.2">
      <c r="A232" s="16">
        <v>44845</v>
      </c>
      <c r="B232" s="17">
        <v>-1.6750035464854318E-2</v>
      </c>
      <c r="C232" s="17">
        <v>-6.5191757777544046E-3</v>
      </c>
      <c r="D232" s="17">
        <f t="shared" si="6"/>
        <v>-8.6068750386199353E-3</v>
      </c>
      <c r="E232" s="17">
        <f t="shared" si="7"/>
        <v>-8.1431604262343828E-3</v>
      </c>
    </row>
    <row r="233" spans="1:5" hidden="1" x14ac:dyDescent="0.2">
      <c r="A233" s="15">
        <v>44846</v>
      </c>
      <c r="B233" s="17">
        <v>1.5082145572522521E-3</v>
      </c>
      <c r="C233" s="17">
        <v>-3.2907731480149582E-3</v>
      </c>
      <c r="D233" s="17">
        <f t="shared" si="6"/>
        <v>-4.5323483684498534E-3</v>
      </c>
      <c r="E233" s="17">
        <f t="shared" si="7"/>
        <v>6.0405629257021054E-3</v>
      </c>
    </row>
    <row r="234" spans="1:5" hidden="1" x14ac:dyDescent="0.2">
      <c r="A234" s="16">
        <v>44847</v>
      </c>
      <c r="B234" s="17">
        <v>3.7608054455462003E-2</v>
      </c>
      <c r="C234" s="17">
        <v>2.5965642460864968E-2</v>
      </c>
      <c r="D234" s="17">
        <f t="shared" si="6"/>
        <v>3.2391808666319466E-2</v>
      </c>
      <c r="E234" s="17">
        <f t="shared" si="7"/>
        <v>5.2162457891425373E-3</v>
      </c>
    </row>
    <row r="235" spans="1:5" hidden="1" x14ac:dyDescent="0.2">
      <c r="A235" s="15">
        <v>44848</v>
      </c>
      <c r="B235" s="17">
        <v>-2.4248683527775539E-2</v>
      </c>
      <c r="C235" s="17">
        <v>-2.3662663615654389E-2</v>
      </c>
      <c r="D235" s="17">
        <f t="shared" si="6"/>
        <v>-3.0243457096817992E-2</v>
      </c>
      <c r="E235" s="17">
        <f t="shared" si="7"/>
        <v>5.9947735690424539E-3</v>
      </c>
    </row>
    <row r="236" spans="1:5" hidden="1" x14ac:dyDescent="0.2">
      <c r="A236" s="16">
        <v>44851</v>
      </c>
      <c r="B236" s="17">
        <v>3.9245710091931452E-2</v>
      </c>
      <c r="C236" s="17">
        <v>2.6480052302171098E-2</v>
      </c>
      <c r="D236" s="17">
        <f t="shared" si="6"/>
        <v>3.3041038907458548E-2</v>
      </c>
      <c r="E236" s="17">
        <f t="shared" si="7"/>
        <v>6.2046711844729041E-3</v>
      </c>
    </row>
    <row r="237" spans="1:5" hidden="1" x14ac:dyDescent="0.2">
      <c r="A237" s="15">
        <v>44852</v>
      </c>
      <c r="B237" s="17">
        <v>4.0837681881489285E-3</v>
      </c>
      <c r="C237" s="17">
        <v>1.1427569666488724E-2</v>
      </c>
      <c r="D237" s="17">
        <f t="shared" si="6"/>
        <v>1.4043488420297108E-2</v>
      </c>
      <c r="E237" s="17">
        <f t="shared" si="7"/>
        <v>-9.9597202321481792E-3</v>
      </c>
    </row>
    <row r="238" spans="1:5" hidden="1" x14ac:dyDescent="0.2">
      <c r="A238" s="16">
        <v>44853</v>
      </c>
      <c r="B238" s="17">
        <v>-8.4696144676423835E-3</v>
      </c>
      <c r="C238" s="17">
        <v>-6.6720972934503076E-3</v>
      </c>
      <c r="D238" s="17">
        <f t="shared" si="6"/>
        <v>-8.7998753751969364E-3</v>
      </c>
      <c r="E238" s="17">
        <f t="shared" si="7"/>
        <v>3.3026090755455297E-4</v>
      </c>
    </row>
    <row r="239" spans="1:5" hidden="1" x14ac:dyDescent="0.2">
      <c r="A239" s="15">
        <v>44854</v>
      </c>
      <c r="B239" s="17">
        <v>-1.3954251762008374E-3</v>
      </c>
      <c r="C239" s="17">
        <v>-7.9509097065648682E-3</v>
      </c>
      <c r="D239" s="17">
        <f t="shared" si="6"/>
        <v>-1.041384856285983E-2</v>
      </c>
      <c r="E239" s="17">
        <f t="shared" si="7"/>
        <v>9.0184233866589924E-3</v>
      </c>
    </row>
    <row r="240" spans="1:5" hidden="1" x14ac:dyDescent="0.2">
      <c r="A240" s="16">
        <v>44855</v>
      </c>
      <c r="B240" s="17">
        <v>2.5280417139212918E-2</v>
      </c>
      <c r="C240" s="17">
        <v>2.372481982226482E-2</v>
      </c>
      <c r="D240" s="17">
        <f t="shared" si="6"/>
        <v>2.956369437846991E-2</v>
      </c>
      <c r="E240" s="17">
        <f t="shared" si="7"/>
        <v>-4.2832772392569912E-3</v>
      </c>
    </row>
    <row r="241" spans="1:5" hidden="1" x14ac:dyDescent="0.2">
      <c r="A241" s="15">
        <v>44858</v>
      </c>
      <c r="B241" s="17">
        <v>2.118800112020458E-2</v>
      </c>
      <c r="C241" s="17">
        <v>1.1881976654619875E-2</v>
      </c>
      <c r="D241" s="17">
        <f t="shared" si="6"/>
        <v>1.4616989809249161E-2</v>
      </c>
      <c r="E241" s="17">
        <f t="shared" si="7"/>
        <v>6.5710113109554193E-3</v>
      </c>
    </row>
    <row r="242" spans="1:5" hidden="1" x14ac:dyDescent="0.2">
      <c r="A242" s="16">
        <v>44859</v>
      </c>
      <c r="B242" s="17">
        <v>1.3791590571176737E-2</v>
      </c>
      <c r="C242" s="17">
        <v>1.6266654579669915E-2</v>
      </c>
      <c r="D242" s="17">
        <f t="shared" si="6"/>
        <v>2.0150837099902702E-2</v>
      </c>
      <c r="E242" s="17">
        <f t="shared" si="7"/>
        <v>-6.3592465287259647E-3</v>
      </c>
    </row>
    <row r="243" spans="1:5" hidden="1" x14ac:dyDescent="0.2">
      <c r="A243" s="15">
        <v>44860</v>
      </c>
      <c r="B243" s="17">
        <v>-7.7156205293944402E-2</v>
      </c>
      <c r="C243" s="17">
        <v>-7.3877160723645474E-3</v>
      </c>
      <c r="D243" s="17">
        <f t="shared" si="6"/>
        <v>-9.7030489055059312E-3</v>
      </c>
      <c r="E243" s="17">
        <f t="shared" si="7"/>
        <v>-6.7453156388438476E-2</v>
      </c>
    </row>
    <row r="244" spans="1:5" hidden="1" x14ac:dyDescent="0.2">
      <c r="A244" s="16">
        <v>44861</v>
      </c>
      <c r="B244" s="17">
        <v>-1.9756361627007002E-2</v>
      </c>
      <c r="C244" s="17">
        <v>-6.0826106182112483E-3</v>
      </c>
      <c r="D244" s="17">
        <f t="shared" si="6"/>
        <v>-8.0558915988718366E-3</v>
      </c>
      <c r="E244" s="17">
        <f t="shared" si="7"/>
        <v>-1.1700470028135165E-2</v>
      </c>
    </row>
    <row r="245" spans="1:5" hidden="1" x14ac:dyDescent="0.2">
      <c r="A245" s="15">
        <v>44862</v>
      </c>
      <c r="B245" s="17">
        <v>4.022067520432171E-2</v>
      </c>
      <c r="C245" s="17">
        <v>2.4626377895927698E-2</v>
      </c>
      <c r="D245" s="17">
        <f t="shared" si="6"/>
        <v>3.0701539572253262E-2</v>
      </c>
      <c r="E245" s="17">
        <f t="shared" si="7"/>
        <v>9.5191356320684477E-3</v>
      </c>
    </row>
    <row r="246" spans="1:5" hidden="1" x14ac:dyDescent="0.2">
      <c r="A246" s="16">
        <v>44865</v>
      </c>
      <c r="B246" s="17">
        <v>-1.5856225171384297E-2</v>
      </c>
      <c r="C246" s="17">
        <v>-7.4544041076575196E-3</v>
      </c>
      <c r="D246" s="17">
        <f t="shared" si="6"/>
        <v>-9.7872150426164036E-3</v>
      </c>
      <c r="E246" s="17">
        <f t="shared" si="7"/>
        <v>-6.0690101287678936E-3</v>
      </c>
    </row>
    <row r="247" spans="1:5" hidden="1" x14ac:dyDescent="0.2">
      <c r="A247" s="15">
        <v>44866</v>
      </c>
      <c r="B247" s="17">
        <v>-1.7059434750520519E-2</v>
      </c>
      <c r="C247" s="17">
        <v>-4.1012306087846451E-3</v>
      </c>
      <c r="D247" s="17">
        <f t="shared" si="6"/>
        <v>-5.5552166155900572E-3</v>
      </c>
      <c r="E247" s="17">
        <f t="shared" si="7"/>
        <v>-1.1504218134930463E-2</v>
      </c>
    </row>
    <row r="248" spans="1:5" hidden="1" x14ac:dyDescent="0.2">
      <c r="A248" s="16">
        <v>44867</v>
      </c>
      <c r="B248" s="17">
        <v>-3.5368317736935606E-2</v>
      </c>
      <c r="C248" s="17">
        <v>-2.500198485734284E-2</v>
      </c>
      <c r="D248" s="17">
        <f t="shared" si="6"/>
        <v>-3.1933797721904564E-2</v>
      </c>
      <c r="E248" s="17">
        <f t="shared" si="7"/>
        <v>-3.4345200150310423E-3</v>
      </c>
    </row>
    <row r="249" spans="1:5" hidden="1" x14ac:dyDescent="0.2">
      <c r="A249" s="15">
        <v>44868</v>
      </c>
      <c r="B249" s="17">
        <v>-2.6578839230492868E-2</v>
      </c>
      <c r="C249" s="17">
        <v>-1.0585992315429671E-2</v>
      </c>
      <c r="D249" s="17">
        <f t="shared" si="6"/>
        <v>-1.3739553439016346E-2</v>
      </c>
      <c r="E249" s="17">
        <f t="shared" si="7"/>
        <v>-1.2839285791476522E-2</v>
      </c>
    </row>
    <row r="250" spans="1:5" hidden="1" x14ac:dyDescent="0.2">
      <c r="A250" s="16">
        <v>44869</v>
      </c>
      <c r="B250" s="17">
        <v>3.3325492366789833E-2</v>
      </c>
      <c r="C250" s="17">
        <v>1.3618724670070526E-2</v>
      </c>
      <c r="D250" s="17">
        <f t="shared" si="6"/>
        <v>1.680891780581685E-2</v>
      </c>
      <c r="E250" s="17">
        <f t="shared" si="7"/>
        <v>1.6516574560972982E-2</v>
      </c>
    </row>
    <row r="251" spans="1:5" hidden="1" x14ac:dyDescent="0.2">
      <c r="A251" s="15">
        <v>44872</v>
      </c>
      <c r="B251" s="17">
        <v>2.9269716180762018E-2</v>
      </c>
      <c r="C251" s="17">
        <v>9.6139819205598442E-3</v>
      </c>
      <c r="D251" s="17">
        <f t="shared" si="6"/>
        <v>1.1754581958813633E-2</v>
      </c>
      <c r="E251" s="17">
        <f t="shared" si="7"/>
        <v>1.7515134221948385E-2</v>
      </c>
    </row>
    <row r="252" spans="1:5" hidden="1" x14ac:dyDescent="0.2">
      <c r="A252" s="16">
        <v>44873</v>
      </c>
      <c r="B252" s="17">
        <v>4.3883025645821139E-3</v>
      </c>
      <c r="C252" s="17">
        <v>5.5978928024627006E-3</v>
      </c>
      <c r="D252" s="17">
        <f t="shared" si="6"/>
        <v>6.6859260016143562E-3</v>
      </c>
      <c r="E252" s="17">
        <f t="shared" si="7"/>
        <v>-2.2976234370322424E-3</v>
      </c>
    </row>
    <row r="253" spans="1:5" hidden="1" x14ac:dyDescent="0.2">
      <c r="A253" s="15">
        <v>44874</v>
      </c>
      <c r="B253" s="17">
        <v>-1.9050067694630135E-2</v>
      </c>
      <c r="C253" s="17">
        <v>-2.077788695478977E-2</v>
      </c>
      <c r="D253" s="17">
        <f t="shared" si="6"/>
        <v>-2.6602616473687377E-2</v>
      </c>
      <c r="E253" s="17">
        <f t="shared" si="7"/>
        <v>7.5525487790572415E-3</v>
      </c>
    </row>
    <row r="254" spans="1:5" hidden="1" x14ac:dyDescent="0.2">
      <c r="A254" s="16">
        <v>44875</v>
      </c>
      <c r="B254" s="17">
        <v>8.2268135211003068E-2</v>
      </c>
      <c r="C254" s="17">
        <v>5.5434484360344927E-2</v>
      </c>
      <c r="D254" s="17">
        <f t="shared" si="6"/>
        <v>6.9584066271482933E-2</v>
      </c>
      <c r="E254" s="17">
        <f t="shared" si="7"/>
        <v>1.2684068939520135E-2</v>
      </c>
    </row>
    <row r="255" spans="1:5" hidden="1" x14ac:dyDescent="0.2">
      <c r="A255" s="15">
        <v>44876</v>
      </c>
      <c r="B255" s="17">
        <v>1.6997145659766622E-2</v>
      </c>
      <c r="C255" s="17">
        <v>9.2407467881479022E-3</v>
      </c>
      <c r="D255" s="17">
        <f t="shared" si="6"/>
        <v>1.1283526555981287E-2</v>
      </c>
      <c r="E255" s="17">
        <f t="shared" si="7"/>
        <v>5.7136191037853341E-3</v>
      </c>
    </row>
    <row r="256" spans="1:5" hidden="1" x14ac:dyDescent="0.2">
      <c r="A256" s="16">
        <v>44879</v>
      </c>
      <c r="B256" s="17">
        <v>-2.2499900805509676E-2</v>
      </c>
      <c r="C256" s="17">
        <v>-8.9357770488009969E-3</v>
      </c>
      <c r="D256" s="17">
        <f t="shared" si="6"/>
        <v>-1.1656837344852147E-2</v>
      </c>
      <c r="E256" s="17">
        <f t="shared" si="7"/>
        <v>-1.0843063460657529E-2</v>
      </c>
    </row>
    <row r="257" spans="1:8" hidden="1" x14ac:dyDescent="0.2">
      <c r="A257" s="15">
        <v>44880</v>
      </c>
      <c r="B257" s="17">
        <v>1.738759483238983E-3</v>
      </c>
      <c r="C257" s="17">
        <v>8.7131165503191443E-3</v>
      </c>
      <c r="D257" s="17">
        <f t="shared" si="6"/>
        <v>1.0617611017374826E-2</v>
      </c>
      <c r="E257" s="17">
        <f t="shared" si="7"/>
        <v>-8.8788515341358433E-3</v>
      </c>
    </row>
    <row r="258" spans="1:8" hidden="1" x14ac:dyDescent="0.2">
      <c r="A258" s="16">
        <v>44881</v>
      </c>
      <c r="B258" s="17">
        <v>1.8234931420761935E-3</v>
      </c>
      <c r="C258" s="17">
        <v>-8.252046497990273E-3</v>
      </c>
      <c r="D258" s="17">
        <f t="shared" si="6"/>
        <v>-1.079390954928372E-2</v>
      </c>
      <c r="E258" s="17">
        <f t="shared" si="7"/>
        <v>1.2617402691359914E-2</v>
      </c>
    </row>
    <row r="259" spans="1:8" hidden="1" x14ac:dyDescent="0.2">
      <c r="A259" s="15">
        <v>44882</v>
      </c>
      <c r="B259" s="17">
        <v>-2.068716288765593E-4</v>
      </c>
      <c r="C259" s="17">
        <v>-3.0893228355314273E-3</v>
      </c>
      <c r="D259" s="17">
        <f t="shared" si="6"/>
        <v>-4.2781004430619066E-3</v>
      </c>
      <c r="E259" s="17">
        <f t="shared" si="7"/>
        <v>4.0712288141853473E-3</v>
      </c>
    </row>
    <row r="260" spans="1:8" hidden="1" x14ac:dyDescent="0.2">
      <c r="A260" s="16">
        <v>44883</v>
      </c>
      <c r="B260" s="17">
        <v>-1.9033293447119348E-3</v>
      </c>
      <c r="C260" s="17">
        <v>4.7585819088147296E-3</v>
      </c>
      <c r="D260" s="17">
        <f t="shared" si="6"/>
        <v>5.6266421969146481E-3</v>
      </c>
      <c r="E260" s="17">
        <f t="shared" si="7"/>
        <v>-7.5299715416265829E-3</v>
      </c>
    </row>
    <row r="261" spans="1:8" hidden="1" x14ac:dyDescent="0.2">
      <c r="A261" s="15">
        <v>44886</v>
      </c>
      <c r="B261" s="17">
        <v>3.4408648787360718E-3</v>
      </c>
      <c r="C261" s="17">
        <v>-3.8836886983297791E-3</v>
      </c>
      <c r="D261" s="17">
        <f t="shared" si="6"/>
        <v>-5.280659685217454E-3</v>
      </c>
      <c r="E261" s="17">
        <f t="shared" si="7"/>
        <v>8.7215245639535258E-3</v>
      </c>
    </row>
    <row r="262" spans="1:8" hidden="1" x14ac:dyDescent="0.2">
      <c r="A262" s="16">
        <v>44887</v>
      </c>
      <c r="B262" s="17">
        <v>1.2311370660916587E-2</v>
      </c>
      <c r="C262" s="17">
        <v>1.3579987927526016E-2</v>
      </c>
      <c r="D262" s="17">
        <f t="shared" si="6"/>
        <v>1.6760028646466283E-2</v>
      </c>
      <c r="E262" s="17">
        <f t="shared" si="7"/>
        <v>-4.4486579855496956E-3</v>
      </c>
    </row>
    <row r="263" spans="1:8" x14ac:dyDescent="0.2">
      <c r="A263" s="20">
        <v>44888</v>
      </c>
      <c r="B263" s="22">
        <v>1.0406902260107875E-2</v>
      </c>
      <c r="C263" s="22">
        <v>5.9146891478476515E-3</v>
      </c>
      <c r="D263" s="17">
        <f t="shared" si="6"/>
        <v>7.0857507156673154E-3</v>
      </c>
      <c r="E263" s="17">
        <f t="shared" si="7"/>
        <v>3.32115154444056E-3</v>
      </c>
      <c r="F263" s="17">
        <f>E263</f>
        <v>3.32115154444056E-3</v>
      </c>
      <c r="G263">
        <f>E263/$B$5</f>
        <v>0.30635330064980387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-3.6353263926958146E-4</v>
      </c>
      <c r="C264" s="22">
        <v>-2.8304419763336419E-4</v>
      </c>
      <c r="D264" s="17">
        <f t="shared" ref="D264:D293" si="8">$B$2+$B$3*C264</f>
        <v>-7.3633119510194936E-4</v>
      </c>
      <c r="E264" s="17">
        <f t="shared" ref="E264:E293" si="9">B264-D264</f>
        <v>3.727985558323679E-4</v>
      </c>
      <c r="F264" s="17">
        <f>F263+E264</f>
        <v>3.6939501002729276E-3</v>
      </c>
      <c r="G264">
        <f t="shared" ref="G264:G282" si="10">E264/$B$5</f>
        <v>3.4388092963690456E-2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-2.3152447660665043E-2</v>
      </c>
      <c r="C265" s="22">
        <v>-1.5444192913123267E-2</v>
      </c>
      <c r="D265" s="17">
        <f t="shared" si="8"/>
        <v>-1.9871027785491019E-2</v>
      </c>
      <c r="E265" s="17">
        <f t="shared" si="9"/>
        <v>-3.2814198751740242E-3</v>
      </c>
      <c r="F265" s="17">
        <f t="shared" ref="F265:F282" si="12">F264+E265</f>
        <v>4.1253022509890342E-4</v>
      </c>
      <c r="G265">
        <f t="shared" si="10"/>
        <v>-0.30268832846854199</v>
      </c>
      <c r="H265" t="str">
        <f t="shared" si="11"/>
        <v>no</v>
      </c>
    </row>
    <row r="266" spans="1:8" x14ac:dyDescent="0.2">
      <c r="A266" s="21">
        <v>44894</v>
      </c>
      <c r="B266" s="22">
        <v>-5.9148806881197391E-3</v>
      </c>
      <c r="C266" s="22">
        <v>-1.5918653377758885E-3</v>
      </c>
      <c r="D266" s="17">
        <f t="shared" si="8"/>
        <v>-2.3881780226531722E-3</v>
      </c>
      <c r="E266" s="17">
        <f t="shared" si="9"/>
        <v>-3.5267026654665669E-3</v>
      </c>
      <c r="F266" s="17">
        <f t="shared" si="12"/>
        <v>-3.1141724403676635E-3</v>
      </c>
      <c r="G266">
        <f t="shared" si="10"/>
        <v>-0.32531397243366006</v>
      </c>
      <c r="H266" t="str">
        <f t="shared" si="11"/>
        <v>no</v>
      </c>
    </row>
    <row r="267" spans="1:8" x14ac:dyDescent="0.2">
      <c r="A267" s="29">
        <v>44895</v>
      </c>
      <c r="B267" s="30">
        <v>6.1623556929230494E-2</v>
      </c>
      <c r="C267" s="30">
        <v>3.0947872397389053E-2</v>
      </c>
      <c r="D267" s="30">
        <f>$B$2+$B$3*C267</f>
        <v>3.8679818893508987E-2</v>
      </c>
      <c r="E267" s="30">
        <f t="shared" si="9"/>
        <v>2.2943738035721507E-2</v>
      </c>
      <c r="F267" s="30">
        <f t="shared" si="12"/>
        <v>1.9829565595353843E-2</v>
      </c>
      <c r="G267" s="31">
        <f t="shared" si="10"/>
        <v>2.1164014295745517</v>
      </c>
      <c r="H267" s="31" t="str">
        <f t="shared" si="11"/>
        <v>yes</v>
      </c>
    </row>
    <row r="268" spans="1:8" x14ac:dyDescent="0.2">
      <c r="A268" s="21">
        <v>44896</v>
      </c>
      <c r="B268" s="22">
        <v>-1.7636823133594381E-3</v>
      </c>
      <c r="C268" s="22">
        <v>-8.6763321804983473E-4</v>
      </c>
      <c r="D268" s="17">
        <f t="shared" si="8"/>
        <v>-1.4741337023957031E-3</v>
      </c>
      <c r="E268" s="17">
        <f t="shared" si="9"/>
        <v>-2.8954861096373505E-4</v>
      </c>
      <c r="F268" s="17">
        <f t="shared" si="12"/>
        <v>1.9540016984390108E-2</v>
      </c>
      <c r="G268">
        <f t="shared" si="10"/>
        <v>-2.670886030954912E-2</v>
      </c>
      <c r="H268" t="str">
        <f t="shared" si="11"/>
        <v>no</v>
      </c>
    </row>
    <row r="269" spans="1:8" x14ac:dyDescent="0.2">
      <c r="A269" s="20">
        <v>44897</v>
      </c>
      <c r="B269" s="22">
        <v>1.2956806752306704E-3</v>
      </c>
      <c r="C269" s="22">
        <v>-1.194660488065602E-3</v>
      </c>
      <c r="D269" s="17">
        <f t="shared" si="8"/>
        <v>-1.8868707387484757E-3</v>
      </c>
      <c r="E269" s="17">
        <f t="shared" si="9"/>
        <v>3.1825514139791461E-3</v>
      </c>
      <c r="F269" s="17">
        <f t="shared" si="12"/>
        <v>2.2722568398369253E-2</v>
      </c>
      <c r="G269">
        <f t="shared" si="10"/>
        <v>0.293568395513986</v>
      </c>
      <c r="H269" t="str">
        <f t="shared" si="11"/>
        <v>no</v>
      </c>
    </row>
    <row r="270" spans="1:8" x14ac:dyDescent="0.2">
      <c r="A270" s="21">
        <v>44900</v>
      </c>
      <c r="B270" s="22">
        <v>-1.8900542210655402E-2</v>
      </c>
      <c r="C270" s="22">
        <v>-1.7894212283564803E-2</v>
      </c>
      <c r="D270" s="17">
        <f t="shared" si="8"/>
        <v>-2.2963166657928694E-2</v>
      </c>
      <c r="E270" s="17">
        <f t="shared" si="9"/>
        <v>4.0626244472732921E-3</v>
      </c>
      <c r="F270" s="17">
        <f t="shared" si="12"/>
        <v>2.6785192845642545E-2</v>
      </c>
      <c r="G270">
        <f t="shared" si="10"/>
        <v>0.37474905678608766</v>
      </c>
      <c r="H270" t="str">
        <f t="shared" si="11"/>
        <v>no</v>
      </c>
    </row>
    <row r="271" spans="1:8" x14ac:dyDescent="0.2">
      <c r="A271" s="20">
        <v>44901</v>
      </c>
      <c r="B271" s="22">
        <v>-2.0303821189676441E-2</v>
      </c>
      <c r="C271" s="22">
        <v>-1.4399194981406072E-2</v>
      </c>
      <c r="D271" s="17">
        <f t="shared" si="8"/>
        <v>-1.8552148936913843E-2</v>
      </c>
      <c r="E271" s="17">
        <f t="shared" si="9"/>
        <v>-1.7516722527625983E-3</v>
      </c>
      <c r="F271" s="17">
        <f t="shared" si="12"/>
        <v>2.5033520592879947E-2</v>
      </c>
      <c r="G271">
        <f t="shared" si="10"/>
        <v>-0.16157967172223503</v>
      </c>
      <c r="H271" t="str">
        <f t="shared" si="11"/>
        <v>no</v>
      </c>
    </row>
    <row r="272" spans="1:8" x14ac:dyDescent="0.2">
      <c r="A272" s="21">
        <v>44902</v>
      </c>
      <c r="B272" s="22">
        <v>-3.0595879378901847E-3</v>
      </c>
      <c r="C272" s="22">
        <v>-1.8623708845491027E-3</v>
      </c>
      <c r="D272" s="17">
        <f t="shared" si="8"/>
        <v>-2.7295796974638993E-3</v>
      </c>
      <c r="E272" s="17">
        <f t="shared" si="9"/>
        <v>-3.3000824042628534E-4</v>
      </c>
      <c r="F272" s="17">
        <f t="shared" si="12"/>
        <v>2.470351235245366E-2</v>
      </c>
      <c r="G272">
        <f t="shared" si="10"/>
        <v>-3.0440981793035424E-2</v>
      </c>
      <c r="H272" t="str">
        <f t="shared" si="11"/>
        <v>no</v>
      </c>
    </row>
    <row r="273" spans="1:8" x14ac:dyDescent="0.2">
      <c r="A273" s="20">
        <v>44903</v>
      </c>
      <c r="B273" s="22">
        <v>1.23991899646958E-2</v>
      </c>
      <c r="C273" s="22">
        <v>7.5217819575039702E-3</v>
      </c>
      <c r="D273" s="17">
        <f t="shared" si="8"/>
        <v>9.1140424950330503E-3</v>
      </c>
      <c r="E273" s="17">
        <f t="shared" si="9"/>
        <v>3.2851474696627501E-3</v>
      </c>
      <c r="F273" s="17">
        <f t="shared" si="12"/>
        <v>2.7988659822116409E-2</v>
      </c>
      <c r="G273">
        <f t="shared" si="10"/>
        <v>0.30303217332470844</v>
      </c>
      <c r="H273" t="str">
        <f t="shared" si="11"/>
        <v>no</v>
      </c>
    </row>
    <row r="274" spans="1:8" x14ac:dyDescent="0.2">
      <c r="A274" s="21">
        <v>44904</v>
      </c>
      <c r="B274" s="22">
        <v>-8.0032220052890235E-3</v>
      </c>
      <c r="C274" s="22">
        <v>-7.349578247904498E-3</v>
      </c>
      <c r="D274" s="17">
        <f t="shared" si="8"/>
        <v>-9.6549156331955707E-3</v>
      </c>
      <c r="E274" s="17">
        <f t="shared" si="9"/>
        <v>1.6516936279065472E-3</v>
      </c>
      <c r="F274" s="17">
        <f t="shared" si="12"/>
        <v>2.9640353450022958E-2</v>
      </c>
      <c r="G274">
        <f t="shared" si="10"/>
        <v>0.15235733383453737</v>
      </c>
      <c r="H274" t="str">
        <f t="shared" si="11"/>
        <v>no</v>
      </c>
    </row>
    <row r="275" spans="1:8" x14ac:dyDescent="0.2">
      <c r="A275" s="20">
        <v>44907</v>
      </c>
      <c r="B275" s="22">
        <v>2.888918154719966E-2</v>
      </c>
      <c r="C275" s="22">
        <v>1.4279296218109305E-2</v>
      </c>
      <c r="D275" s="17">
        <f t="shared" si="8"/>
        <v>1.7642616912999391E-2</v>
      </c>
      <c r="E275" s="17">
        <f t="shared" si="9"/>
        <v>1.1246564634200269E-2</v>
      </c>
      <c r="F275" s="17">
        <f t="shared" si="12"/>
        <v>4.0886918084223227E-2</v>
      </c>
      <c r="G275">
        <f t="shared" si="10"/>
        <v>1.0374179409024769</v>
      </c>
      <c r="H275" t="str">
        <f t="shared" si="11"/>
        <v>no</v>
      </c>
    </row>
    <row r="276" spans="1:8" x14ac:dyDescent="0.2">
      <c r="A276" s="21">
        <v>44908</v>
      </c>
      <c r="B276" s="22">
        <v>1.7464700537840105E-2</v>
      </c>
      <c r="C276" s="22">
        <v>7.2896644387934195E-3</v>
      </c>
      <c r="D276" s="17">
        <f t="shared" si="8"/>
        <v>8.8210898713771309E-3</v>
      </c>
      <c r="E276" s="17">
        <f t="shared" si="9"/>
        <v>8.6436106664629746E-3</v>
      </c>
      <c r="F276" s="17">
        <f t="shared" si="12"/>
        <v>4.9530528750686198E-2</v>
      </c>
      <c r="G276">
        <f t="shared" si="10"/>
        <v>0.7973134082470279</v>
      </c>
      <c r="H276" t="str">
        <f t="shared" si="11"/>
        <v>no</v>
      </c>
    </row>
    <row r="277" spans="1:8" x14ac:dyDescent="0.2">
      <c r="A277" s="20">
        <v>44909</v>
      </c>
      <c r="B277" s="22">
        <v>1.1678440751212715E-3</v>
      </c>
      <c r="C277" s="22">
        <v>-6.0527246341003371E-3</v>
      </c>
      <c r="D277" s="17">
        <f t="shared" si="8"/>
        <v>-8.0181728712873483E-3</v>
      </c>
      <c r="E277" s="17">
        <f t="shared" si="9"/>
        <v>9.1860169464086198E-3</v>
      </c>
      <c r="F277" s="17">
        <f t="shared" si="12"/>
        <v>5.8716545697094821E-2</v>
      </c>
      <c r="G277">
        <f t="shared" si="10"/>
        <v>0.84734664278361105</v>
      </c>
      <c r="H277" t="str">
        <f t="shared" si="11"/>
        <v>no</v>
      </c>
    </row>
    <row r="278" spans="1:8" x14ac:dyDescent="0.2">
      <c r="A278" s="21">
        <v>44910</v>
      </c>
      <c r="B278" s="22">
        <v>-3.1918336589196628E-2</v>
      </c>
      <c r="C278" s="22">
        <v>-2.4921675023714007E-2</v>
      </c>
      <c r="D278" s="17">
        <f t="shared" si="8"/>
        <v>-3.1832439683107519E-2</v>
      </c>
      <c r="E278" s="17">
        <f t="shared" si="9"/>
        <v>-8.5896906089108493E-5</v>
      </c>
      <c r="F278" s="17">
        <f t="shared" si="12"/>
        <v>5.8630648791005713E-2</v>
      </c>
      <c r="G278">
        <f t="shared" si="10"/>
        <v>-7.9233965520345718E-3</v>
      </c>
      <c r="H278" t="str">
        <f t="shared" si="11"/>
        <v>no</v>
      </c>
    </row>
    <row r="279" spans="1:8" x14ac:dyDescent="0.2">
      <c r="A279" s="20">
        <v>44911</v>
      </c>
      <c r="B279" s="22">
        <v>-1.7348732226065255E-2</v>
      </c>
      <c r="C279" s="22">
        <v>-1.1137750774080746E-2</v>
      </c>
      <c r="D279" s="17">
        <f t="shared" si="8"/>
        <v>-1.4435920904014719E-2</v>
      </c>
      <c r="E279" s="17">
        <f t="shared" si="9"/>
        <v>-2.9128113220505368E-3</v>
      </c>
      <c r="F279" s="17">
        <f t="shared" si="12"/>
        <v>5.5717837468955173E-2</v>
      </c>
      <c r="G279">
        <f t="shared" si="10"/>
        <v>-0.26868673432684775</v>
      </c>
      <c r="H279" t="str">
        <f t="shared" si="11"/>
        <v>no</v>
      </c>
    </row>
    <row r="280" spans="1:8" x14ac:dyDescent="0.2">
      <c r="A280" s="21">
        <v>44914</v>
      </c>
      <c r="B280" s="22">
        <v>-1.7327983001985237E-2</v>
      </c>
      <c r="C280" s="22">
        <v>-9.0075160018523448E-3</v>
      </c>
      <c r="D280" s="17">
        <f t="shared" si="8"/>
        <v>-1.1747378182232579E-2</v>
      </c>
      <c r="E280" s="17">
        <f t="shared" si="9"/>
        <v>-5.5806048197526575E-3</v>
      </c>
      <c r="F280" s="17">
        <f t="shared" si="12"/>
        <v>5.0137232649202515E-2</v>
      </c>
      <c r="G280">
        <f t="shared" si="10"/>
        <v>-0.51477226596759074</v>
      </c>
      <c r="H280" t="str">
        <f t="shared" si="11"/>
        <v>no</v>
      </c>
    </row>
    <row r="281" spans="1:8" x14ac:dyDescent="0.2">
      <c r="A281" s="20">
        <v>44915</v>
      </c>
      <c r="B281" s="22">
        <v>5.6144909187008096E-3</v>
      </c>
      <c r="C281" s="22">
        <v>1.0373383615349674E-3</v>
      </c>
      <c r="D281" s="17">
        <f t="shared" si="8"/>
        <v>9.3010715512111138E-4</v>
      </c>
      <c r="E281" s="17">
        <f t="shared" si="9"/>
        <v>4.684383763579698E-3</v>
      </c>
      <c r="F281" s="17">
        <f t="shared" si="12"/>
        <v>5.4821616412782215E-2</v>
      </c>
      <c r="G281">
        <f t="shared" si="10"/>
        <v>0.43210206107132831</v>
      </c>
      <c r="H281" t="str">
        <f t="shared" si="11"/>
        <v>no</v>
      </c>
    </row>
    <row r="282" spans="1:8" x14ac:dyDescent="0.2">
      <c r="A282" s="21">
        <v>44916</v>
      </c>
      <c r="B282" s="22">
        <v>1.0876739493116627E-2</v>
      </c>
      <c r="C282" s="22">
        <v>1.4867993802734736E-2</v>
      </c>
      <c r="D282" s="17">
        <f t="shared" si="8"/>
        <v>1.8385604787908481E-2</v>
      </c>
      <c r="E282" s="17">
        <f t="shared" si="9"/>
        <v>-7.5088652947918541E-3</v>
      </c>
      <c r="F282" s="17">
        <f t="shared" si="12"/>
        <v>4.7312751117990361E-2</v>
      </c>
      <c r="G282">
        <f t="shared" si="10"/>
        <v>-0.69264098202472668</v>
      </c>
      <c r="H282" t="str">
        <f t="shared" si="11"/>
        <v>no</v>
      </c>
    </row>
    <row r="283" spans="1:8" x14ac:dyDescent="0.2">
      <c r="A283" s="15">
        <v>44917</v>
      </c>
      <c r="B283" s="17">
        <v>-2.5528727461725964E-2</v>
      </c>
      <c r="C283" s="17">
        <v>-1.4451699568616361E-2</v>
      </c>
      <c r="D283" s="17">
        <f t="shared" si="8"/>
        <v>-1.8618414321201385E-2</v>
      </c>
      <c r="E283" s="17">
        <f t="shared" si="9"/>
        <v>-6.9103131405245793E-3</v>
      </c>
    </row>
    <row r="284" spans="1:8" x14ac:dyDescent="0.2">
      <c r="A284" s="16">
        <v>44918</v>
      </c>
      <c r="B284" s="17">
        <v>2.2669218440749539E-3</v>
      </c>
      <c r="C284" s="17">
        <v>5.8681025252820262E-3</v>
      </c>
      <c r="D284" s="17">
        <f t="shared" si="8"/>
        <v>7.0269543207046124E-3</v>
      </c>
      <c r="E284" s="17">
        <f t="shared" si="9"/>
        <v>-4.7600324766296585E-3</v>
      </c>
    </row>
    <row r="285" spans="1:8" x14ac:dyDescent="0.2">
      <c r="A285" s="15">
        <v>44922</v>
      </c>
      <c r="B285" s="17">
        <v>-7.4141888249533716E-3</v>
      </c>
      <c r="C285" s="17">
        <v>-4.0496221104097119E-3</v>
      </c>
      <c r="D285" s="17">
        <f t="shared" si="8"/>
        <v>-5.4900821738388854E-3</v>
      </c>
      <c r="E285" s="17">
        <f t="shared" si="9"/>
        <v>-1.9241066511144862E-3</v>
      </c>
    </row>
    <row r="286" spans="1:8" x14ac:dyDescent="0.2">
      <c r="A286" s="16">
        <v>44923</v>
      </c>
      <c r="B286" s="17">
        <v>-1.0254823965644477E-2</v>
      </c>
      <c r="C286" s="17">
        <v>-1.2020638322615351E-2</v>
      </c>
      <c r="D286" s="17">
        <f t="shared" si="8"/>
        <v>-1.5550202261032342E-2</v>
      </c>
      <c r="E286" s="17">
        <f t="shared" si="9"/>
        <v>5.2953782953878651E-3</v>
      </c>
    </row>
    <row r="287" spans="1:8" x14ac:dyDescent="0.2">
      <c r="A287" s="15">
        <v>44924</v>
      </c>
      <c r="B287" s="17">
        <v>2.7629577496764979E-2</v>
      </c>
      <c r="C287" s="17">
        <v>1.7461331644819111E-2</v>
      </c>
      <c r="D287" s="17">
        <f t="shared" si="8"/>
        <v>2.1658624114864893E-2</v>
      </c>
      <c r="E287" s="17">
        <f t="shared" si="9"/>
        <v>5.9709533819000855E-3</v>
      </c>
    </row>
    <row r="288" spans="1:8" x14ac:dyDescent="0.2">
      <c r="A288" s="16">
        <v>44925</v>
      </c>
      <c r="B288" s="17">
        <v>-4.9373758421031866E-3</v>
      </c>
      <c r="C288" s="17">
        <v>-2.5407424823445934E-3</v>
      </c>
      <c r="D288" s="17">
        <f t="shared" si="8"/>
        <v>-3.5857440253088111E-3</v>
      </c>
      <c r="E288" s="17">
        <f t="shared" si="9"/>
        <v>-1.3516318167943755E-3</v>
      </c>
    </row>
    <row r="289" spans="1:5" x14ac:dyDescent="0.2">
      <c r="A289" s="15">
        <v>44929</v>
      </c>
      <c r="B289" s="17">
        <v>-1.0007234552178446E-3</v>
      </c>
      <c r="C289" s="17">
        <v>-4.000548879248611E-3</v>
      </c>
      <c r="D289" s="17">
        <f t="shared" si="8"/>
        <v>-5.4281474611994444E-3</v>
      </c>
      <c r="E289" s="17">
        <f t="shared" si="9"/>
        <v>4.4274240059815999E-3</v>
      </c>
    </row>
    <row r="290" spans="1:5" x14ac:dyDescent="0.2">
      <c r="A290" s="16">
        <v>44930</v>
      </c>
      <c r="B290" s="17">
        <v>-4.3743222591554387E-2</v>
      </c>
      <c r="C290" s="17">
        <v>7.5389705750443792E-3</v>
      </c>
      <c r="D290" s="17">
        <f t="shared" si="8"/>
        <v>9.1357360347255889E-3</v>
      </c>
      <c r="E290" s="17">
        <f t="shared" si="9"/>
        <v>-5.2878958626279976E-2</v>
      </c>
    </row>
    <row r="291" spans="1:5" x14ac:dyDescent="0.2">
      <c r="A291" s="15">
        <v>44931</v>
      </c>
      <c r="B291" s="17">
        <v>-2.9637789943950388E-2</v>
      </c>
      <c r="C291" s="17">
        <v>-1.1645528874622113E-2</v>
      </c>
      <c r="D291" s="17">
        <f t="shared" si="8"/>
        <v>-1.5076781307895347E-2</v>
      </c>
      <c r="E291" s="17">
        <f t="shared" si="9"/>
        <v>-1.4561008636055041E-2</v>
      </c>
    </row>
    <row r="292" spans="1:5" x14ac:dyDescent="0.2">
      <c r="A292" s="16">
        <v>44932</v>
      </c>
      <c r="B292" s="17">
        <v>1.1785277185540233E-2</v>
      </c>
      <c r="C292" s="17">
        <v>2.284078102943865E-2</v>
      </c>
      <c r="D292" s="17">
        <f t="shared" si="8"/>
        <v>2.844796005039885E-2</v>
      </c>
      <c r="E292" s="17">
        <f t="shared" si="9"/>
        <v>-1.6662682864858617E-2</v>
      </c>
    </row>
    <row r="293" spans="1:5" x14ac:dyDescent="0.2">
      <c r="A293" s="15">
        <v>44935</v>
      </c>
      <c r="B293" s="17">
        <v>9.736385423149807E-3</v>
      </c>
      <c r="C293" s="17">
        <v>-7.6763254526313052E-4</v>
      </c>
      <c r="D293" s="17">
        <f t="shared" si="8"/>
        <v>-1.3479241012291777E-3</v>
      </c>
      <c r="E293" s="17">
        <f t="shared" si="9"/>
        <v>1.1084309524378985E-2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21D5-7BB4-C24C-8405-8CC4EC046B4E}">
  <sheetPr codeName="Sheet11"/>
  <dimension ref="A2:S294"/>
  <sheetViews>
    <sheetView topLeftCell="I1" zoomScale="89" workbookViewId="0">
      <selection activeCell="R15" sqref="R15"/>
    </sheetView>
  </sheetViews>
  <sheetFormatPr baseColWidth="10" defaultRowHeight="15" x14ac:dyDescent="0.2"/>
  <cols>
    <col min="12" max="12" width="2.5" customWidth="1"/>
    <col min="13" max="13" width="3.33203125" customWidth="1"/>
    <col min="14" max="14" width="18" customWidth="1"/>
    <col min="15" max="15" width="15.83203125" customWidth="1"/>
    <col min="16" max="16" width="17.1640625" customWidth="1"/>
    <col min="17" max="17" width="17" customWidth="1"/>
    <col min="18" max="18" width="21.6640625" customWidth="1"/>
  </cols>
  <sheetData>
    <row r="2" spans="1:19" x14ac:dyDescent="0.2">
      <c r="A2" t="s">
        <v>29</v>
      </c>
      <c r="B2">
        <f>INTERCEPT(D12:D263,E12:E263)</f>
        <v>-6.6627827657783384E-4</v>
      </c>
      <c r="D2" t="s">
        <v>88</v>
      </c>
      <c r="E2">
        <f>_xlfn.STDEV.S(G12:G263)</f>
        <v>1.860524097660984E-2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SLOPE(D12:D263,E12:E263)</f>
        <v>1.1342534811360501</v>
      </c>
      <c r="G3" t="s">
        <v>169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RSQ(D12:D263,E12:E263)</f>
        <v>0.46068555666638372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STEYX(D12:D263,E12:E263)</f>
        <v>1.8642414322316534E-2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13</v>
      </c>
      <c r="C10" t="s">
        <v>15</v>
      </c>
      <c r="D10" t="s">
        <v>86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>
        <v>117.1706466674805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6">
        <v>44523</v>
      </c>
      <c r="B12">
        <v>113.9866256713867</v>
      </c>
      <c r="C12">
        <v>4690.7001953125</v>
      </c>
      <c r="D12" s="17">
        <f t="shared" si="0"/>
        <v>-2.7174220563361273E-2</v>
      </c>
      <c r="E12" s="17">
        <f t="shared" si="1"/>
        <v>1.657132912945114E-3</v>
      </c>
      <c r="F12" s="17">
        <f>$B$2 + $B$3 * E12</f>
        <v>1.2133304986352848E-3</v>
      </c>
      <c r="G12" s="17">
        <f>D12-F12</f>
        <v>-2.8387551061996558E-2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>
        <v>113.376106262207</v>
      </c>
      <c r="C13">
        <v>4701.4599609375</v>
      </c>
      <c r="D13" s="17">
        <f t="shared" si="0"/>
        <v>-5.3560617799124355E-3</v>
      </c>
      <c r="E13" s="17">
        <f t="shared" si="1"/>
        <v>2.2938506357221833E-3</v>
      </c>
      <c r="F13" s="17">
        <f t="shared" ref="F13:F76" si="2">$B$2 + $B$3 * E13</f>
        <v>1.9355297921961941E-3</v>
      </c>
      <c r="G13" s="17">
        <f t="shared" ref="G13:G76" si="3">D13-F13</f>
        <v>-7.2915915721086296E-3</v>
      </c>
      <c r="N13" s="17">
        <f>SUM(G267:G269)</f>
        <v>1.3469291994202348E-2</v>
      </c>
      <c r="O13" s="17">
        <f>SUM(G266:G270)</f>
        <v>-7.3786804853304567E-3</v>
      </c>
      <c r="P13" s="17">
        <f>SUM(G268:G273)</f>
        <v>1.0309659628373042E-2</v>
      </c>
      <c r="Q13" s="17">
        <f>SUM(G268:G278)</f>
        <v>5.8583694142588967E-3</v>
      </c>
      <c r="R13" s="17">
        <f>SUM(G268:G283)</f>
        <v>1.193869777708588E-2</v>
      </c>
    </row>
    <row r="14" spans="1:19" x14ac:dyDescent="0.2">
      <c r="A14" s="16">
        <v>44526</v>
      </c>
      <c r="B14">
        <v>109.9760360717773</v>
      </c>
      <c r="C14">
        <v>4594.6201171875</v>
      </c>
      <c r="D14" s="17">
        <f t="shared" si="0"/>
        <v>-2.9989301119287881E-2</v>
      </c>
      <c r="E14" s="17">
        <f t="shared" si="1"/>
        <v>-2.2724822637582465E-2</v>
      </c>
      <c r="F14" s="17">
        <f t="shared" si="2"/>
        <v>-2.6441987461455058E-2</v>
      </c>
      <c r="G14" s="17">
        <f t="shared" si="3"/>
        <v>-3.5473136578328228E-3</v>
      </c>
    </row>
    <row r="15" spans="1:19" x14ac:dyDescent="0.2">
      <c r="A15" s="16">
        <v>44529</v>
      </c>
      <c r="B15">
        <v>112.03298187255859</v>
      </c>
      <c r="C15">
        <v>4655.27001953125</v>
      </c>
      <c r="D15" s="17">
        <f t="shared" si="0"/>
        <v>1.8703581927964841E-2</v>
      </c>
      <c r="E15" s="17">
        <f t="shared" si="1"/>
        <v>1.3200199537034996E-2</v>
      </c>
      <c r="F15" s="17">
        <f t="shared" si="2"/>
        <v>1.4306093999994586E-2</v>
      </c>
      <c r="G15" s="17">
        <f t="shared" si="3"/>
        <v>4.3974879279702547E-3</v>
      </c>
      <c r="N15">
        <f>N13/(B5 * SQRT(3))</f>
        <v>0.41714014205430872</v>
      </c>
      <c r="O15">
        <f>O13/(B5 * SQRT(5))</f>
        <v>-0.17700745047489988</v>
      </c>
      <c r="P15">
        <f>P13/(B5* SQRT(6))</f>
        <v>0.22577016290798735</v>
      </c>
      <c r="Q15">
        <f>Q13/(B5*SQRT(11))</f>
        <v>9.4749789838752721E-2</v>
      </c>
      <c r="R15">
        <f>R13/(B5*SQRT(16))</f>
        <v>0.16010128262724879</v>
      </c>
    </row>
    <row r="16" spans="1:19" x14ac:dyDescent="0.2">
      <c r="A16" s="16">
        <v>44530</v>
      </c>
      <c r="B16">
        <v>110.0324020385742</v>
      </c>
      <c r="C16">
        <v>4567</v>
      </c>
      <c r="D16" s="17">
        <f t="shared" si="0"/>
        <v>-1.7857061380907591E-2</v>
      </c>
      <c r="E16" s="17">
        <f t="shared" si="1"/>
        <v>-1.896131033450521E-2</v>
      </c>
      <c r="F16" s="17">
        <f t="shared" si="2"/>
        <v>-2.217321053039133E-2</v>
      </c>
      <c r="G16" s="17">
        <f t="shared" si="3"/>
        <v>4.3161491494837396E-3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x14ac:dyDescent="0.2">
      <c r="A17" s="16">
        <v>44531</v>
      </c>
      <c r="B17">
        <v>113.3009490966797</v>
      </c>
      <c r="C17">
        <v>4513.0400390625</v>
      </c>
      <c r="D17" s="17">
        <f t="shared" si="0"/>
        <v>2.9705314048853015E-2</v>
      </c>
      <c r="E17" s="17">
        <f t="shared" si="1"/>
        <v>-1.1815187417889228E-2</v>
      </c>
      <c r="F17" s="17">
        <f t="shared" si="2"/>
        <v>-1.4067695735593549E-2</v>
      </c>
      <c r="G17" s="17">
        <f t="shared" si="3"/>
        <v>4.3773009784446565E-2</v>
      </c>
    </row>
    <row r="18" spans="1:7" hidden="1" x14ac:dyDescent="0.2">
      <c r="A18" s="16">
        <v>44532</v>
      </c>
      <c r="B18">
        <v>114.3059616088867</v>
      </c>
      <c r="C18">
        <v>4577.10009765625</v>
      </c>
      <c r="D18" s="17">
        <f t="shared" si="0"/>
        <v>8.8702920868688473E-3</v>
      </c>
      <c r="E18" s="17">
        <f t="shared" si="1"/>
        <v>1.419443613158311E-2</v>
      </c>
      <c r="F18" s="17">
        <f t="shared" si="2"/>
        <v>1.5433810318433635E-2</v>
      </c>
      <c r="G18" s="17">
        <f t="shared" si="3"/>
        <v>-6.5635182315647873E-3</v>
      </c>
    </row>
    <row r="19" spans="1:7" hidden="1" x14ac:dyDescent="0.2">
      <c r="A19" s="16">
        <v>44533</v>
      </c>
      <c r="B19">
        <v>112.0799560546875</v>
      </c>
      <c r="C19">
        <v>4538.43017578125</v>
      </c>
      <c r="D19" s="17">
        <f t="shared" si="0"/>
        <v>-1.9474098488544089E-2</v>
      </c>
      <c r="E19" s="17">
        <f t="shared" si="1"/>
        <v>-8.4485637302975647E-3</v>
      </c>
      <c r="F19" s="17">
        <f t="shared" si="2"/>
        <v>-1.024909109826762E-2</v>
      </c>
      <c r="G19" s="17">
        <f t="shared" si="3"/>
        <v>-9.2250073902764695E-3</v>
      </c>
    </row>
    <row r="20" spans="1:7" hidden="1" x14ac:dyDescent="0.2">
      <c r="A20" s="16">
        <v>44536</v>
      </c>
      <c r="B20">
        <v>111.9014892578125</v>
      </c>
      <c r="C20">
        <v>4591.669921875</v>
      </c>
      <c r="D20" s="17">
        <f t="shared" si="0"/>
        <v>-1.592316799160054E-3</v>
      </c>
      <c r="E20" s="17">
        <f t="shared" si="1"/>
        <v>1.1730872577451423E-2</v>
      </c>
      <c r="F20" s="17">
        <f t="shared" si="2"/>
        <v>1.263950478115987E-2</v>
      </c>
      <c r="G20" s="17">
        <f t="shared" si="3"/>
        <v>-1.4231821580319924E-2</v>
      </c>
    </row>
    <row r="21" spans="1:7" hidden="1" x14ac:dyDescent="0.2">
      <c r="A21" s="16">
        <v>44537</v>
      </c>
      <c r="B21">
        <v>114.8882751464844</v>
      </c>
      <c r="C21">
        <v>4686.75</v>
      </c>
      <c r="D21" s="17">
        <f t="shared" si="0"/>
        <v>2.6691207672764561E-2</v>
      </c>
      <c r="E21" s="17">
        <f t="shared" si="1"/>
        <v>2.0707080374404274E-2</v>
      </c>
      <c r="F21" s="17">
        <f t="shared" si="2"/>
        <v>2.2820799722254197E-2</v>
      </c>
      <c r="G21" s="17">
        <f t="shared" si="3"/>
        <v>3.8704079505103642E-3</v>
      </c>
    </row>
    <row r="22" spans="1:7" hidden="1" x14ac:dyDescent="0.2">
      <c r="A22" s="16">
        <v>44538</v>
      </c>
      <c r="B22">
        <v>114.39988708496089</v>
      </c>
      <c r="C22">
        <v>4701.2099609375</v>
      </c>
      <c r="D22" s="17">
        <f t="shared" si="0"/>
        <v>-4.2509826255185956E-3</v>
      </c>
      <c r="E22" s="17">
        <f t="shared" si="1"/>
        <v>3.0852853123166657E-3</v>
      </c>
      <c r="F22" s="17">
        <f t="shared" si="2"/>
        <v>2.8332173292152699E-3</v>
      </c>
      <c r="G22" s="17">
        <f t="shared" si="3"/>
        <v>-7.084199954733866E-3</v>
      </c>
    </row>
    <row r="23" spans="1:7" hidden="1" x14ac:dyDescent="0.2">
      <c r="A23" s="16">
        <v>44539</v>
      </c>
      <c r="B23">
        <v>112.239631652832</v>
      </c>
      <c r="C23">
        <v>4667.4501953125</v>
      </c>
      <c r="D23" s="17">
        <f t="shared" si="0"/>
        <v>-1.8883370317704484E-2</v>
      </c>
      <c r="E23" s="17">
        <f t="shared" si="1"/>
        <v>-7.1810801698947158E-3</v>
      </c>
      <c r="F23" s="17">
        <f t="shared" si="2"/>
        <v>-8.8114434575979738E-3</v>
      </c>
      <c r="G23" s="17">
        <f t="shared" si="3"/>
        <v>-1.007192686010651E-2</v>
      </c>
    </row>
    <row r="24" spans="1:7" hidden="1" x14ac:dyDescent="0.2">
      <c r="A24" s="16">
        <v>44540</v>
      </c>
      <c r="B24">
        <v>111.89210510253911</v>
      </c>
      <c r="C24">
        <v>4712.02001953125</v>
      </c>
      <c r="D24" s="17">
        <f t="shared" si="0"/>
        <v>-3.0962909016650775E-3</v>
      </c>
      <c r="E24" s="17">
        <f t="shared" si="1"/>
        <v>9.5490733384817617E-3</v>
      </c>
      <c r="F24" s="17">
        <f t="shared" si="2"/>
        <v>1.0164791399218547E-2</v>
      </c>
      <c r="G24" s="17">
        <f t="shared" si="3"/>
        <v>-1.3261082300883624E-2</v>
      </c>
    </row>
    <row r="25" spans="1:7" hidden="1" x14ac:dyDescent="0.2">
      <c r="A25" s="16">
        <v>44543</v>
      </c>
      <c r="B25">
        <v>109.3467330932617</v>
      </c>
      <c r="C25">
        <v>4668.97021484375</v>
      </c>
      <c r="D25" s="17">
        <f t="shared" si="0"/>
        <v>-2.2748450455416847E-2</v>
      </c>
      <c r="E25" s="17">
        <f t="shared" si="1"/>
        <v>-9.1361676115676582E-3</v>
      </c>
      <c r="F25" s="17">
        <f t="shared" si="2"/>
        <v>-1.1029008194240884E-2</v>
      </c>
      <c r="G25" s="17">
        <f t="shared" si="3"/>
        <v>-1.1719442261175963E-2</v>
      </c>
    </row>
    <row r="26" spans="1:7" hidden="1" x14ac:dyDescent="0.2">
      <c r="A26" s="16">
        <v>44544</v>
      </c>
      <c r="B26">
        <v>109.2246475219727</v>
      </c>
      <c r="C26">
        <v>4634.08984375</v>
      </c>
      <c r="D26" s="17">
        <f t="shared" si="0"/>
        <v>-1.1164994859506061E-3</v>
      </c>
      <c r="E26" s="17">
        <f t="shared" si="1"/>
        <v>-7.4706775774360246E-3</v>
      </c>
      <c r="F26" s="17">
        <f t="shared" si="2"/>
        <v>-9.1399203252296793E-3</v>
      </c>
      <c r="G26" s="17">
        <f t="shared" si="3"/>
        <v>8.0234208392790732E-3</v>
      </c>
    </row>
    <row r="27" spans="1:7" hidden="1" x14ac:dyDescent="0.2">
      <c r="A27" s="16">
        <v>44545</v>
      </c>
      <c r="B27">
        <v>113.0849227905273</v>
      </c>
      <c r="C27">
        <v>4709.85009765625</v>
      </c>
      <c r="D27" s="17">
        <f t="shared" si="0"/>
        <v>3.5342528963328013E-2</v>
      </c>
      <c r="E27" s="17">
        <f t="shared" si="1"/>
        <v>1.6348464630746795E-2</v>
      </c>
      <c r="F27" s="17">
        <f t="shared" si="2"/>
        <v>1.7877024642076311E-2</v>
      </c>
      <c r="G27" s="17">
        <f t="shared" si="3"/>
        <v>1.7465504321251702E-2</v>
      </c>
    </row>
    <row r="28" spans="1:7" hidden="1" x14ac:dyDescent="0.2">
      <c r="A28" s="16">
        <v>44546</v>
      </c>
      <c r="B28">
        <v>109.940544128418</v>
      </c>
      <c r="C28">
        <v>4668.669921875</v>
      </c>
      <c r="D28" s="17">
        <f t="shared" si="0"/>
        <v>-2.7805463226373561E-2</v>
      </c>
      <c r="E28" s="17">
        <f t="shared" si="1"/>
        <v>-8.7434153799804681E-3</v>
      </c>
      <c r="F28" s="17">
        <f t="shared" si="2"/>
        <v>-1.0583527608339161E-2</v>
      </c>
      <c r="G28" s="17">
        <f t="shared" si="3"/>
        <v>-1.7221935618034402E-2</v>
      </c>
    </row>
    <row r="29" spans="1:7" hidden="1" x14ac:dyDescent="0.2">
      <c r="A29" s="16">
        <v>44547</v>
      </c>
      <c r="B29">
        <v>109.7047653198242</v>
      </c>
      <c r="C29">
        <v>4620.64013671875</v>
      </c>
      <c r="D29" s="17">
        <f t="shared" si="0"/>
        <v>-2.1446028893433722E-3</v>
      </c>
      <c r="E29" s="17">
        <f t="shared" si="1"/>
        <v>-1.0287680637092622E-2</v>
      </c>
      <c r="F29" s="17">
        <f t="shared" si="2"/>
        <v>-1.2335115852016078E-2</v>
      </c>
      <c r="G29" s="17">
        <f t="shared" si="3"/>
        <v>1.0190512962672706E-2</v>
      </c>
    </row>
    <row r="30" spans="1:7" hidden="1" x14ac:dyDescent="0.2">
      <c r="A30" s="16">
        <v>44550</v>
      </c>
      <c r="B30">
        <v>108.4032440185547</v>
      </c>
      <c r="C30">
        <v>4568.02001953125</v>
      </c>
      <c r="D30" s="17">
        <f t="shared" si="0"/>
        <v>-1.1863853839668259E-2</v>
      </c>
      <c r="E30" s="17">
        <f t="shared" si="1"/>
        <v>-1.138805785140995E-2</v>
      </c>
      <c r="F30" s="17">
        <f t="shared" si="2"/>
        <v>-1.3583222537918297E-2</v>
      </c>
      <c r="G30" s="17">
        <f t="shared" si="3"/>
        <v>1.7193686982500383E-3</v>
      </c>
    </row>
    <row r="31" spans="1:7" hidden="1" x14ac:dyDescent="0.2">
      <c r="A31" s="16">
        <v>44551</v>
      </c>
      <c r="B31">
        <v>110.7610778808594</v>
      </c>
      <c r="C31">
        <v>4649.22998046875</v>
      </c>
      <c r="D31" s="17">
        <f t="shared" si="0"/>
        <v>2.1750583976076543E-2</v>
      </c>
      <c r="E31" s="17">
        <f t="shared" si="1"/>
        <v>1.7777934551572505E-2</v>
      </c>
      <c r="F31" s="17">
        <f t="shared" si="2"/>
        <v>1.9498405875952144E-2</v>
      </c>
      <c r="G31" s="17">
        <f t="shared" si="3"/>
        <v>2.2521781001243989E-3</v>
      </c>
    </row>
    <row r="32" spans="1:7" hidden="1" x14ac:dyDescent="0.2">
      <c r="A32" s="16">
        <v>44552</v>
      </c>
      <c r="B32">
        <v>114.4015426635742</v>
      </c>
      <c r="C32">
        <v>4696.56005859375</v>
      </c>
      <c r="D32" s="17">
        <f t="shared" si="0"/>
        <v>3.2867726211825765E-2</v>
      </c>
      <c r="E32" s="17">
        <f t="shared" si="1"/>
        <v>1.0180197220578835E-2</v>
      </c>
      <c r="F32" s="17">
        <f t="shared" si="2"/>
        <v>1.088064585951525E-2</v>
      </c>
      <c r="G32" s="17">
        <f t="shared" si="3"/>
        <v>2.1987080352310513E-2</v>
      </c>
    </row>
    <row r="33" spans="1:7" hidden="1" x14ac:dyDescent="0.2">
      <c r="A33" s="16">
        <v>44553</v>
      </c>
      <c r="B33">
        <v>113.81679534912109</v>
      </c>
      <c r="C33">
        <v>4725.7900390625</v>
      </c>
      <c r="D33" s="17">
        <f t="shared" si="0"/>
        <v>-5.1113586481320583E-3</v>
      </c>
      <c r="E33" s="17">
        <f t="shared" si="1"/>
        <v>6.2236999216618294E-3</v>
      </c>
      <c r="F33" s="17">
        <f t="shared" si="2"/>
        <v>6.3929750251132582E-3</v>
      </c>
      <c r="G33" s="17">
        <f t="shared" si="3"/>
        <v>-1.1504333673245316E-2</v>
      </c>
    </row>
    <row r="34" spans="1:7" hidden="1" x14ac:dyDescent="0.2">
      <c r="A34" s="16">
        <v>44557</v>
      </c>
      <c r="B34">
        <v>115.7219161987305</v>
      </c>
      <c r="C34">
        <v>4791.18994140625</v>
      </c>
      <c r="D34" s="17">
        <f t="shared" si="0"/>
        <v>1.6738486123824226E-2</v>
      </c>
      <c r="E34" s="17">
        <f t="shared" si="1"/>
        <v>1.3838935247475259E-2</v>
      </c>
      <c r="F34" s="17">
        <f t="shared" si="2"/>
        <v>1.5030582203087362E-2</v>
      </c>
      <c r="G34" s="17">
        <f t="shared" si="3"/>
        <v>1.7079039207368637E-3</v>
      </c>
    </row>
    <row r="35" spans="1:7" hidden="1" x14ac:dyDescent="0.2">
      <c r="A35" s="16">
        <v>44558</v>
      </c>
      <c r="B35">
        <v>115.1183319091797</v>
      </c>
      <c r="C35">
        <v>4786.35009765625</v>
      </c>
      <c r="D35" s="17">
        <f t="shared" si="0"/>
        <v>-5.2158165832153491E-3</v>
      </c>
      <c r="E35" s="17">
        <f t="shared" si="1"/>
        <v>-1.0101548486260992E-3</v>
      </c>
      <c r="F35" s="17">
        <f t="shared" si="2"/>
        <v>-1.8120499301184467E-3</v>
      </c>
      <c r="G35" s="17">
        <f t="shared" si="3"/>
        <v>-3.4037666530969024E-3</v>
      </c>
    </row>
    <row r="36" spans="1:7" hidden="1" x14ac:dyDescent="0.2">
      <c r="A36" s="16">
        <v>44559</v>
      </c>
      <c r="B36">
        <v>114.5052947998047</v>
      </c>
      <c r="C36">
        <v>4793.06005859375</v>
      </c>
      <c r="D36" s="17">
        <f t="shared" si="0"/>
        <v>-5.325277904987713E-3</v>
      </c>
      <c r="E36" s="17">
        <f t="shared" si="1"/>
        <v>1.4018951394270118E-3</v>
      </c>
      <c r="F36" s="17">
        <f t="shared" si="2"/>
        <v>9.238261655049627E-4</v>
      </c>
      <c r="G36" s="17">
        <f t="shared" si="3"/>
        <v>-6.249104070492676E-3</v>
      </c>
    </row>
    <row r="37" spans="1:7" hidden="1" x14ac:dyDescent="0.2">
      <c r="A37" s="16">
        <v>44560</v>
      </c>
      <c r="B37">
        <v>113.57159423828119</v>
      </c>
      <c r="C37">
        <v>4778.72998046875</v>
      </c>
      <c r="D37" s="17">
        <f t="shared" si="0"/>
        <v>-8.1542129833903632E-3</v>
      </c>
      <c r="E37" s="17">
        <f t="shared" si="1"/>
        <v>-2.9897555945093135E-3</v>
      </c>
      <c r="F37" s="17">
        <f t="shared" si="2"/>
        <v>-4.0574189673960037E-3</v>
      </c>
      <c r="G37" s="17">
        <f t="shared" si="3"/>
        <v>-4.0967940159943594E-3</v>
      </c>
    </row>
    <row r="38" spans="1:7" hidden="1" x14ac:dyDescent="0.2">
      <c r="A38" s="16">
        <v>44561</v>
      </c>
      <c r="B38">
        <v>113.4678421020508</v>
      </c>
      <c r="C38">
        <v>4766.18017578125</v>
      </c>
      <c r="D38" s="17">
        <f t="shared" si="0"/>
        <v>-9.1353948957273445E-4</v>
      </c>
      <c r="E38" s="17">
        <f t="shared" si="1"/>
        <v>-2.6261799136575448E-3</v>
      </c>
      <c r="F38" s="17">
        <f t="shared" si="2"/>
        <v>-3.6450319857334753E-3</v>
      </c>
      <c r="G38" s="17">
        <f t="shared" si="3"/>
        <v>2.7314924961607408E-3</v>
      </c>
    </row>
    <row r="39" spans="1:7" hidden="1" x14ac:dyDescent="0.2">
      <c r="A39" s="16">
        <v>44564</v>
      </c>
      <c r="B39">
        <v>121.4750289916992</v>
      </c>
      <c r="C39">
        <v>4796.56005859375</v>
      </c>
      <c r="D39" s="17">
        <f t="shared" si="0"/>
        <v>7.0567896077964543E-2</v>
      </c>
      <c r="E39" s="17">
        <f t="shared" si="1"/>
        <v>6.3740525309705642E-3</v>
      </c>
      <c r="F39" s="17">
        <f t="shared" si="2"/>
        <v>6.5635129956195795E-3</v>
      </c>
      <c r="G39" s="17">
        <f t="shared" si="3"/>
        <v>6.4004383082344962E-2</v>
      </c>
    </row>
    <row r="40" spans="1:7" hidden="1" x14ac:dyDescent="0.2">
      <c r="A40" s="16">
        <v>44565</v>
      </c>
      <c r="B40">
        <v>125.8134002685547</v>
      </c>
      <c r="C40">
        <v>4793.5400390625</v>
      </c>
      <c r="D40" s="17">
        <f t="shared" si="0"/>
        <v>3.5714099538530997E-2</v>
      </c>
      <c r="E40" s="17">
        <f t="shared" si="1"/>
        <v>-6.2962195706051105E-4</v>
      </c>
      <c r="F40" s="17">
        <f t="shared" si="2"/>
        <v>-1.3804291731734112E-3</v>
      </c>
      <c r="G40" s="17">
        <f t="shared" si="3"/>
        <v>3.7094528711704405E-2</v>
      </c>
    </row>
    <row r="41" spans="1:7" hidden="1" x14ac:dyDescent="0.2">
      <c r="A41" s="16">
        <v>44566</v>
      </c>
      <c r="B41">
        <v>119.8339538574219</v>
      </c>
      <c r="C41">
        <v>4700.580078125</v>
      </c>
      <c r="D41" s="17">
        <f t="shared" si="0"/>
        <v>-4.7526307995566341E-2</v>
      </c>
      <c r="E41" s="17">
        <f t="shared" si="1"/>
        <v>-1.9392757790687165E-2</v>
      </c>
      <c r="F41" s="17">
        <f t="shared" si="2"/>
        <v>-2.2662581309493005E-2</v>
      </c>
      <c r="G41" s="17">
        <f t="shared" si="3"/>
        <v>-2.4863726686073336E-2</v>
      </c>
    </row>
    <row r="42" spans="1:7" hidden="1" x14ac:dyDescent="0.2">
      <c r="A42" s="16">
        <v>44567</v>
      </c>
      <c r="B42">
        <v>121.1637725830078</v>
      </c>
      <c r="C42">
        <v>4696.0498046875</v>
      </c>
      <c r="D42" s="17">
        <f t="shared" si="0"/>
        <v>1.1097178076658443E-2</v>
      </c>
      <c r="E42" s="17">
        <f t="shared" si="1"/>
        <v>-9.6376901620764954E-4</v>
      </c>
      <c r="F42" s="17">
        <f t="shared" si="2"/>
        <v>-1.7594366382224268E-3</v>
      </c>
      <c r="G42" s="17">
        <f t="shared" si="3"/>
        <v>1.2856614714880869E-2</v>
      </c>
    </row>
    <row r="43" spans="1:7" hidden="1" x14ac:dyDescent="0.2">
      <c r="A43" s="16">
        <v>44568</v>
      </c>
      <c r="B43">
        <v>116.47642517089839</v>
      </c>
      <c r="C43">
        <v>4677.02978515625</v>
      </c>
      <c r="D43" s="17">
        <f t="shared" si="0"/>
        <v>-3.8686047092980402E-2</v>
      </c>
      <c r="E43" s="17">
        <f t="shared" si="1"/>
        <v>-4.050216740091761E-3</v>
      </c>
      <c r="F43" s="17">
        <f t="shared" si="2"/>
        <v>-5.2602507133824184E-3</v>
      </c>
      <c r="G43" s="17">
        <f t="shared" si="3"/>
        <v>-3.3425796379597986E-2</v>
      </c>
    </row>
    <row r="44" spans="1:7" hidden="1" x14ac:dyDescent="0.2">
      <c r="A44" s="16">
        <v>44571</v>
      </c>
      <c r="B44">
        <v>117.9005584716797</v>
      </c>
      <c r="C44">
        <v>4670.2900390625</v>
      </c>
      <c r="D44" s="17">
        <f t="shared" si="0"/>
        <v>1.2226794380852279E-2</v>
      </c>
      <c r="E44" s="17">
        <f t="shared" si="1"/>
        <v>-1.4410312534549607E-3</v>
      </c>
      <c r="F44" s="17">
        <f t="shared" si="2"/>
        <v>-2.3007729922349686E-3</v>
      </c>
      <c r="G44" s="17">
        <f t="shared" si="3"/>
        <v>1.4527567373087249E-2</v>
      </c>
    </row>
    <row r="45" spans="1:7" hidden="1" x14ac:dyDescent="0.2">
      <c r="A45" s="16">
        <v>44572</v>
      </c>
      <c r="B45">
        <v>121.82395935058589</v>
      </c>
      <c r="C45">
        <v>4713.06982421875</v>
      </c>
      <c r="D45" s="17">
        <f t="shared" si="0"/>
        <v>3.3277203515949427E-2</v>
      </c>
      <c r="E45" s="17">
        <f t="shared" si="1"/>
        <v>9.159984668711818E-3</v>
      </c>
      <c r="F45" s="17">
        <f t="shared" si="2"/>
        <v>9.7234662210613932E-3</v>
      </c>
      <c r="G45" s="17">
        <f t="shared" si="3"/>
        <v>2.3553737294888036E-2</v>
      </c>
    </row>
    <row r="46" spans="1:7" hidden="1" x14ac:dyDescent="0.2">
      <c r="A46" s="16">
        <v>44573</v>
      </c>
      <c r="B46">
        <v>124.7099304199219</v>
      </c>
      <c r="C46">
        <v>4726.35009765625</v>
      </c>
      <c r="D46" s="17">
        <f t="shared" si="0"/>
        <v>2.3689683743004508E-2</v>
      </c>
      <c r="E46" s="17">
        <f t="shared" si="1"/>
        <v>2.8177544430294521E-3</v>
      </c>
      <c r="F46" s="17">
        <f t="shared" si="2"/>
        <v>2.5297695094148942E-3</v>
      </c>
      <c r="G46" s="17">
        <f t="shared" si="3"/>
        <v>2.1159914233589615E-2</v>
      </c>
    </row>
    <row r="47" spans="1:7" hidden="1" x14ac:dyDescent="0.2">
      <c r="A47" s="16">
        <v>44574</v>
      </c>
      <c r="B47">
        <v>131.27412414550781</v>
      </c>
      <c r="C47">
        <v>4659.02978515625</v>
      </c>
      <c r="D47" s="17">
        <f t="shared" si="0"/>
        <v>5.2635693913732684E-2</v>
      </c>
      <c r="E47" s="17">
        <f t="shared" si="1"/>
        <v>-1.42436152864307E-2</v>
      </c>
      <c r="F47" s="17">
        <f t="shared" si="2"/>
        <v>-1.6822148499174509E-2</v>
      </c>
      <c r="G47" s="17">
        <f t="shared" si="3"/>
        <v>6.94578424129072E-2</v>
      </c>
    </row>
    <row r="48" spans="1:7" hidden="1" x14ac:dyDescent="0.2">
      <c r="A48" s="16">
        <v>44575</v>
      </c>
      <c r="B48">
        <v>132.66053771972659</v>
      </c>
      <c r="C48">
        <v>4662.85009765625</v>
      </c>
      <c r="D48" s="17">
        <f t="shared" si="0"/>
        <v>1.0561209859469622E-2</v>
      </c>
      <c r="E48" s="17">
        <f t="shared" si="1"/>
        <v>8.1998026974883231E-4</v>
      </c>
      <c r="F48" s="17">
        <f t="shared" si="2"/>
        <v>2.6378719884765658E-4</v>
      </c>
      <c r="G48" s="17">
        <f t="shared" si="3"/>
        <v>1.0297422660621966E-2</v>
      </c>
    </row>
    <row r="49" spans="1:7" hidden="1" x14ac:dyDescent="0.2">
      <c r="A49" s="16">
        <v>44579</v>
      </c>
      <c r="B49">
        <v>126.21897125244141</v>
      </c>
      <c r="C49">
        <v>4577.10986328125</v>
      </c>
      <c r="D49" s="17">
        <f t="shared" si="0"/>
        <v>-4.8556764340080938E-2</v>
      </c>
      <c r="E49" s="17">
        <f t="shared" si="1"/>
        <v>-1.8387945694007368E-2</v>
      </c>
      <c r="F49" s="17">
        <f t="shared" si="2"/>
        <v>-2.1522869690946331E-2</v>
      </c>
      <c r="G49" s="17">
        <f t="shared" si="3"/>
        <v>-2.7033894649134606E-2</v>
      </c>
    </row>
    <row r="50" spans="1:7" hidden="1" x14ac:dyDescent="0.2">
      <c r="A50" s="16">
        <v>44580</v>
      </c>
      <c r="B50">
        <v>123.5592956542969</v>
      </c>
      <c r="C50">
        <v>4532.759765625</v>
      </c>
      <c r="D50" s="17">
        <f t="shared" si="0"/>
        <v>-2.1071916303493587E-2</v>
      </c>
      <c r="E50" s="17">
        <f t="shared" si="1"/>
        <v>-9.6895418683388135E-3</v>
      </c>
      <c r="F50" s="17">
        <f t="shared" si="2"/>
        <v>-1.165667487135464E-2</v>
      </c>
      <c r="G50" s="17">
        <f t="shared" si="3"/>
        <v>-9.4152414321389474E-3</v>
      </c>
    </row>
    <row r="51" spans="1:7" hidden="1" x14ac:dyDescent="0.2">
      <c r="A51" s="16">
        <v>44581</v>
      </c>
      <c r="B51">
        <v>121.0317306518555</v>
      </c>
      <c r="C51">
        <v>4482.72998046875</v>
      </c>
      <c r="D51" s="17">
        <f t="shared" si="0"/>
        <v>-2.0456291767097845E-2</v>
      </c>
      <c r="E51" s="17">
        <f t="shared" si="1"/>
        <v>-1.103737849414832E-2</v>
      </c>
      <c r="F51" s="17">
        <f t="shared" si="2"/>
        <v>-1.318546325618174E-2</v>
      </c>
      <c r="G51" s="17">
        <f t="shared" si="3"/>
        <v>-7.2708285109161046E-3</v>
      </c>
    </row>
    <row r="52" spans="1:7" hidden="1" x14ac:dyDescent="0.2">
      <c r="A52" s="16">
        <v>44582</v>
      </c>
      <c r="B52">
        <v>117.4478378295898</v>
      </c>
      <c r="C52">
        <v>4397.93994140625</v>
      </c>
      <c r="D52" s="17">
        <f t="shared" si="0"/>
        <v>-2.961118380249117E-2</v>
      </c>
      <c r="E52" s="17">
        <f t="shared" si="1"/>
        <v>-1.8914821867908604E-2</v>
      </c>
      <c r="F52" s="17">
        <f t="shared" si="2"/>
        <v>-2.2120480825321451E-2</v>
      </c>
      <c r="G52" s="17">
        <f t="shared" si="3"/>
        <v>-7.4907029771697185E-3</v>
      </c>
    </row>
    <row r="53" spans="1:7" hidden="1" x14ac:dyDescent="0.2">
      <c r="A53" s="16">
        <v>44585</v>
      </c>
      <c r="B53">
        <v>118.79652404785161</v>
      </c>
      <c r="C53">
        <v>4410.1298828125</v>
      </c>
      <c r="D53" s="17">
        <f t="shared" si="0"/>
        <v>1.1483278391371199E-2</v>
      </c>
      <c r="E53" s="17">
        <f t="shared" si="1"/>
        <v>2.7717389433818962E-3</v>
      </c>
      <c r="F53" s="17">
        <f t="shared" si="2"/>
        <v>2.4775762687534392E-3</v>
      </c>
      <c r="G53" s="17">
        <f t="shared" si="3"/>
        <v>9.0057021226177605E-3</v>
      </c>
    </row>
    <row r="54" spans="1:7" hidden="1" x14ac:dyDescent="0.2">
      <c r="A54" s="16">
        <v>44586</v>
      </c>
      <c r="B54">
        <v>115.5144424438477</v>
      </c>
      <c r="C54">
        <v>4356.4501953125</v>
      </c>
      <c r="D54" s="17">
        <f t="shared" si="0"/>
        <v>-2.7627757885254955E-2</v>
      </c>
      <c r="E54" s="17">
        <f t="shared" si="1"/>
        <v>-1.2171906253646725E-2</v>
      </c>
      <c r="F54" s="17">
        <f t="shared" si="2"/>
        <v>-1.447230531683829E-2</v>
      </c>
      <c r="G54" s="17">
        <f t="shared" si="3"/>
        <v>-1.3155452568416666E-2</v>
      </c>
    </row>
    <row r="55" spans="1:7" hidden="1" x14ac:dyDescent="0.2">
      <c r="A55" s="16">
        <v>44587</v>
      </c>
      <c r="B55">
        <v>116.0803146362305</v>
      </c>
      <c r="C55">
        <v>4349.93017578125</v>
      </c>
      <c r="D55" s="17">
        <f t="shared" si="0"/>
        <v>4.8987137920686319E-3</v>
      </c>
      <c r="E55" s="17">
        <f t="shared" si="1"/>
        <v>-1.4966358477518371E-3</v>
      </c>
      <c r="F55" s="17">
        <f t="shared" si="2"/>
        <v>-2.3638426968833584E-3</v>
      </c>
      <c r="G55" s="17">
        <f t="shared" si="3"/>
        <v>7.2625564889519899E-3</v>
      </c>
    </row>
    <row r="56" spans="1:7" hidden="1" x14ac:dyDescent="0.2">
      <c r="A56" s="16">
        <v>44588</v>
      </c>
      <c r="B56">
        <v>109.761344909668</v>
      </c>
      <c r="C56">
        <v>4326.509765625</v>
      </c>
      <c r="D56" s="17">
        <f t="shared" si="0"/>
        <v>-5.4436187103426792E-2</v>
      </c>
      <c r="E56" s="17">
        <f t="shared" si="1"/>
        <v>-5.3840887577105701E-3</v>
      </c>
      <c r="F56" s="17">
        <f t="shared" si="2"/>
        <v>-6.7731996927565194E-3</v>
      </c>
      <c r="G56" s="17">
        <f t="shared" si="3"/>
        <v>-4.7662987410670273E-2</v>
      </c>
    </row>
    <row r="57" spans="1:7" hidden="1" x14ac:dyDescent="0.2">
      <c r="A57" s="16">
        <v>44589</v>
      </c>
      <c r="B57">
        <v>110.92140197753911</v>
      </c>
      <c r="C57">
        <v>4431.85009765625</v>
      </c>
      <c r="D57" s="17">
        <f t="shared" si="0"/>
        <v>1.0568903550023157E-2</v>
      </c>
      <c r="E57" s="17">
        <f t="shared" si="1"/>
        <v>2.4347646888076113E-2</v>
      </c>
      <c r="F57" s="17">
        <f t="shared" si="2"/>
        <v>2.6950124963693815E-2</v>
      </c>
      <c r="G57" s="17">
        <f t="shared" si="3"/>
        <v>-1.6381221413670658E-2</v>
      </c>
    </row>
    <row r="58" spans="1:7" hidden="1" x14ac:dyDescent="0.2">
      <c r="A58" s="16">
        <v>44592</v>
      </c>
      <c r="B58">
        <v>115.65589904785161</v>
      </c>
      <c r="C58">
        <v>4515.5498046875</v>
      </c>
      <c r="D58" s="17">
        <f t="shared" si="0"/>
        <v>4.2683350425657407E-2</v>
      </c>
      <c r="E58" s="17">
        <f t="shared" si="1"/>
        <v>1.8885951732779516E-2</v>
      </c>
      <c r="F58" s="17">
        <f t="shared" si="2"/>
        <v>2.075517822089475E-2</v>
      </c>
      <c r="G58" s="17">
        <f t="shared" si="3"/>
        <v>2.1928172204762657E-2</v>
      </c>
    </row>
    <row r="59" spans="1:7" hidden="1" x14ac:dyDescent="0.2">
      <c r="A59" s="16">
        <v>44593</v>
      </c>
      <c r="B59">
        <v>116.0520324707031</v>
      </c>
      <c r="C59">
        <v>4546.5400390625</v>
      </c>
      <c r="D59" s="17">
        <f t="shared" si="0"/>
        <v>3.4251034846703998E-3</v>
      </c>
      <c r="E59" s="17">
        <f t="shared" si="1"/>
        <v>6.8630035578014503E-3</v>
      </c>
      <c r="F59" s="17">
        <f t="shared" si="2"/>
        <v>7.1181073999075578E-3</v>
      </c>
      <c r="G59" s="17">
        <f t="shared" si="3"/>
        <v>-3.693003915237158E-3</v>
      </c>
    </row>
    <row r="60" spans="1:7" hidden="1" x14ac:dyDescent="0.2">
      <c r="A60" s="16">
        <v>44594</v>
      </c>
      <c r="B60">
        <v>117.089469909668</v>
      </c>
      <c r="C60">
        <v>4589.3798828125</v>
      </c>
      <c r="D60" s="17">
        <f t="shared" si="0"/>
        <v>8.9394163710729835E-3</v>
      </c>
      <c r="E60" s="17">
        <f t="shared" si="1"/>
        <v>9.4225154473364103E-3</v>
      </c>
      <c r="F60" s="17">
        <f t="shared" si="2"/>
        <v>1.0021242670621695E-2</v>
      </c>
      <c r="G60" s="17">
        <f t="shared" si="3"/>
        <v>-1.0818262995487115E-3</v>
      </c>
    </row>
    <row r="61" spans="1:7" hidden="1" x14ac:dyDescent="0.2">
      <c r="A61" s="16">
        <v>44595</v>
      </c>
      <c r="B61">
        <v>113.0245819091797</v>
      </c>
      <c r="C61">
        <v>4477.43994140625</v>
      </c>
      <c r="D61" s="17">
        <f t="shared" si="0"/>
        <v>-3.4716085089669169E-2</v>
      </c>
      <c r="E61" s="17">
        <f t="shared" si="1"/>
        <v>-2.4391082077444004E-2</v>
      </c>
      <c r="F61" s="17">
        <f t="shared" si="2"/>
        <v>-2.8331948031593814E-2</v>
      </c>
      <c r="G61" s="17">
        <f t="shared" si="3"/>
        <v>-6.3841370580753551E-3</v>
      </c>
    </row>
    <row r="62" spans="1:7" hidden="1" x14ac:dyDescent="0.2">
      <c r="A62" s="16">
        <v>44596</v>
      </c>
      <c r="B62">
        <v>114.1374588012695</v>
      </c>
      <c r="C62">
        <v>4500.52978515625</v>
      </c>
      <c r="D62" s="17">
        <f t="shared" si="0"/>
        <v>9.8463261114651868E-3</v>
      </c>
      <c r="E62" s="17">
        <f t="shared" si="1"/>
        <v>5.1569298644233985E-3</v>
      </c>
      <c r="F62" s="17">
        <f t="shared" si="2"/>
        <v>5.1829873741188644E-3</v>
      </c>
      <c r="G62" s="17">
        <f t="shared" si="3"/>
        <v>4.6633387373463224E-3</v>
      </c>
    </row>
    <row r="63" spans="1:7" hidden="1" x14ac:dyDescent="0.2">
      <c r="A63" s="16">
        <v>44599</v>
      </c>
      <c r="B63">
        <v>115.35410308837891</v>
      </c>
      <c r="C63">
        <v>4483.8701171875</v>
      </c>
      <c r="D63" s="17">
        <f t="shared" si="0"/>
        <v>1.0659465348950459E-2</v>
      </c>
      <c r="E63" s="17">
        <f t="shared" si="1"/>
        <v>-3.7017126347429485E-3</v>
      </c>
      <c r="F63" s="17">
        <f t="shared" si="2"/>
        <v>-4.8649587187003232E-3</v>
      </c>
      <c r="G63" s="17">
        <f t="shared" si="3"/>
        <v>1.5524424067650783E-2</v>
      </c>
    </row>
    <row r="64" spans="1:7" hidden="1" x14ac:dyDescent="0.2">
      <c r="A64" s="16">
        <v>44600</v>
      </c>
      <c r="B64">
        <v>116.6744842529297</v>
      </c>
      <c r="C64">
        <v>4521.5400390625</v>
      </c>
      <c r="D64" s="17">
        <f t="shared" si="0"/>
        <v>1.1446330292552931E-2</v>
      </c>
      <c r="E64" s="17">
        <f t="shared" si="1"/>
        <v>8.4012071916632625E-3</v>
      </c>
      <c r="F64" s="17">
        <f t="shared" si="2"/>
        <v>8.8628202263114405E-3</v>
      </c>
      <c r="G64" s="17">
        <f t="shared" si="3"/>
        <v>2.5835100662414904E-3</v>
      </c>
    </row>
    <row r="65" spans="1:7" hidden="1" x14ac:dyDescent="0.2">
      <c r="A65" s="16">
        <v>44601</v>
      </c>
      <c r="B65">
        <v>118.3815460205078</v>
      </c>
      <c r="C65">
        <v>4587.18017578125</v>
      </c>
      <c r="D65" s="17">
        <f t="shared" si="0"/>
        <v>1.463097761698684E-2</v>
      </c>
      <c r="E65" s="17">
        <f t="shared" si="1"/>
        <v>1.4517207887505545E-2</v>
      </c>
      <c r="F65" s="17">
        <f t="shared" si="2"/>
        <v>1.5799915306201055E-2</v>
      </c>
      <c r="G65" s="17">
        <f t="shared" si="3"/>
        <v>-1.1689376892142153E-3</v>
      </c>
    </row>
    <row r="66" spans="1:7" hidden="1" x14ac:dyDescent="0.2">
      <c r="A66" s="16">
        <v>44602</v>
      </c>
      <c r="B66">
        <v>117.6176223754883</v>
      </c>
      <c r="C66">
        <v>4504.080078125</v>
      </c>
      <c r="D66" s="17">
        <f t="shared" si="0"/>
        <v>-6.4530635956313587E-3</v>
      </c>
      <c r="E66" s="17">
        <f t="shared" si="1"/>
        <v>-1.8115725668459759E-2</v>
      </c>
      <c r="F66" s="17">
        <f t="shared" si="2"/>
        <v>-2.1214103179334011E-2</v>
      </c>
      <c r="G66" s="17">
        <f t="shared" si="3"/>
        <v>1.4761039583702652E-2</v>
      </c>
    </row>
    <row r="67" spans="1:7" hidden="1" x14ac:dyDescent="0.2">
      <c r="A67" s="16">
        <v>44603</v>
      </c>
      <c r="B67">
        <v>114.12803649902339</v>
      </c>
      <c r="C67">
        <v>4418.64013671875</v>
      </c>
      <c r="D67" s="17">
        <f t="shared" si="0"/>
        <v>-2.9668903400585478E-2</v>
      </c>
      <c r="E67" s="17">
        <f t="shared" si="1"/>
        <v>-1.896945434456343E-2</v>
      </c>
      <c r="F67" s="17">
        <f t="shared" si="2"/>
        <v>-2.2182447902150272E-2</v>
      </c>
      <c r="G67" s="17">
        <f t="shared" si="3"/>
        <v>-7.4864554984352058E-3</v>
      </c>
    </row>
    <row r="68" spans="1:7" hidden="1" x14ac:dyDescent="0.2">
      <c r="A68" s="16">
        <v>44606</v>
      </c>
      <c r="B68">
        <v>112.9585418701172</v>
      </c>
      <c r="C68">
        <v>4401.669921875</v>
      </c>
      <c r="D68" s="17">
        <f t="shared" si="0"/>
        <v>-1.0247215888237959E-2</v>
      </c>
      <c r="E68" s="17">
        <f t="shared" si="1"/>
        <v>-3.8405967262932217E-3</v>
      </c>
      <c r="F68" s="17">
        <f t="shared" si="2"/>
        <v>-5.0224884830156382E-3</v>
      </c>
      <c r="G68" s="17">
        <f t="shared" si="3"/>
        <v>-5.2247274052223212E-3</v>
      </c>
    </row>
    <row r="69" spans="1:7" hidden="1" x14ac:dyDescent="0.2">
      <c r="A69" s="16">
        <v>44607</v>
      </c>
      <c r="B69">
        <v>117.43841552734381</v>
      </c>
      <c r="C69">
        <v>4471.06982421875</v>
      </c>
      <c r="D69" s="17">
        <f t="shared" si="0"/>
        <v>3.9659450122662587E-2</v>
      </c>
      <c r="E69" s="17">
        <f t="shared" si="1"/>
        <v>1.5766721170720421E-2</v>
      </c>
      <c r="F69" s="17">
        <f t="shared" si="2"/>
        <v>1.7217180097413264E-2</v>
      </c>
      <c r="G69" s="17">
        <f t="shared" si="3"/>
        <v>2.2442270025249324E-2</v>
      </c>
    </row>
    <row r="70" spans="1:7" hidden="1" x14ac:dyDescent="0.2">
      <c r="A70" s="16">
        <v>44608</v>
      </c>
      <c r="B70">
        <v>116.57073974609381</v>
      </c>
      <c r="C70">
        <v>4475.009765625</v>
      </c>
      <c r="D70" s="17">
        <f t="shared" si="0"/>
        <v>-7.3883471379769805E-3</v>
      </c>
      <c r="E70" s="17">
        <f t="shared" si="1"/>
        <v>8.8120775589506373E-4</v>
      </c>
      <c r="F70" s="17">
        <f t="shared" si="2"/>
        <v>3.3323468815022893E-4</v>
      </c>
      <c r="G70" s="17">
        <f t="shared" si="3"/>
        <v>-7.7215818261272091E-3</v>
      </c>
    </row>
    <row r="71" spans="1:7" hidden="1" x14ac:dyDescent="0.2">
      <c r="A71" s="16">
        <v>44609</v>
      </c>
      <c r="B71">
        <v>112.94911956787109</v>
      </c>
      <c r="C71">
        <v>4380.259765625</v>
      </c>
      <c r="D71" s="17">
        <f t="shared" si="0"/>
        <v>-3.1068003738425887E-2</v>
      </c>
      <c r="E71" s="17">
        <f t="shared" si="1"/>
        <v>-2.1173138152195015E-2</v>
      </c>
      <c r="F71" s="17">
        <f t="shared" si="2"/>
        <v>-2.4681983932279543E-2</v>
      </c>
      <c r="G71" s="17">
        <f t="shared" si="3"/>
        <v>-6.3860198061463438E-3</v>
      </c>
    </row>
    <row r="72" spans="1:7" hidden="1" x14ac:dyDescent="0.2">
      <c r="A72" s="16">
        <v>44610</v>
      </c>
      <c r="B72">
        <v>112.5247039794922</v>
      </c>
      <c r="C72">
        <v>4348.8701171875</v>
      </c>
      <c r="D72" s="17">
        <f t="shared" si="0"/>
        <v>-3.7575820865417553E-3</v>
      </c>
      <c r="E72" s="17">
        <f t="shared" si="1"/>
        <v>-7.1661613961429005E-3</v>
      </c>
      <c r="F72" s="17">
        <f t="shared" si="2"/>
        <v>-8.7945217865356955E-3</v>
      </c>
      <c r="G72" s="17">
        <f t="shared" si="3"/>
        <v>5.0369396999939402E-3</v>
      </c>
    </row>
    <row r="73" spans="1:7" hidden="1" x14ac:dyDescent="0.2">
      <c r="A73" s="16">
        <v>44614</v>
      </c>
      <c r="B73">
        <v>110.26121520996089</v>
      </c>
      <c r="C73">
        <v>4304.759765625</v>
      </c>
      <c r="D73" s="17">
        <f t="shared" si="0"/>
        <v>-2.0115482996016842E-2</v>
      </c>
      <c r="E73" s="17">
        <f t="shared" si="1"/>
        <v>-1.0142945264832837E-2</v>
      </c>
      <c r="F73" s="17">
        <f t="shared" si="2"/>
        <v>-1.2170949252186895E-2</v>
      </c>
      <c r="G73" s="17">
        <f t="shared" si="3"/>
        <v>-7.9445337438299474E-3</v>
      </c>
    </row>
    <row r="74" spans="1:7" hidden="1" x14ac:dyDescent="0.2">
      <c r="A74" s="16">
        <v>44615</v>
      </c>
      <c r="B74">
        <v>109.3086471557617</v>
      </c>
      <c r="C74">
        <v>4225.5</v>
      </c>
      <c r="D74" s="17">
        <f t="shared" si="0"/>
        <v>-8.639194229678071E-3</v>
      </c>
      <c r="E74" s="17">
        <f t="shared" si="1"/>
        <v>-1.8412122845487655E-2</v>
      </c>
      <c r="F74" s="17">
        <f t="shared" si="2"/>
        <v>-2.1550292709176803E-2</v>
      </c>
      <c r="G74" s="17">
        <f t="shared" si="3"/>
        <v>1.2911098479498732E-2</v>
      </c>
    </row>
    <row r="75" spans="1:7" hidden="1" x14ac:dyDescent="0.2">
      <c r="A75" s="16">
        <v>44616</v>
      </c>
      <c r="B75">
        <v>105.5172576904297</v>
      </c>
      <c r="C75">
        <v>4288.7001953125</v>
      </c>
      <c r="D75" s="17">
        <f t="shared" ref="D75:D138" si="4">(B75/B74)-1</f>
        <v>-3.4685174174092337E-2</v>
      </c>
      <c r="E75" s="17">
        <f t="shared" ref="E75:E138" si="5">(C75/C74)-1</f>
        <v>1.4956856067329216E-2</v>
      </c>
      <c r="F75" s="17">
        <f t="shared" si="2"/>
        <v>1.6298587784641182E-2</v>
      </c>
      <c r="G75" s="17">
        <f t="shared" si="3"/>
        <v>-5.0983761958733519E-2</v>
      </c>
    </row>
    <row r="76" spans="1:7" hidden="1" x14ac:dyDescent="0.2">
      <c r="A76" s="16">
        <v>44617</v>
      </c>
      <c r="B76">
        <v>104.9042282104492</v>
      </c>
      <c r="C76">
        <v>4384.64990234375</v>
      </c>
      <c r="D76" s="17">
        <f t="shared" si="4"/>
        <v>-5.8097556115325188E-3</v>
      </c>
      <c r="E76" s="17">
        <f t="shared" si="5"/>
        <v>2.2372677655603468E-2</v>
      </c>
      <c r="F76" s="17">
        <f t="shared" si="2"/>
        <v>2.4710009236625124E-2</v>
      </c>
      <c r="G76" s="17">
        <f t="shared" si="3"/>
        <v>-3.0519764848157643E-2</v>
      </c>
    </row>
    <row r="77" spans="1:7" hidden="1" x14ac:dyDescent="0.2">
      <c r="A77" s="16">
        <v>44620</v>
      </c>
      <c r="B77">
        <v>100.9242324829102</v>
      </c>
      <c r="C77">
        <v>4373.93994140625</v>
      </c>
      <c r="D77" s="17">
        <f t="shared" si="4"/>
        <v>-3.7939326139978857E-2</v>
      </c>
      <c r="E77" s="17">
        <f t="shared" si="5"/>
        <v>-2.4426034406476171E-3</v>
      </c>
      <c r="F77" s="17">
        <f t="shared" ref="F77:F140" si="6">$B$2 + $B$3 * E77</f>
        <v>-3.4368097321672867E-3</v>
      </c>
      <c r="G77" s="17">
        <f t="shared" ref="G77:G140" si="7">D77-F77</f>
        <v>-3.4502516407811573E-2</v>
      </c>
    </row>
    <row r="78" spans="1:7" hidden="1" x14ac:dyDescent="0.2">
      <c r="A78" s="16">
        <v>44621</v>
      </c>
      <c r="B78">
        <v>101.90509033203119</v>
      </c>
      <c r="C78">
        <v>4306.259765625</v>
      </c>
      <c r="D78" s="17">
        <f t="shared" si="4"/>
        <v>9.7187546042234452E-3</v>
      </c>
      <c r="E78" s="17">
        <f t="shared" si="5"/>
        <v>-1.5473503680411893E-2</v>
      </c>
      <c r="F78" s="17">
        <f t="shared" si="6"/>
        <v>-1.8217153691456506E-2</v>
      </c>
      <c r="G78" s="17">
        <f t="shared" si="7"/>
        <v>2.7935908295679952E-2</v>
      </c>
    </row>
    <row r="79" spans="1:7" hidden="1" x14ac:dyDescent="0.2">
      <c r="A79" s="16">
        <v>44622</v>
      </c>
      <c r="B79">
        <v>103.37636566162109</v>
      </c>
      <c r="C79">
        <v>4386.5400390625</v>
      </c>
      <c r="D79" s="17">
        <f t="shared" si="4"/>
        <v>1.4437702030351218E-2</v>
      </c>
      <c r="E79" s="17">
        <f t="shared" si="5"/>
        <v>1.8642691757321028E-2</v>
      </c>
      <c r="F79" s="17">
        <f t="shared" si="6"/>
        <v>2.0479259746909891E-2</v>
      </c>
      <c r="G79" s="17">
        <f t="shared" si="7"/>
        <v>-6.041557716558673E-3</v>
      </c>
    </row>
    <row r="80" spans="1:7" hidden="1" x14ac:dyDescent="0.2">
      <c r="A80" s="16">
        <v>44623</v>
      </c>
      <c r="B80">
        <v>102.6029815673828</v>
      </c>
      <c r="C80">
        <v>4363.490234375</v>
      </c>
      <c r="D80" s="17">
        <f t="shared" si="4"/>
        <v>-7.4812466978166903E-3</v>
      </c>
      <c r="E80" s="17">
        <f t="shared" si="5"/>
        <v>-5.2546664300883172E-3</v>
      </c>
      <c r="F80" s="17">
        <f t="shared" si="6"/>
        <v>-6.6264019671142486E-3</v>
      </c>
      <c r="G80" s="17">
        <f t="shared" si="7"/>
        <v>-8.548447307024417E-4</v>
      </c>
    </row>
    <row r="81" spans="1:7" hidden="1" x14ac:dyDescent="0.2">
      <c r="A81" s="16">
        <v>44624</v>
      </c>
      <c r="B81">
        <v>99.085136413574219</v>
      </c>
      <c r="C81">
        <v>4328.8701171875</v>
      </c>
      <c r="D81" s="17">
        <f t="shared" si="4"/>
        <v>-3.4285993448429086E-2</v>
      </c>
      <c r="E81" s="17">
        <f t="shared" si="5"/>
        <v>-7.9340425503344747E-3</v>
      </c>
      <c r="F81" s="17">
        <f t="shared" si="6"/>
        <v>-9.6654936587762565E-3</v>
      </c>
      <c r="G81" s="17">
        <f t="shared" si="7"/>
        <v>-2.462049978965283E-2</v>
      </c>
    </row>
    <row r="82" spans="1:7" hidden="1" x14ac:dyDescent="0.2">
      <c r="A82" s="16">
        <v>44627</v>
      </c>
      <c r="B82">
        <v>93.643272399902344</v>
      </c>
      <c r="C82">
        <v>4201.08984375</v>
      </c>
      <c r="D82" s="17">
        <f t="shared" si="4"/>
        <v>-5.4921093219854167E-2</v>
      </c>
      <c r="E82" s="17">
        <f t="shared" si="5"/>
        <v>-2.9518158313449172E-2</v>
      </c>
      <c r="F82" s="17">
        <f t="shared" si="6"/>
        <v>-3.4147352100332595E-2</v>
      </c>
      <c r="G82" s="17">
        <f t="shared" si="7"/>
        <v>-2.0773741119521572E-2</v>
      </c>
    </row>
    <row r="83" spans="1:7" hidden="1" x14ac:dyDescent="0.2">
      <c r="A83" s="16">
        <v>44628</v>
      </c>
      <c r="B83">
        <v>94.312896728515625</v>
      </c>
      <c r="C83">
        <v>4170.7001953125</v>
      </c>
      <c r="D83" s="17">
        <f t="shared" si="4"/>
        <v>7.1508001744498007E-3</v>
      </c>
      <c r="E83" s="17">
        <f t="shared" si="5"/>
        <v>-7.2337535181997703E-3</v>
      </c>
      <c r="F83" s="17">
        <f t="shared" si="6"/>
        <v>-8.871188386276074E-3</v>
      </c>
      <c r="G83" s="17">
        <f t="shared" si="7"/>
        <v>1.6021988560725876E-2</v>
      </c>
    </row>
    <row r="84" spans="1:7" hidden="1" x14ac:dyDescent="0.2">
      <c r="A84" s="16">
        <v>44629</v>
      </c>
      <c r="B84">
        <v>98.981399536132812</v>
      </c>
      <c r="C84">
        <v>4277.8798828125</v>
      </c>
      <c r="D84" s="17">
        <f t="shared" si="4"/>
        <v>4.9500152890603166E-2</v>
      </c>
      <c r="E84" s="17">
        <f t="shared" si="5"/>
        <v>2.5698247891435821E-2</v>
      </c>
      <c r="F84" s="17">
        <f t="shared" si="6"/>
        <v>2.8482048853380407E-2</v>
      </c>
      <c r="G84" s="17">
        <f t="shared" si="7"/>
        <v>2.1018104037222759E-2</v>
      </c>
    </row>
    <row r="85" spans="1:7" hidden="1" x14ac:dyDescent="0.2">
      <c r="A85" s="16">
        <v>44630</v>
      </c>
      <c r="B85">
        <v>98.047683715820312</v>
      </c>
      <c r="C85">
        <v>4259.52001953125</v>
      </c>
      <c r="D85" s="17">
        <f t="shared" si="4"/>
        <v>-9.4332452833387759E-3</v>
      </c>
      <c r="E85" s="17">
        <f t="shared" si="5"/>
        <v>-4.291813651667864E-3</v>
      </c>
      <c r="F85" s="17">
        <f t="shared" si="6"/>
        <v>-5.5342828513693315E-3</v>
      </c>
      <c r="G85" s="17">
        <f t="shared" si="7"/>
        <v>-3.8989624319694443E-3</v>
      </c>
    </row>
    <row r="86" spans="1:7" hidden="1" x14ac:dyDescent="0.2">
      <c r="A86" s="16">
        <v>44631</v>
      </c>
      <c r="B86">
        <v>95.642707824707031</v>
      </c>
      <c r="C86">
        <v>4204.31005859375</v>
      </c>
      <c r="D86" s="17">
        <f t="shared" si="4"/>
        <v>-2.4528635455415948E-2</v>
      </c>
      <c r="E86" s="17">
        <f t="shared" si="5"/>
        <v>-1.2961545123475138E-2</v>
      </c>
      <c r="F86" s="17">
        <f t="shared" si="6"/>
        <v>-1.5367955953781504E-2</v>
      </c>
      <c r="G86" s="17">
        <f t="shared" si="7"/>
        <v>-9.1606795016344437E-3</v>
      </c>
    </row>
    <row r="87" spans="1:7" hidden="1" x14ac:dyDescent="0.2">
      <c r="A87" s="16">
        <v>44634</v>
      </c>
      <c r="B87">
        <v>93.6527099609375</v>
      </c>
      <c r="C87">
        <v>4173.10986328125</v>
      </c>
      <c r="D87" s="17">
        <f t="shared" si="4"/>
        <v>-2.0806582216563507E-2</v>
      </c>
      <c r="E87" s="17">
        <f t="shared" si="5"/>
        <v>-7.4210024659636664E-3</v>
      </c>
      <c r="F87" s="17">
        <f t="shared" si="6"/>
        <v>-9.083576157116335E-3</v>
      </c>
      <c r="G87" s="17">
        <f t="shared" si="7"/>
        <v>-1.1723006059447172E-2</v>
      </c>
    </row>
    <row r="88" spans="1:7" hidden="1" x14ac:dyDescent="0.2">
      <c r="A88" s="16">
        <v>44635</v>
      </c>
      <c r="B88">
        <v>96.284027099609375</v>
      </c>
      <c r="C88">
        <v>4262.4501953125</v>
      </c>
      <c r="D88" s="17">
        <f t="shared" si="4"/>
        <v>2.8096540289858085E-2</v>
      </c>
      <c r="E88" s="17">
        <f t="shared" si="5"/>
        <v>2.1408574170870942E-2</v>
      </c>
      <c r="F88" s="17">
        <f t="shared" si="6"/>
        <v>2.361647150289186E-2</v>
      </c>
      <c r="G88" s="17">
        <f t="shared" si="7"/>
        <v>4.4800687869662251E-3</v>
      </c>
    </row>
    <row r="89" spans="1:7" hidden="1" x14ac:dyDescent="0.2">
      <c r="A89" s="16">
        <v>44636</v>
      </c>
      <c r="B89">
        <v>100.160026550293</v>
      </c>
      <c r="C89">
        <v>4357.85986328125</v>
      </c>
      <c r="D89" s="17">
        <f t="shared" si="4"/>
        <v>4.0255892565375984E-2</v>
      </c>
      <c r="E89" s="17">
        <f t="shared" si="5"/>
        <v>2.238376135718223E-2</v>
      </c>
      <c r="F89" s="17">
        <f t="shared" si="6"/>
        <v>2.4722580963724709E-2</v>
      </c>
      <c r="G89" s="17">
        <f t="shared" si="7"/>
        <v>1.5533311601651275E-2</v>
      </c>
    </row>
    <row r="90" spans="1:7" hidden="1" x14ac:dyDescent="0.2">
      <c r="A90" s="16">
        <v>44637</v>
      </c>
      <c r="B90">
        <v>100.9181747436523</v>
      </c>
      <c r="C90">
        <v>4411.669921875</v>
      </c>
      <c r="D90" s="17">
        <f t="shared" si="4"/>
        <v>7.5693689336095993E-3</v>
      </c>
      <c r="E90" s="17">
        <f t="shared" si="5"/>
        <v>1.234781757145198E-2</v>
      </c>
      <c r="F90" s="17">
        <f t="shared" si="6"/>
        <v>1.3339276788274462E-2</v>
      </c>
      <c r="G90" s="17">
        <f t="shared" si="7"/>
        <v>-5.7699078546648627E-3</v>
      </c>
    </row>
    <row r="91" spans="1:7" hidden="1" x14ac:dyDescent="0.2">
      <c r="A91" s="16">
        <v>44638</v>
      </c>
      <c r="B91">
        <v>101.1361465454102</v>
      </c>
      <c r="C91">
        <v>4463.1201171875</v>
      </c>
      <c r="D91" s="17">
        <f t="shared" si="4"/>
        <v>2.1598864853786814E-3</v>
      </c>
      <c r="E91" s="17">
        <f t="shared" si="5"/>
        <v>1.1662294827948783E-2</v>
      </c>
      <c r="F91" s="17">
        <f t="shared" si="6"/>
        <v>1.2561720230058025E-2</v>
      </c>
      <c r="G91" s="17">
        <f t="shared" si="7"/>
        <v>-1.0401833744679343E-2</v>
      </c>
    </row>
    <row r="92" spans="1:7" hidden="1" x14ac:dyDescent="0.2">
      <c r="A92" s="16">
        <v>44641</v>
      </c>
      <c r="B92">
        <v>101.3256759643555</v>
      </c>
      <c r="C92">
        <v>4461.18017578125</v>
      </c>
      <c r="D92" s="17">
        <f t="shared" si="4"/>
        <v>1.8740027717014662E-3</v>
      </c>
      <c r="E92" s="17">
        <f t="shared" si="5"/>
        <v>-4.3466036210393355E-4</v>
      </c>
      <c r="F92" s="17">
        <f t="shared" si="6"/>
        <v>-1.1592933054060766E-3</v>
      </c>
      <c r="G92" s="17">
        <f t="shared" si="7"/>
        <v>3.033296077107543E-3</v>
      </c>
    </row>
    <row r="93" spans="1:7" hidden="1" x14ac:dyDescent="0.2">
      <c r="A93" s="16">
        <v>44642</v>
      </c>
      <c r="B93">
        <v>101.43939208984381</v>
      </c>
      <c r="C93">
        <v>4511.60986328125</v>
      </c>
      <c r="D93" s="17">
        <f t="shared" si="4"/>
        <v>1.122283413419467E-3</v>
      </c>
      <c r="E93" s="17">
        <f t="shared" si="5"/>
        <v>1.1304113600650201E-2</v>
      </c>
      <c r="F93" s="17">
        <f t="shared" si="6"/>
        <v>1.2155451926117024E-2</v>
      </c>
      <c r="G93" s="17">
        <f t="shared" si="7"/>
        <v>-1.1033168512697557E-2</v>
      </c>
    </row>
    <row r="94" spans="1:7" hidden="1" x14ac:dyDescent="0.2">
      <c r="A94" s="16">
        <v>44643</v>
      </c>
      <c r="B94">
        <v>99.837821960449219</v>
      </c>
      <c r="C94">
        <v>4456.240234375</v>
      </c>
      <c r="D94" s="17">
        <f t="shared" si="4"/>
        <v>-1.5788443684442544E-2</v>
      </c>
      <c r="E94" s="17">
        <f t="shared" si="5"/>
        <v>-1.2272698789159042E-2</v>
      </c>
      <c r="F94" s="17">
        <f t="shared" si="6"/>
        <v>-1.4586629601115664E-2</v>
      </c>
      <c r="G94" s="17">
        <f t="shared" si="7"/>
        <v>-1.2018140833268791E-3</v>
      </c>
    </row>
    <row r="95" spans="1:7" hidden="1" x14ac:dyDescent="0.2">
      <c r="A95" s="16">
        <v>44644</v>
      </c>
      <c r="B95">
        <v>102.2733612060547</v>
      </c>
      <c r="C95">
        <v>4520.16015625</v>
      </c>
      <c r="D95" s="17">
        <f t="shared" si="4"/>
        <v>2.4394955716986022E-2</v>
      </c>
      <c r="E95" s="17">
        <f t="shared" si="5"/>
        <v>1.4343912920566471E-2</v>
      </c>
      <c r="F95" s="17">
        <f t="shared" si="6"/>
        <v>1.5603354886687052E-2</v>
      </c>
      <c r="G95" s="17">
        <f t="shared" si="7"/>
        <v>8.7916008302989703E-3</v>
      </c>
    </row>
    <row r="96" spans="1:7" hidden="1" x14ac:dyDescent="0.2">
      <c r="A96" s="16">
        <v>44645</v>
      </c>
      <c r="B96">
        <v>101.1456298828125</v>
      </c>
      <c r="C96">
        <v>4543.06005859375</v>
      </c>
      <c r="D96" s="17">
        <f t="shared" si="4"/>
        <v>-1.1026637923536198E-2</v>
      </c>
      <c r="E96" s="17">
        <f t="shared" si="5"/>
        <v>5.0661705674490687E-3</v>
      </c>
      <c r="F96" s="17">
        <f t="shared" si="6"/>
        <v>5.0800433255802704E-3</v>
      </c>
      <c r="G96" s="17">
        <f t="shared" si="7"/>
        <v>-1.6106681249116468E-2</v>
      </c>
    </row>
    <row r="97" spans="1:7" hidden="1" x14ac:dyDescent="0.2">
      <c r="A97" s="16">
        <v>44648</v>
      </c>
      <c r="B97">
        <v>100.7665481567383</v>
      </c>
      <c r="C97">
        <v>4575.52001953125</v>
      </c>
      <c r="D97" s="17">
        <f t="shared" si="4"/>
        <v>-3.7478804226480644E-3</v>
      </c>
      <c r="E97" s="17">
        <f t="shared" si="5"/>
        <v>7.1449552765867619E-3</v>
      </c>
      <c r="F97" s="17">
        <f t="shared" si="6"/>
        <v>7.4379121184520907E-3</v>
      </c>
      <c r="G97" s="17">
        <f t="shared" si="7"/>
        <v>-1.1185792541100154E-2</v>
      </c>
    </row>
    <row r="98" spans="1:7" hidden="1" x14ac:dyDescent="0.2">
      <c r="A98" s="16">
        <v>44649</v>
      </c>
      <c r="B98">
        <v>103.5337677001953</v>
      </c>
      <c r="C98">
        <v>4631.60009765625</v>
      </c>
      <c r="D98" s="17">
        <f t="shared" si="4"/>
        <v>2.7461688368571435E-2</v>
      </c>
      <c r="E98" s="17">
        <f t="shared" si="5"/>
        <v>1.2256547427530462E-2</v>
      </c>
      <c r="F98" s="17">
        <f t="shared" si="6"/>
        <v>1.3235753309807691E-2</v>
      </c>
      <c r="G98" s="17">
        <f t="shared" si="7"/>
        <v>1.4225935058763744E-2</v>
      </c>
    </row>
    <row r="99" spans="1:7" hidden="1" x14ac:dyDescent="0.2">
      <c r="A99" s="16">
        <v>44650</v>
      </c>
      <c r="B99">
        <v>101.1456298828125</v>
      </c>
      <c r="C99">
        <v>4602.4501953125</v>
      </c>
      <c r="D99" s="17">
        <f t="shared" si="4"/>
        <v>-2.3066269782610171E-2</v>
      </c>
      <c r="E99" s="17">
        <f t="shared" si="5"/>
        <v>-6.2937001746978805E-3</v>
      </c>
      <c r="F99" s="17">
        <f t="shared" si="6"/>
        <v>-7.8049296089554715E-3</v>
      </c>
      <c r="G99" s="17">
        <f t="shared" si="7"/>
        <v>-1.52613401736547E-2</v>
      </c>
    </row>
    <row r="100" spans="1:7" hidden="1" x14ac:dyDescent="0.2">
      <c r="A100" s="16">
        <v>44651</v>
      </c>
      <c r="B100">
        <v>98.804855346679688</v>
      </c>
      <c r="C100">
        <v>4530.41015625</v>
      </c>
      <c r="D100" s="17">
        <f t="shared" si="4"/>
        <v>-2.314261662955519E-2</v>
      </c>
      <c r="E100" s="17">
        <f t="shared" si="5"/>
        <v>-1.5652540713177343E-2</v>
      </c>
      <c r="F100" s="17">
        <f t="shared" si="6"/>
        <v>-1.8420227069122986E-2</v>
      </c>
      <c r="G100" s="17">
        <f t="shared" si="7"/>
        <v>-4.7223895604322046E-3</v>
      </c>
    </row>
    <row r="101" spans="1:7" hidden="1" x14ac:dyDescent="0.2">
      <c r="A101" s="16">
        <v>44652</v>
      </c>
      <c r="B101">
        <v>97.411773681640625</v>
      </c>
      <c r="C101">
        <v>4545.85986328125</v>
      </c>
      <c r="D101" s="17">
        <f t="shared" si="4"/>
        <v>-1.4099323966935806E-2</v>
      </c>
      <c r="E101" s="17">
        <f t="shared" si="5"/>
        <v>3.4102225843584133E-3</v>
      </c>
      <c r="F101" s="17">
        <f t="shared" si="6"/>
        <v>3.2017785611794737E-3</v>
      </c>
      <c r="G101" s="17">
        <f t="shared" si="7"/>
        <v>-1.7301102528115279E-2</v>
      </c>
    </row>
    <row r="102" spans="1:7" hidden="1" x14ac:dyDescent="0.2">
      <c r="A102" s="16">
        <v>44655</v>
      </c>
      <c r="B102">
        <v>99.30712890625</v>
      </c>
      <c r="C102">
        <v>4582.64013671875</v>
      </c>
      <c r="D102" s="17">
        <f t="shared" si="4"/>
        <v>1.9457147252073925E-2</v>
      </c>
      <c r="E102" s="17">
        <f t="shared" si="5"/>
        <v>8.0909386878793566E-3</v>
      </c>
      <c r="F102" s="17">
        <f t="shared" si="6"/>
        <v>8.5108970958076707E-3</v>
      </c>
      <c r="G102" s="17">
        <f t="shared" si="7"/>
        <v>1.0946250156266255E-2</v>
      </c>
    </row>
    <row r="103" spans="1:7" hidden="1" x14ac:dyDescent="0.2">
      <c r="A103" s="16">
        <v>44656</v>
      </c>
      <c r="B103">
        <v>97.136947631835938</v>
      </c>
      <c r="C103">
        <v>4525.1201171875</v>
      </c>
      <c r="D103" s="17">
        <f t="shared" si="4"/>
        <v>-2.1853227440124745E-2</v>
      </c>
      <c r="E103" s="17">
        <f t="shared" si="5"/>
        <v>-1.2551720801807331E-2</v>
      </c>
      <c r="F103" s="17">
        <f t="shared" si="6"/>
        <v>-1.4903111290275573E-2</v>
      </c>
      <c r="G103" s="17">
        <f t="shared" si="7"/>
        <v>-6.9501161498491722E-3</v>
      </c>
    </row>
    <row r="104" spans="1:7" hidden="1" x14ac:dyDescent="0.2">
      <c r="A104" s="16">
        <v>44657</v>
      </c>
      <c r="B104">
        <v>95.886016845703125</v>
      </c>
      <c r="C104">
        <v>4481.14990234375</v>
      </c>
      <c r="D104" s="17">
        <f t="shared" si="4"/>
        <v>-1.2878012091485869E-2</v>
      </c>
      <c r="E104" s="17">
        <f t="shared" si="5"/>
        <v>-9.7169166132718976E-3</v>
      </c>
      <c r="F104" s="17">
        <f t="shared" si="6"/>
        <v>-1.1687724771090202E-2</v>
      </c>
      <c r="G104" s="17">
        <f t="shared" si="7"/>
        <v>-1.1902873203956665E-3</v>
      </c>
    </row>
    <row r="105" spans="1:7" hidden="1" x14ac:dyDescent="0.2">
      <c r="A105" s="16">
        <v>44658</v>
      </c>
      <c r="B105">
        <v>95.260528564453125</v>
      </c>
      <c r="C105">
        <v>4500.2099609375</v>
      </c>
      <c r="D105" s="17">
        <f t="shared" si="4"/>
        <v>-6.523248142182414E-3</v>
      </c>
      <c r="E105" s="17">
        <f t="shared" si="5"/>
        <v>4.2533856284925342E-3</v>
      </c>
      <c r="F105" s="17">
        <f t="shared" si="6"/>
        <v>4.1581391791538696E-3</v>
      </c>
      <c r="G105" s="17">
        <f t="shared" si="7"/>
        <v>-1.0681387321336284E-2</v>
      </c>
    </row>
    <row r="106" spans="1:7" hidden="1" x14ac:dyDescent="0.2">
      <c r="A106" s="16">
        <v>44659</v>
      </c>
      <c r="B106">
        <v>94.094886779785156</v>
      </c>
      <c r="C106">
        <v>4488.27978515625</v>
      </c>
      <c r="D106" s="17">
        <f t="shared" si="4"/>
        <v>-1.2236356466144294E-2</v>
      </c>
      <c r="E106" s="17">
        <f t="shared" si="5"/>
        <v>-2.6510264820542861E-3</v>
      </c>
      <c r="F106" s="17">
        <f t="shared" si="6"/>
        <v>-3.6732142924317643E-3</v>
      </c>
      <c r="G106" s="17">
        <f t="shared" si="7"/>
        <v>-8.5631421737125298E-3</v>
      </c>
    </row>
    <row r="107" spans="1:7" hidden="1" x14ac:dyDescent="0.2">
      <c r="A107" s="16">
        <v>44662</v>
      </c>
      <c r="B107">
        <v>92.46490478515625</v>
      </c>
      <c r="C107">
        <v>4412.52978515625</v>
      </c>
      <c r="D107" s="17">
        <f t="shared" si="4"/>
        <v>-1.7322747817781314E-2</v>
      </c>
      <c r="E107" s="17">
        <f t="shared" si="5"/>
        <v>-1.687729010355421E-2</v>
      </c>
      <c r="F107" s="17">
        <f t="shared" si="6"/>
        <v>-1.9809403328677203E-2</v>
      </c>
      <c r="G107" s="17">
        <f t="shared" si="7"/>
        <v>2.4866555108958889E-3</v>
      </c>
    </row>
    <row r="108" spans="1:7" hidden="1" x14ac:dyDescent="0.2">
      <c r="A108" s="16">
        <v>44663</v>
      </c>
      <c r="B108">
        <v>92.341682434082031</v>
      </c>
      <c r="C108">
        <v>4397.4501953125</v>
      </c>
      <c r="D108" s="17">
        <f t="shared" si="4"/>
        <v>-1.3326391387146197E-3</v>
      </c>
      <c r="E108" s="17">
        <f t="shared" si="5"/>
        <v>-3.4174477177417728E-3</v>
      </c>
      <c r="F108" s="17">
        <f t="shared" si="6"/>
        <v>-4.5425302470268889E-3</v>
      </c>
      <c r="G108" s="17">
        <f t="shared" si="7"/>
        <v>3.2098911083122692E-3</v>
      </c>
    </row>
    <row r="109" spans="1:7" hidden="1" x14ac:dyDescent="0.2">
      <c r="A109" s="16">
        <v>44664</v>
      </c>
      <c r="B109">
        <v>96.189262390136719</v>
      </c>
      <c r="C109">
        <v>4446.58984375</v>
      </c>
      <c r="D109" s="17">
        <f t="shared" si="4"/>
        <v>4.1666773385911293E-2</v>
      </c>
      <c r="E109" s="17">
        <f t="shared" si="5"/>
        <v>1.1174577597236057E-2</v>
      </c>
      <c r="F109" s="17">
        <f t="shared" si="6"/>
        <v>1.2008525263312081E-2</v>
      </c>
      <c r="G109" s="17">
        <f t="shared" si="7"/>
        <v>2.9658248122599214E-2</v>
      </c>
    </row>
    <row r="110" spans="1:7" hidden="1" x14ac:dyDescent="0.2">
      <c r="A110" s="16">
        <v>44665</v>
      </c>
      <c r="B110">
        <v>93.21356201171875</v>
      </c>
      <c r="C110">
        <v>4392.58984375</v>
      </c>
      <c r="D110" s="17">
        <f t="shared" si="4"/>
        <v>-3.0935889354767543E-2</v>
      </c>
      <c r="E110" s="17">
        <f t="shared" si="5"/>
        <v>-1.214413784439794E-2</v>
      </c>
      <c r="F110" s="17">
        <f t="shared" si="6"/>
        <v>-1.4440808901982245E-2</v>
      </c>
      <c r="G110" s="17">
        <f t="shared" si="7"/>
        <v>-1.6495080452785298E-2</v>
      </c>
    </row>
    <row r="111" spans="1:7" hidden="1" x14ac:dyDescent="0.2">
      <c r="A111" s="16">
        <v>44669</v>
      </c>
      <c r="B111">
        <v>93.602104187011719</v>
      </c>
      <c r="C111">
        <v>4391.68994140625</v>
      </c>
      <c r="D111" s="17">
        <f t="shared" si="4"/>
        <v>4.1683009093045342E-3</v>
      </c>
      <c r="E111" s="17">
        <f t="shared" si="5"/>
        <v>-2.0486828403298851E-4</v>
      </c>
      <c r="F111" s="17">
        <f t="shared" si="6"/>
        <v>-8.9865084091662016E-4</v>
      </c>
      <c r="G111" s="17">
        <f t="shared" si="7"/>
        <v>5.0669517502211544E-3</v>
      </c>
    </row>
    <row r="112" spans="1:7" hidden="1" x14ac:dyDescent="0.2">
      <c r="A112" s="16">
        <v>44670</v>
      </c>
      <c r="B112">
        <v>94.246528625488281</v>
      </c>
      <c r="C112">
        <v>4462.2099609375</v>
      </c>
      <c r="D112" s="17">
        <f t="shared" si="4"/>
        <v>6.8847217065659549E-3</v>
      </c>
      <c r="E112" s="17">
        <f t="shared" si="5"/>
        <v>1.6057604355527166E-2</v>
      </c>
      <c r="F112" s="17">
        <f t="shared" si="6"/>
        <v>1.7547115362384257E-2</v>
      </c>
      <c r="G112" s="17">
        <f t="shared" si="7"/>
        <v>-1.0662393655818302E-2</v>
      </c>
    </row>
    <row r="113" spans="1:7" hidden="1" x14ac:dyDescent="0.2">
      <c r="A113" s="16">
        <v>44671</v>
      </c>
      <c r="B113">
        <v>93.829551696777344</v>
      </c>
      <c r="C113">
        <v>4459.4501953125</v>
      </c>
      <c r="D113" s="17">
        <f t="shared" si="4"/>
        <v>-4.4243213494673528E-3</v>
      </c>
      <c r="E113" s="17">
        <f t="shared" si="5"/>
        <v>-6.1847507158097059E-4</v>
      </c>
      <c r="F113" s="17">
        <f t="shared" si="6"/>
        <v>-1.3677857795144175E-3</v>
      </c>
      <c r="G113" s="17">
        <f t="shared" si="7"/>
        <v>-3.0565355699529355E-3</v>
      </c>
    </row>
    <row r="114" spans="1:7" hidden="1" x14ac:dyDescent="0.2">
      <c r="A114" s="16">
        <v>44672</v>
      </c>
      <c r="B114">
        <v>92.550186157226562</v>
      </c>
      <c r="C114">
        <v>4393.66015625</v>
      </c>
      <c r="D114" s="17">
        <f t="shared" si="4"/>
        <v>-1.3634995760026913E-2</v>
      </c>
      <c r="E114" s="17">
        <f t="shared" si="5"/>
        <v>-1.4752948498371943E-2</v>
      </c>
      <c r="F114" s="17">
        <f t="shared" si="6"/>
        <v>-1.7399861467877073E-2</v>
      </c>
      <c r="G114" s="17">
        <f t="shared" si="7"/>
        <v>3.7648657078501596E-3</v>
      </c>
    </row>
    <row r="115" spans="1:7" hidden="1" x14ac:dyDescent="0.2">
      <c r="A115" s="16">
        <v>44673</v>
      </c>
      <c r="B115">
        <v>90.673782348632812</v>
      </c>
      <c r="C115">
        <v>4271.77978515625</v>
      </c>
      <c r="D115" s="17">
        <f t="shared" si="4"/>
        <v>-2.027444661652078E-2</v>
      </c>
      <c r="E115" s="17">
        <f t="shared" si="5"/>
        <v>-2.7740054250753654E-2</v>
      </c>
      <c r="F115" s="17">
        <f t="shared" si="6"/>
        <v>-3.2130531377398054E-2</v>
      </c>
      <c r="G115" s="17">
        <f t="shared" si="7"/>
        <v>1.1856084760877274E-2</v>
      </c>
    </row>
    <row r="116" spans="1:7" hidden="1" x14ac:dyDescent="0.2">
      <c r="A116" s="16">
        <v>44676</v>
      </c>
      <c r="B116">
        <v>91.204483032226562</v>
      </c>
      <c r="C116">
        <v>4296.1201171875</v>
      </c>
      <c r="D116" s="17">
        <f t="shared" si="4"/>
        <v>5.8528570204918751E-3</v>
      </c>
      <c r="E116" s="17">
        <f t="shared" si="5"/>
        <v>5.6979369853822348E-3</v>
      </c>
      <c r="F116" s="17">
        <f t="shared" si="6"/>
        <v>5.7966265843858167E-3</v>
      </c>
      <c r="G116" s="17">
        <f t="shared" si="7"/>
        <v>5.6230436106058379E-5</v>
      </c>
    </row>
    <row r="117" spans="1:7" hidden="1" x14ac:dyDescent="0.2">
      <c r="A117" s="16">
        <v>44677</v>
      </c>
      <c r="B117">
        <v>87.916046142578125</v>
      </c>
      <c r="C117">
        <v>4175.2001953125</v>
      </c>
      <c r="D117" s="17">
        <f t="shared" si="4"/>
        <v>-3.6055649682115831E-2</v>
      </c>
      <c r="E117" s="17">
        <f t="shared" si="5"/>
        <v>-2.8146308431003852E-2</v>
      </c>
      <c r="F117" s="17">
        <f t="shared" si="6"/>
        <v>-3.2591326595572914E-2</v>
      </c>
      <c r="G117" s="17">
        <f t="shared" si="7"/>
        <v>-3.464323086542917E-3</v>
      </c>
    </row>
    <row r="118" spans="1:7" hidden="1" x14ac:dyDescent="0.2">
      <c r="A118" s="16">
        <v>44678</v>
      </c>
      <c r="B118">
        <v>85.537368774414062</v>
      </c>
      <c r="C118">
        <v>4183.9599609375</v>
      </c>
      <c r="D118" s="17">
        <f t="shared" si="4"/>
        <v>-2.70562368592695E-2</v>
      </c>
      <c r="E118" s="17">
        <f t="shared" si="5"/>
        <v>2.0980468517017847E-3</v>
      </c>
      <c r="F118" s="17">
        <f t="shared" si="6"/>
        <v>1.7134386685514458E-3</v>
      </c>
      <c r="G118" s="17">
        <f t="shared" si="7"/>
        <v>-2.8769675527820945E-2</v>
      </c>
    </row>
    <row r="119" spans="1:7" hidden="1" x14ac:dyDescent="0.2">
      <c r="A119" s="16">
        <v>44679</v>
      </c>
      <c r="B119">
        <v>90.23785400390625</v>
      </c>
      <c r="C119">
        <v>4287.5</v>
      </c>
      <c r="D119" s="17">
        <f t="shared" si="4"/>
        <v>5.4952417836100054E-2</v>
      </c>
      <c r="E119" s="17">
        <f t="shared" si="5"/>
        <v>2.4746900072939448E-2</v>
      </c>
      <c r="F119" s="17">
        <f t="shared" si="6"/>
        <v>2.7402979278479709E-2</v>
      </c>
      <c r="G119" s="17">
        <f t="shared" si="7"/>
        <v>2.7549438557620345E-2</v>
      </c>
    </row>
    <row r="120" spans="1:7" hidden="1" x14ac:dyDescent="0.2">
      <c r="A120" s="16">
        <v>44680</v>
      </c>
      <c r="B120">
        <v>88.067665100097656</v>
      </c>
      <c r="C120">
        <v>4131.93017578125</v>
      </c>
      <c r="D120" s="17">
        <f t="shared" si="4"/>
        <v>-2.4049651088939306E-2</v>
      </c>
      <c r="E120" s="17">
        <f t="shared" si="5"/>
        <v>-3.6284507106413955E-2</v>
      </c>
      <c r="F120" s="17">
        <f t="shared" si="6"/>
        <v>-4.182210677333361E-2</v>
      </c>
      <c r="G120" s="17">
        <f t="shared" si="7"/>
        <v>1.7772455684394305E-2</v>
      </c>
    </row>
    <row r="121" spans="1:7" hidden="1" x14ac:dyDescent="0.2">
      <c r="A121" s="16">
        <v>44683</v>
      </c>
      <c r="B121">
        <v>88.854255676269531</v>
      </c>
      <c r="C121">
        <v>4155.3798828125</v>
      </c>
      <c r="D121" s="17">
        <f t="shared" si="4"/>
        <v>8.931661527279422E-3</v>
      </c>
      <c r="E121" s="17">
        <f t="shared" si="5"/>
        <v>5.6752428123536536E-3</v>
      </c>
      <c r="F121" s="17">
        <f t="shared" si="6"/>
        <v>5.770885639626645E-3</v>
      </c>
      <c r="G121" s="17">
        <f t="shared" si="7"/>
        <v>3.160775887652777E-3</v>
      </c>
    </row>
    <row r="122" spans="1:7" hidden="1" x14ac:dyDescent="0.2">
      <c r="A122" s="16">
        <v>44684</v>
      </c>
      <c r="B122">
        <v>88.731033325195312</v>
      </c>
      <c r="C122">
        <v>4175.47998046875</v>
      </c>
      <c r="D122" s="17">
        <f t="shared" si="4"/>
        <v>-1.3867917764475157E-3</v>
      </c>
      <c r="E122" s="17">
        <f t="shared" si="5"/>
        <v>4.8371263814863674E-3</v>
      </c>
      <c r="F122" s="17">
        <f t="shared" si="6"/>
        <v>4.8202491603181038E-3</v>
      </c>
      <c r="G122" s="17">
        <f t="shared" si="7"/>
        <v>-6.2070409367656195E-3</v>
      </c>
    </row>
    <row r="123" spans="1:7" hidden="1" x14ac:dyDescent="0.2">
      <c r="A123" s="16">
        <v>44685</v>
      </c>
      <c r="B123">
        <v>90.967567443847656</v>
      </c>
      <c r="C123">
        <v>4300.169921875</v>
      </c>
      <c r="D123" s="17">
        <f t="shared" si="4"/>
        <v>2.5205771135962562E-2</v>
      </c>
      <c r="E123" s="17">
        <f t="shared" si="5"/>
        <v>2.9862421084402291E-2</v>
      </c>
      <c r="F123" s="17">
        <f t="shared" si="6"/>
        <v>3.3205276793556039E-2</v>
      </c>
      <c r="G123" s="17">
        <f t="shared" si="7"/>
        <v>-7.9995056575934767E-3</v>
      </c>
    </row>
    <row r="124" spans="1:7" hidden="1" x14ac:dyDescent="0.2">
      <c r="A124" s="16">
        <v>44686</v>
      </c>
      <c r="B124">
        <v>87.328483581542969</v>
      </c>
      <c r="C124">
        <v>4146.8701171875</v>
      </c>
      <c r="D124" s="17">
        <f t="shared" si="4"/>
        <v>-4.0004190114801275E-2</v>
      </c>
      <c r="E124" s="17">
        <f t="shared" si="5"/>
        <v>-3.5649708609806985E-2</v>
      </c>
      <c r="F124" s="17">
        <f t="shared" si="6"/>
        <v>-4.1102084368737225E-2</v>
      </c>
      <c r="G124" s="17">
        <f t="shared" si="7"/>
        <v>1.0978942539359507E-3</v>
      </c>
    </row>
    <row r="125" spans="1:7" hidden="1" x14ac:dyDescent="0.2">
      <c r="A125" s="16">
        <v>44687</v>
      </c>
      <c r="B125">
        <v>86.835685729980469</v>
      </c>
      <c r="C125">
        <v>4123.33984375</v>
      </c>
      <c r="D125" s="17">
        <f t="shared" si="4"/>
        <v>-5.6430368575259848E-3</v>
      </c>
      <c r="E125" s="17">
        <f t="shared" si="5"/>
        <v>-5.6742248424840325E-3</v>
      </c>
      <c r="F125" s="17">
        <f t="shared" si="6"/>
        <v>-7.1022875569140033E-3</v>
      </c>
      <c r="G125" s="17">
        <f t="shared" si="7"/>
        <v>1.4592506993880185E-3</v>
      </c>
    </row>
    <row r="126" spans="1:7" hidden="1" x14ac:dyDescent="0.2">
      <c r="A126" s="16">
        <v>44690</v>
      </c>
      <c r="B126">
        <v>82.732231140136719</v>
      </c>
      <c r="C126">
        <v>3991.239990234375</v>
      </c>
      <c r="D126" s="17">
        <f t="shared" si="4"/>
        <v>-4.7255394546012242E-2</v>
      </c>
      <c r="E126" s="17">
        <f t="shared" si="5"/>
        <v>-3.2037100632356763E-2</v>
      </c>
      <c r="F126" s="17">
        <f t="shared" si="6"/>
        <v>-3.7004471194334448E-2</v>
      </c>
      <c r="G126" s="17">
        <f t="shared" si="7"/>
        <v>-1.0250923351677793E-2</v>
      </c>
    </row>
    <row r="127" spans="1:7" hidden="1" x14ac:dyDescent="0.2">
      <c r="A127" s="16">
        <v>44691</v>
      </c>
      <c r="B127">
        <v>84.172714233398438</v>
      </c>
      <c r="C127">
        <v>4001.050048828125</v>
      </c>
      <c r="D127" s="17">
        <f t="shared" si="4"/>
        <v>1.7411389411482681E-2</v>
      </c>
      <c r="E127" s="17">
        <f t="shared" si="5"/>
        <v>2.4578974498534745E-3</v>
      </c>
      <c r="F127" s="17">
        <f t="shared" si="6"/>
        <v>2.1216004621938899E-3</v>
      </c>
      <c r="G127" s="17">
        <f t="shared" si="7"/>
        <v>1.528978894928879E-2</v>
      </c>
    </row>
    <row r="128" spans="1:7" hidden="1" x14ac:dyDescent="0.2">
      <c r="A128" s="16">
        <v>44692</v>
      </c>
      <c r="B128">
        <v>83.234527587890625</v>
      </c>
      <c r="C128">
        <v>3935.179931640625</v>
      </c>
      <c r="D128" s="17">
        <f t="shared" si="4"/>
        <v>-1.114597116241689E-2</v>
      </c>
      <c r="E128" s="17">
        <f t="shared" si="5"/>
        <v>-1.6463207503938371E-2</v>
      </c>
      <c r="F128" s="17">
        <f t="shared" si="6"/>
        <v>-1.9339728698585072E-2</v>
      </c>
      <c r="G128" s="17">
        <f t="shared" si="7"/>
        <v>8.1937575361681822E-3</v>
      </c>
    </row>
    <row r="129" spans="1:7" hidden="1" x14ac:dyDescent="0.2">
      <c r="A129" s="16">
        <v>44693</v>
      </c>
      <c r="B129">
        <v>83.101844787597656</v>
      </c>
      <c r="C129">
        <v>3930.080078125</v>
      </c>
      <c r="D129" s="17">
        <f t="shared" si="4"/>
        <v>-1.5940836590063734E-3</v>
      </c>
      <c r="E129" s="17">
        <f t="shared" si="5"/>
        <v>-1.2959645058717717E-3</v>
      </c>
      <c r="F129" s="17">
        <f t="shared" si="6"/>
        <v>-2.1362305287916518E-3</v>
      </c>
      <c r="G129" s="17">
        <f t="shared" si="7"/>
        <v>5.4214686978527838E-4</v>
      </c>
    </row>
    <row r="130" spans="1:7" hidden="1" x14ac:dyDescent="0.2">
      <c r="A130" s="16">
        <v>44694</v>
      </c>
      <c r="B130">
        <v>86.200736999511719</v>
      </c>
      <c r="C130">
        <v>4023.889892578125</v>
      </c>
      <c r="D130" s="17">
        <f t="shared" si="4"/>
        <v>3.7290293853699641E-2</v>
      </c>
      <c r="E130" s="17">
        <f t="shared" si="5"/>
        <v>2.3869695423071491E-2</v>
      </c>
      <c r="F130" s="17">
        <f t="shared" si="6"/>
        <v>2.6408006850698246E-2</v>
      </c>
      <c r="G130" s="17">
        <f t="shared" si="7"/>
        <v>1.0882287003001395E-2</v>
      </c>
    </row>
    <row r="131" spans="1:7" hidden="1" x14ac:dyDescent="0.2">
      <c r="A131" s="16">
        <v>44697</v>
      </c>
      <c r="B131">
        <v>85.679534912109375</v>
      </c>
      <c r="C131">
        <v>4008.010009765625</v>
      </c>
      <c r="D131" s="17">
        <f t="shared" si="4"/>
        <v>-6.0463762323202941E-3</v>
      </c>
      <c r="E131" s="17">
        <f t="shared" si="5"/>
        <v>-3.9464009295556712E-3</v>
      </c>
      <c r="F131" s="17">
        <f t="shared" si="6"/>
        <v>-5.1424972688848981E-3</v>
      </c>
      <c r="G131" s="17">
        <f t="shared" si="7"/>
        <v>-9.0387896343539602E-4</v>
      </c>
    </row>
    <row r="132" spans="1:7" hidden="1" x14ac:dyDescent="0.2">
      <c r="A132" s="16">
        <v>44698</v>
      </c>
      <c r="B132">
        <v>88.437263488769531</v>
      </c>
      <c r="C132">
        <v>4088.85009765625</v>
      </c>
      <c r="D132" s="17">
        <f t="shared" si="4"/>
        <v>3.2186549325799341E-2</v>
      </c>
      <c r="E132" s="17">
        <f t="shared" si="5"/>
        <v>2.0169632234863677E-2</v>
      </c>
      <c r="F132" s="17">
        <f t="shared" si="6"/>
        <v>2.2211197299050182E-2</v>
      </c>
      <c r="G132" s="17">
        <f t="shared" si="7"/>
        <v>9.9753520267491583E-3</v>
      </c>
    </row>
    <row r="133" spans="1:7" hidden="1" x14ac:dyDescent="0.2">
      <c r="A133" s="16">
        <v>44699</v>
      </c>
      <c r="B133">
        <v>85.793228149414062</v>
      </c>
      <c r="C133">
        <v>3923.679931640625</v>
      </c>
      <c r="D133" s="17">
        <f t="shared" si="4"/>
        <v>-2.9897299340240546E-2</v>
      </c>
      <c r="E133" s="17">
        <f t="shared" si="5"/>
        <v>-4.0395260787452592E-2</v>
      </c>
      <c r="F133" s="17">
        <f t="shared" si="6"/>
        <v>-4.6484743446144519E-2</v>
      </c>
      <c r="G133" s="17">
        <f t="shared" si="7"/>
        <v>1.6587444105903973E-2</v>
      </c>
    </row>
    <row r="134" spans="1:7" hidden="1" x14ac:dyDescent="0.2">
      <c r="A134" s="16">
        <v>44700</v>
      </c>
      <c r="B134">
        <v>85.489990234375</v>
      </c>
      <c r="C134">
        <v>3900.7900390625</v>
      </c>
      <c r="D134" s="17">
        <f t="shared" si="4"/>
        <v>-3.5345203995699181E-3</v>
      </c>
      <c r="E134" s="17">
        <f t="shared" si="5"/>
        <v>-5.8337818009925879E-3</v>
      </c>
      <c r="F134" s="17">
        <f t="shared" si="6"/>
        <v>-7.2832655925418122E-3</v>
      </c>
      <c r="G134" s="17">
        <f t="shared" si="7"/>
        <v>3.748745192971894E-3</v>
      </c>
    </row>
    <row r="135" spans="1:7" hidden="1" x14ac:dyDescent="0.2">
      <c r="A135" s="16">
        <v>44701</v>
      </c>
      <c r="B135">
        <v>86.030166625976562</v>
      </c>
      <c r="C135">
        <v>3901.360107421875</v>
      </c>
      <c r="D135" s="17">
        <f t="shared" si="4"/>
        <v>6.3185922716875176E-3</v>
      </c>
      <c r="E135" s="17">
        <f t="shared" si="5"/>
        <v>1.4614176965843662E-4</v>
      </c>
      <c r="F135" s="17">
        <f t="shared" si="6"/>
        <v>-5.0051646560336934E-4</v>
      </c>
      <c r="G135" s="17">
        <f t="shared" si="7"/>
        <v>6.8191087372908871E-3</v>
      </c>
    </row>
    <row r="136" spans="1:7" hidden="1" x14ac:dyDescent="0.2">
      <c r="A136" s="16">
        <v>44704</v>
      </c>
      <c r="B136">
        <v>86.712509155273438</v>
      </c>
      <c r="C136">
        <v>3973.75</v>
      </c>
      <c r="D136" s="17">
        <f t="shared" si="4"/>
        <v>7.9314333106363932E-3</v>
      </c>
      <c r="E136" s="17">
        <f t="shared" si="5"/>
        <v>1.8555039930923556E-2</v>
      </c>
      <c r="F136" s="17">
        <f t="shared" si="6"/>
        <v>2.0379840357690623E-2</v>
      </c>
      <c r="G136" s="17">
        <f t="shared" si="7"/>
        <v>-1.244840704705423E-2</v>
      </c>
    </row>
    <row r="137" spans="1:7" hidden="1" x14ac:dyDescent="0.2">
      <c r="A137" s="16">
        <v>44705</v>
      </c>
      <c r="B137">
        <v>84.077957153320312</v>
      </c>
      <c r="C137">
        <v>3941.47998046875</v>
      </c>
      <c r="D137" s="17">
        <f t="shared" si="4"/>
        <v>-3.0382606011729041E-2</v>
      </c>
      <c r="E137" s="17">
        <f t="shared" si="5"/>
        <v>-8.1207976171752128E-3</v>
      </c>
      <c r="F137" s="17">
        <f t="shared" si="6"/>
        <v>-9.8773212434601597E-3</v>
      </c>
      <c r="G137" s="17">
        <f t="shared" si="7"/>
        <v>-2.0505284768268881E-2</v>
      </c>
    </row>
    <row r="138" spans="1:7" hidden="1" x14ac:dyDescent="0.2">
      <c r="A138" s="16">
        <v>44706</v>
      </c>
      <c r="B138">
        <v>85.679534912109375</v>
      </c>
      <c r="C138">
        <v>3978.72998046875</v>
      </c>
      <c r="D138" s="17">
        <f t="shared" si="4"/>
        <v>1.9048723506311038E-2</v>
      </c>
      <c r="E138" s="17">
        <f t="shared" si="5"/>
        <v>9.450764734207695E-3</v>
      </c>
      <c r="F138" s="17">
        <f t="shared" si="6"/>
        <v>1.005328452259506E-2</v>
      </c>
      <c r="G138" s="17">
        <f t="shared" si="7"/>
        <v>8.9954389837159782E-3</v>
      </c>
    </row>
    <row r="139" spans="1:7" hidden="1" x14ac:dyDescent="0.2">
      <c r="A139" s="16">
        <v>44707</v>
      </c>
      <c r="B139">
        <v>86.238655090332031</v>
      </c>
      <c r="C139">
        <v>4057.840087890625</v>
      </c>
      <c r="D139" s="17">
        <f t="shared" ref="D139:D202" si="8">(B139/B138)-1</f>
        <v>6.5257144403993994E-3</v>
      </c>
      <c r="E139" s="17">
        <f t="shared" ref="E139:E202" si="9">(C139/C138)-1</f>
        <v>1.9883256167224195E-2</v>
      </c>
      <c r="F139" s="17">
        <f t="shared" si="6"/>
        <v>2.1886374247416046E-2</v>
      </c>
      <c r="G139" s="17">
        <f t="shared" si="7"/>
        <v>-1.5360659807016647E-2</v>
      </c>
    </row>
    <row r="140" spans="1:7" hidden="1" x14ac:dyDescent="0.2">
      <c r="A140" s="16">
        <v>44708</v>
      </c>
      <c r="B140">
        <v>88.863723754882812</v>
      </c>
      <c r="C140">
        <v>4158.240234375</v>
      </c>
      <c r="D140" s="17">
        <f t="shared" si="8"/>
        <v>3.0439582595543913E-2</v>
      </c>
      <c r="E140" s="17">
        <f t="shared" si="9"/>
        <v>2.4742262955109728E-2</v>
      </c>
      <c r="F140" s="17">
        <f t="shared" si="6"/>
        <v>2.7397719611438911E-2</v>
      </c>
      <c r="G140" s="17">
        <f t="shared" si="7"/>
        <v>3.0418629841050017E-3</v>
      </c>
    </row>
    <row r="141" spans="1:7" hidden="1" x14ac:dyDescent="0.2">
      <c r="A141" s="16">
        <v>44712</v>
      </c>
      <c r="B141">
        <v>90.313674926757812</v>
      </c>
      <c r="C141">
        <v>4132.14990234375</v>
      </c>
      <c r="D141" s="17">
        <f t="shared" si="8"/>
        <v>1.6316570031146505E-2</v>
      </c>
      <c r="E141" s="17">
        <f t="shared" si="9"/>
        <v>-6.2743686176590652E-3</v>
      </c>
      <c r="F141" s="17">
        <f t="shared" ref="F141:F204" si="10">$B$2 + $B$3 * E141</f>
        <v>-7.7830027230884145E-3</v>
      </c>
      <c r="G141" s="17">
        <f t="shared" ref="G141:G204" si="11">D141-F141</f>
        <v>2.4099572754234917E-2</v>
      </c>
    </row>
    <row r="142" spans="1:7" hidden="1" x14ac:dyDescent="0.2">
      <c r="A142" s="16">
        <v>44713</v>
      </c>
      <c r="B142">
        <v>89.792434692382812</v>
      </c>
      <c r="C142">
        <v>4101.22998046875</v>
      </c>
      <c r="D142" s="17">
        <f t="shared" si="8"/>
        <v>-5.7714430820993146E-3</v>
      </c>
      <c r="E142" s="17">
        <f t="shared" si="9"/>
        <v>-7.4827686811318461E-3</v>
      </c>
      <c r="F142" s="17">
        <f t="shared" si="10"/>
        <v>-9.1536347016874416E-3</v>
      </c>
      <c r="G142" s="17">
        <f t="shared" si="11"/>
        <v>3.382191619588127E-3</v>
      </c>
    </row>
    <row r="143" spans="1:7" hidden="1" x14ac:dyDescent="0.2">
      <c r="A143" s="16">
        <v>44714</v>
      </c>
      <c r="B143">
        <v>91.299247741699219</v>
      </c>
      <c r="C143">
        <v>4176.81982421875</v>
      </c>
      <c r="D143" s="17">
        <f t="shared" si="8"/>
        <v>1.6781069078687372E-2</v>
      </c>
      <c r="E143" s="17">
        <f t="shared" si="9"/>
        <v>1.8431018038486124E-2</v>
      </c>
      <c r="F143" s="17">
        <f t="shared" si="10"/>
        <v>2.0239168094456386E-2</v>
      </c>
      <c r="G143" s="17">
        <f t="shared" si="11"/>
        <v>-3.4580990157690138E-3</v>
      </c>
    </row>
    <row r="144" spans="1:7" hidden="1" x14ac:dyDescent="0.2">
      <c r="A144" s="16">
        <v>44715</v>
      </c>
      <c r="B144">
        <v>88.863723754882812</v>
      </c>
      <c r="C144">
        <v>4108.5400390625</v>
      </c>
      <c r="D144" s="17">
        <f t="shared" si="8"/>
        <v>-2.6676276607523697E-2</v>
      </c>
      <c r="E144" s="17">
        <f t="shared" si="9"/>
        <v>-1.6347313992415624E-2</v>
      </c>
      <c r="F144" s="17">
        <f t="shared" si="10"/>
        <v>-1.9208276079699316E-2</v>
      </c>
      <c r="G144" s="17">
        <f t="shared" si="11"/>
        <v>-7.4680005278243804E-3</v>
      </c>
    </row>
    <row r="145" spans="1:7" hidden="1" x14ac:dyDescent="0.2">
      <c r="A145" s="16">
        <v>44718</v>
      </c>
      <c r="B145">
        <v>88.238250732421875</v>
      </c>
      <c r="C145">
        <v>4121.43017578125</v>
      </c>
      <c r="D145" s="17">
        <f t="shared" si="8"/>
        <v>-7.0385641748055283E-3</v>
      </c>
      <c r="E145" s="17">
        <f t="shared" si="9"/>
        <v>3.1374007789131131E-3</v>
      </c>
      <c r="F145" s="17">
        <f t="shared" si="10"/>
        <v>2.8923294786233197E-3</v>
      </c>
      <c r="G145" s="17">
        <f t="shared" si="11"/>
        <v>-9.9308936534288489E-3</v>
      </c>
    </row>
    <row r="146" spans="1:7" hidden="1" x14ac:dyDescent="0.2">
      <c r="A146" s="16">
        <v>44719</v>
      </c>
      <c r="B146">
        <v>88.930046081542969</v>
      </c>
      <c r="C146">
        <v>4160.68017578125</v>
      </c>
      <c r="D146" s="17">
        <f t="shared" si="8"/>
        <v>7.8400845821267051E-3</v>
      </c>
      <c r="E146" s="17">
        <f t="shared" si="9"/>
        <v>9.5233931732350285E-3</v>
      </c>
      <c r="F146" s="17">
        <f t="shared" si="10"/>
        <v>1.0135663582391291E-2</v>
      </c>
      <c r="G146" s="17">
        <f t="shared" si="11"/>
        <v>-2.2955790002645859E-3</v>
      </c>
    </row>
    <row r="147" spans="1:7" hidden="1" x14ac:dyDescent="0.2">
      <c r="A147" s="16">
        <v>44720</v>
      </c>
      <c r="B147">
        <v>88.579421997070312</v>
      </c>
      <c r="C147">
        <v>4115.77001953125</v>
      </c>
      <c r="D147" s="17">
        <f t="shared" si="8"/>
        <v>-3.9426954097286915E-3</v>
      </c>
      <c r="E147" s="17">
        <f t="shared" si="9"/>
        <v>-1.0793945785935621E-2</v>
      </c>
      <c r="F147" s="17">
        <f t="shared" si="10"/>
        <v>-1.2909348859469112E-2</v>
      </c>
      <c r="G147" s="17">
        <f t="shared" si="11"/>
        <v>8.96665344974042E-3</v>
      </c>
    </row>
    <row r="148" spans="1:7" hidden="1" x14ac:dyDescent="0.2">
      <c r="A148" s="16">
        <v>44721</v>
      </c>
      <c r="B148">
        <v>86.096488952636719</v>
      </c>
      <c r="C148">
        <v>4017.820068359375</v>
      </c>
      <c r="D148" s="17">
        <f t="shared" si="8"/>
        <v>-2.8030585303612798E-2</v>
      </c>
      <c r="E148" s="17">
        <f t="shared" si="9"/>
        <v>-2.3798693976353591E-2</v>
      </c>
      <c r="F148" s="17">
        <f t="shared" si="10"/>
        <v>-2.766002976574844E-2</v>
      </c>
      <c r="G148" s="17">
        <f t="shared" si="11"/>
        <v>-3.705555378643588E-4</v>
      </c>
    </row>
    <row r="149" spans="1:7" hidden="1" x14ac:dyDescent="0.2">
      <c r="A149" s="16">
        <v>44722</v>
      </c>
      <c r="B149">
        <v>84.040046691894531</v>
      </c>
      <c r="C149">
        <v>3900.860107421875</v>
      </c>
      <c r="D149" s="17">
        <f t="shared" si="8"/>
        <v>-2.3885320827350731E-2</v>
      </c>
      <c r="E149" s="17">
        <f t="shared" si="9"/>
        <v>-2.9110303335524668E-2</v>
      </c>
      <c r="F149" s="17">
        <f t="shared" si="10"/>
        <v>-3.368474117182306E-2</v>
      </c>
      <c r="G149" s="17">
        <f t="shared" si="11"/>
        <v>9.7994203444723288E-3</v>
      </c>
    </row>
    <row r="150" spans="1:7" hidden="1" x14ac:dyDescent="0.2">
      <c r="A150" s="16">
        <v>44725</v>
      </c>
      <c r="B150">
        <v>81.073806762695312</v>
      </c>
      <c r="C150">
        <v>3749.6298828125</v>
      </c>
      <c r="D150" s="17">
        <f t="shared" si="8"/>
        <v>-3.5295553084043085E-2</v>
      </c>
      <c r="E150" s="17">
        <f t="shared" si="9"/>
        <v>-3.8768430665237275E-2</v>
      </c>
      <c r="F150" s="17">
        <f t="shared" si="10"/>
        <v>-4.4639505716804806E-2</v>
      </c>
      <c r="G150" s="17">
        <f t="shared" si="11"/>
        <v>9.3439526327617206E-3</v>
      </c>
    </row>
    <row r="151" spans="1:7" hidden="1" x14ac:dyDescent="0.2">
      <c r="A151" s="16">
        <v>44726</v>
      </c>
      <c r="B151">
        <v>82.627998352050781</v>
      </c>
      <c r="C151">
        <v>3735.47998046875</v>
      </c>
      <c r="D151" s="17">
        <f t="shared" si="8"/>
        <v>1.9170082809909506E-2</v>
      </c>
      <c r="E151" s="17">
        <f t="shared" si="9"/>
        <v>-3.7736797459957394E-3</v>
      </c>
      <c r="F151" s="17">
        <f t="shared" si="10"/>
        <v>-4.9465876651661068E-3</v>
      </c>
      <c r="G151" s="17">
        <f t="shared" si="11"/>
        <v>2.4116670475075611E-2</v>
      </c>
    </row>
    <row r="152" spans="1:7" hidden="1" x14ac:dyDescent="0.2">
      <c r="A152" s="16">
        <v>44727</v>
      </c>
      <c r="B152">
        <v>84.466484069824219</v>
      </c>
      <c r="C152">
        <v>3789.989990234375</v>
      </c>
      <c r="D152" s="17">
        <f t="shared" si="8"/>
        <v>2.2250154359787944E-2</v>
      </c>
      <c r="E152" s="17">
        <f t="shared" si="9"/>
        <v>1.4592504858983224E-2</v>
      </c>
      <c r="F152" s="17">
        <f t="shared" si="10"/>
        <v>1.5885321158218613E-2</v>
      </c>
      <c r="G152" s="17">
        <f t="shared" si="11"/>
        <v>6.364833201569331E-3</v>
      </c>
    </row>
    <row r="153" spans="1:7" hidden="1" x14ac:dyDescent="0.2">
      <c r="A153" s="16">
        <v>44728</v>
      </c>
      <c r="B153">
        <v>80.51959228515625</v>
      </c>
      <c r="C153">
        <v>3666.77001953125</v>
      </c>
      <c r="D153" s="17">
        <f t="shared" si="8"/>
        <v>-4.6727312355102524E-2</v>
      </c>
      <c r="E153" s="17">
        <f t="shared" si="9"/>
        <v>-3.2511951488163437E-2</v>
      </c>
      <c r="F153" s="17">
        <f t="shared" si="10"/>
        <v>-3.7543072430553596E-2</v>
      </c>
      <c r="G153" s="17">
        <f t="shared" si="11"/>
        <v>-9.1842399245489273E-3</v>
      </c>
    </row>
    <row r="154" spans="1:7" hidden="1" x14ac:dyDescent="0.2">
      <c r="A154" s="16">
        <v>44729</v>
      </c>
      <c r="B154">
        <v>80.976860046386719</v>
      </c>
      <c r="C154">
        <v>3674.840087890625</v>
      </c>
      <c r="D154" s="17">
        <f t="shared" si="8"/>
        <v>5.6789627002962195E-3</v>
      </c>
      <c r="E154" s="17">
        <f t="shared" si="9"/>
        <v>2.2008656982546171E-3</v>
      </c>
      <c r="F154" s="17">
        <f t="shared" si="10"/>
        <v>1.8300613031803892E-3</v>
      </c>
      <c r="G154" s="17">
        <f t="shared" si="11"/>
        <v>3.8489013971158303E-3</v>
      </c>
    </row>
    <row r="155" spans="1:7" hidden="1" x14ac:dyDescent="0.2">
      <c r="A155" s="16">
        <v>44733</v>
      </c>
      <c r="B155">
        <v>82.834571838378906</v>
      </c>
      <c r="C155">
        <v>3764.7900390625</v>
      </c>
      <c r="D155" s="17">
        <f t="shared" si="8"/>
        <v>2.2941267306833213E-2</v>
      </c>
      <c r="E155" s="17">
        <f t="shared" si="9"/>
        <v>2.4477242280086964E-2</v>
      </c>
      <c r="F155" s="17">
        <f t="shared" si="10"/>
        <v>2.7097118988221314E-2</v>
      </c>
      <c r="G155" s="17">
        <f t="shared" si="11"/>
        <v>-4.1558516813881008E-3</v>
      </c>
    </row>
    <row r="156" spans="1:7" hidden="1" x14ac:dyDescent="0.2">
      <c r="A156" s="16">
        <v>44734</v>
      </c>
      <c r="B156">
        <v>80.891128540039062</v>
      </c>
      <c r="C156">
        <v>3759.889892578125</v>
      </c>
      <c r="D156" s="17">
        <f t="shared" si="8"/>
        <v>-2.3461741338287601E-2</v>
      </c>
      <c r="E156" s="17">
        <f t="shared" si="9"/>
        <v>-1.3015723144006452E-3</v>
      </c>
      <c r="F156" s="17">
        <f t="shared" si="10"/>
        <v>-2.1425912051370711E-3</v>
      </c>
      <c r="G156" s="17">
        <f t="shared" si="11"/>
        <v>-2.1319150133150531E-2</v>
      </c>
    </row>
    <row r="157" spans="1:7" hidden="1" x14ac:dyDescent="0.2">
      <c r="A157" s="16">
        <v>44735</v>
      </c>
      <c r="B157">
        <v>80.138526916503906</v>
      </c>
      <c r="C157">
        <v>3795.72998046875</v>
      </c>
      <c r="D157" s="17">
        <f t="shared" si="8"/>
        <v>-9.3038833444218927E-3</v>
      </c>
      <c r="E157" s="17">
        <f t="shared" si="9"/>
        <v>9.5322174091778678E-3</v>
      </c>
      <c r="F157" s="17">
        <f t="shared" si="10"/>
        <v>1.0145672502727823E-2</v>
      </c>
      <c r="G157" s="17">
        <f t="shared" si="11"/>
        <v>-1.9449555847149715E-2</v>
      </c>
    </row>
    <row r="158" spans="1:7" hidden="1" x14ac:dyDescent="0.2">
      <c r="A158" s="16">
        <v>44736</v>
      </c>
      <c r="B158">
        <v>81.853317260742188</v>
      </c>
      <c r="C158">
        <v>3911.739990234375</v>
      </c>
      <c r="D158" s="17">
        <f t="shared" si="8"/>
        <v>2.1397827115351431E-2</v>
      </c>
      <c r="E158" s="17">
        <f t="shared" si="9"/>
        <v>3.056329358583576E-2</v>
      </c>
      <c r="F158" s="17">
        <f t="shared" si="10"/>
        <v>3.4000243868139483E-2</v>
      </c>
      <c r="G158" s="17">
        <f t="shared" si="11"/>
        <v>-1.2602416752788052E-2</v>
      </c>
    </row>
    <row r="159" spans="1:7" hidden="1" x14ac:dyDescent="0.2">
      <c r="A159" s="16">
        <v>44739</v>
      </c>
      <c r="B159">
        <v>81.796157836914062</v>
      </c>
      <c r="C159">
        <v>3900.110107421875</v>
      </c>
      <c r="D159" s="17">
        <f t="shared" si="8"/>
        <v>-6.9831530035668887E-4</v>
      </c>
      <c r="E159" s="17">
        <f t="shared" si="9"/>
        <v>-2.9730715337762392E-3</v>
      </c>
      <c r="F159" s="17">
        <f t="shared" si="10"/>
        <v>-4.0384950134300292E-3</v>
      </c>
      <c r="G159" s="17">
        <f t="shared" si="11"/>
        <v>3.3401797130733404E-3</v>
      </c>
    </row>
    <row r="160" spans="1:7" hidden="1" x14ac:dyDescent="0.2">
      <c r="A160" s="16">
        <v>44740</v>
      </c>
      <c r="B160">
        <v>80.348098754882812</v>
      </c>
      <c r="C160">
        <v>3821.550048828125</v>
      </c>
      <c r="D160" s="17">
        <f t="shared" si="8"/>
        <v>-1.7703265291731718E-2</v>
      </c>
      <c r="E160" s="17">
        <f t="shared" si="9"/>
        <v>-2.0143036075892073E-2</v>
      </c>
      <c r="F160" s="17">
        <f t="shared" si="10"/>
        <v>-2.3513587066307459E-2</v>
      </c>
      <c r="G160" s="17">
        <f t="shared" si="11"/>
        <v>5.8103217745757406E-3</v>
      </c>
    </row>
    <row r="161" spans="1:7" hidden="1" x14ac:dyDescent="0.2">
      <c r="A161" s="16">
        <v>44741</v>
      </c>
      <c r="B161">
        <v>79.690765380859375</v>
      </c>
      <c r="C161">
        <v>3818.830078125</v>
      </c>
      <c r="D161" s="17">
        <f t="shared" si="8"/>
        <v>-8.1810694242904214E-3</v>
      </c>
      <c r="E161" s="17">
        <f t="shared" si="9"/>
        <v>-7.1174540915908135E-4</v>
      </c>
      <c r="F161" s="17">
        <f t="shared" si="10"/>
        <v>-1.4735779845991242E-3</v>
      </c>
      <c r="G161" s="17">
        <f t="shared" si="11"/>
        <v>-6.7074914396912967E-3</v>
      </c>
    </row>
    <row r="162" spans="1:7" hidden="1" x14ac:dyDescent="0.2">
      <c r="A162" s="16">
        <v>44742</v>
      </c>
      <c r="B162">
        <v>77.880706787109375</v>
      </c>
      <c r="C162">
        <v>3785.3798828125</v>
      </c>
      <c r="D162" s="17">
        <f t="shared" si="8"/>
        <v>-2.2713530044533248E-2</v>
      </c>
      <c r="E162" s="17">
        <f t="shared" si="9"/>
        <v>-8.7592782679987158E-3</v>
      </c>
      <c r="F162" s="17">
        <f t="shared" si="10"/>
        <v>-1.0601520144294729E-2</v>
      </c>
      <c r="G162" s="17">
        <f t="shared" si="11"/>
        <v>-1.2112009900238519E-2</v>
      </c>
    </row>
    <row r="163" spans="1:7" hidden="1" x14ac:dyDescent="0.2">
      <c r="A163" s="16">
        <v>44743</v>
      </c>
      <c r="B163">
        <v>73.355514526367188</v>
      </c>
      <c r="C163">
        <v>3825.330078125</v>
      </c>
      <c r="D163" s="17">
        <f t="shared" si="8"/>
        <v>-5.8104149890575774E-2</v>
      </c>
      <c r="E163" s="17">
        <f t="shared" si="9"/>
        <v>1.0553814029047315E-2</v>
      </c>
      <c r="F163" s="17">
        <f t="shared" si="10"/>
        <v>1.1304422025131565E-2</v>
      </c>
      <c r="G163" s="17">
        <f t="shared" si="11"/>
        <v>-6.9408571915707346E-2</v>
      </c>
    </row>
    <row r="164" spans="1:7" hidden="1" x14ac:dyDescent="0.2">
      <c r="A164" s="16">
        <v>44747</v>
      </c>
      <c r="B164">
        <v>72.507652282714844</v>
      </c>
      <c r="C164">
        <v>3831.389892578125</v>
      </c>
      <c r="D164" s="17">
        <f t="shared" si="8"/>
        <v>-1.1558261831120853E-2</v>
      </c>
      <c r="E164" s="17">
        <f t="shared" si="9"/>
        <v>1.5841285142366157E-3</v>
      </c>
      <c r="F164" s="17">
        <f t="shared" si="10"/>
        <v>1.1305250052619266E-3</v>
      </c>
      <c r="G164" s="17">
        <f t="shared" si="11"/>
        <v>-1.268878683638278E-2</v>
      </c>
    </row>
    <row r="165" spans="1:7" hidden="1" x14ac:dyDescent="0.2">
      <c r="A165" s="16">
        <v>44748</v>
      </c>
      <c r="B165">
        <v>71.983673095703125</v>
      </c>
      <c r="C165">
        <v>3845.080078125</v>
      </c>
      <c r="D165" s="17">
        <f t="shared" si="8"/>
        <v>-7.2265363794798976E-3</v>
      </c>
      <c r="E165" s="17">
        <f t="shared" si="9"/>
        <v>3.5731642904301975E-3</v>
      </c>
      <c r="F165" s="17">
        <f t="shared" si="10"/>
        <v>3.3865957585136417E-3</v>
      </c>
      <c r="G165" s="17">
        <f t="shared" si="11"/>
        <v>-1.0613132137993539E-2</v>
      </c>
    </row>
    <row r="166" spans="1:7" hidden="1" x14ac:dyDescent="0.2">
      <c r="A166" s="16">
        <v>44749</v>
      </c>
      <c r="B166">
        <v>76.832756042480469</v>
      </c>
      <c r="C166">
        <v>3902.6201171875</v>
      </c>
      <c r="D166" s="17">
        <f t="shared" si="8"/>
        <v>6.7363649814457638E-2</v>
      </c>
      <c r="E166" s="17">
        <f t="shared" si="9"/>
        <v>1.4964587965241805E-2</v>
      </c>
      <c r="F166" s="17">
        <f t="shared" si="10"/>
        <v>1.6307357716764323E-2</v>
      </c>
      <c r="G166" s="17">
        <f t="shared" si="11"/>
        <v>5.1056292097693315E-2</v>
      </c>
    </row>
    <row r="167" spans="1:7" hidden="1" x14ac:dyDescent="0.2">
      <c r="A167" s="16">
        <v>44750</v>
      </c>
      <c r="B167">
        <v>77.652069091796875</v>
      </c>
      <c r="C167">
        <v>3899.3798828125</v>
      </c>
      <c r="D167" s="17">
        <f t="shared" si="8"/>
        <v>1.0663590524637945E-2</v>
      </c>
      <c r="E167" s="17">
        <f t="shared" si="9"/>
        <v>-8.3027152981907104E-4</v>
      </c>
      <c r="F167" s="17">
        <f t="shared" si="10"/>
        <v>-1.6080166495632689E-3</v>
      </c>
      <c r="G167" s="17">
        <f t="shared" si="11"/>
        <v>1.2271607174201213E-2</v>
      </c>
    </row>
    <row r="168" spans="1:7" hidden="1" x14ac:dyDescent="0.2">
      <c r="A168" s="16">
        <v>44753</v>
      </c>
      <c r="B168">
        <v>75.365638732910156</v>
      </c>
      <c r="C168">
        <v>3854.429931640625</v>
      </c>
      <c r="D168" s="17">
        <f t="shared" si="8"/>
        <v>-2.9444551647217598E-2</v>
      </c>
      <c r="E168" s="17">
        <f t="shared" si="9"/>
        <v>-1.1527461422777274E-2</v>
      </c>
      <c r="F168" s="17">
        <f t="shared" si="10"/>
        <v>-1.3741341524024482E-2</v>
      </c>
      <c r="G168" s="17">
        <f t="shared" si="11"/>
        <v>-1.5703210123193118E-2</v>
      </c>
    </row>
    <row r="169" spans="1:7" hidden="1" x14ac:dyDescent="0.2">
      <c r="A169" s="16">
        <v>44754</v>
      </c>
      <c r="B169">
        <v>75.356117248535156</v>
      </c>
      <c r="C169">
        <v>3818.800048828125</v>
      </c>
      <c r="D169" s="17">
        <f t="shared" si="8"/>
        <v>-1.2633720797805559E-4</v>
      </c>
      <c r="E169" s="17">
        <f t="shared" si="9"/>
        <v>-9.2438787173215742E-3</v>
      </c>
      <c r="F169" s="17">
        <f t="shared" si="10"/>
        <v>-1.1151179890899275E-2</v>
      </c>
      <c r="G169" s="17">
        <f t="shared" si="11"/>
        <v>1.102484268292122E-2</v>
      </c>
    </row>
    <row r="170" spans="1:7" hidden="1" x14ac:dyDescent="0.2">
      <c r="A170" s="16">
        <v>44755</v>
      </c>
      <c r="B170">
        <v>77.442466735839844</v>
      </c>
      <c r="C170">
        <v>3801.780029296875</v>
      </c>
      <c r="D170" s="17">
        <f t="shared" si="8"/>
        <v>2.7686531146815963E-2</v>
      </c>
      <c r="E170" s="17">
        <f t="shared" si="9"/>
        <v>-4.4569025122100925E-3</v>
      </c>
      <c r="F170" s="17">
        <f t="shared" si="10"/>
        <v>-5.7215354661361382E-3</v>
      </c>
      <c r="G170" s="17">
        <f t="shared" si="11"/>
        <v>3.3408066612952099E-2</v>
      </c>
    </row>
    <row r="171" spans="1:7" hidden="1" x14ac:dyDescent="0.2">
      <c r="A171" s="16">
        <v>44756</v>
      </c>
      <c r="B171">
        <v>79.709815979003906</v>
      </c>
      <c r="C171">
        <v>3790.3798828125</v>
      </c>
      <c r="D171" s="17">
        <f t="shared" si="8"/>
        <v>2.9277854111983581E-2</v>
      </c>
      <c r="E171" s="17">
        <f t="shared" si="9"/>
        <v>-2.9986339021522701E-3</v>
      </c>
      <c r="F171" s="17">
        <f t="shared" si="10"/>
        <v>-4.0674892187466238E-3</v>
      </c>
      <c r="G171" s="17">
        <f t="shared" si="11"/>
        <v>3.3345343330730207E-2</v>
      </c>
    </row>
    <row r="172" spans="1:7" hidden="1" x14ac:dyDescent="0.2">
      <c r="A172" s="16">
        <v>44757</v>
      </c>
      <c r="B172">
        <v>81.577056884765625</v>
      </c>
      <c r="C172">
        <v>3863.159912109375</v>
      </c>
      <c r="D172" s="17">
        <f t="shared" si="8"/>
        <v>2.3425482581136192E-2</v>
      </c>
      <c r="E172" s="17">
        <f t="shared" si="9"/>
        <v>1.9201249359436678E-2</v>
      </c>
      <c r="F172" s="17">
        <f t="shared" si="10"/>
        <v>2.1112805651524572E-2</v>
      </c>
      <c r="G172" s="17">
        <f t="shared" si="11"/>
        <v>2.3126769296116199E-3</v>
      </c>
    </row>
    <row r="173" spans="1:7" hidden="1" x14ac:dyDescent="0.2">
      <c r="A173" s="16">
        <v>44760</v>
      </c>
      <c r="B173">
        <v>79.624069213867188</v>
      </c>
      <c r="C173">
        <v>3830.85009765625</v>
      </c>
      <c r="D173" s="17">
        <f t="shared" si="8"/>
        <v>-2.394040365610639E-2</v>
      </c>
      <c r="E173" s="17">
        <f t="shared" si="9"/>
        <v>-8.3635715808313416E-3</v>
      </c>
      <c r="F173" s="17">
        <f t="shared" si="10"/>
        <v>-1.0152688456866321E-2</v>
      </c>
      <c r="G173" s="17">
        <f t="shared" si="11"/>
        <v>-1.378771519924007E-2</v>
      </c>
    </row>
    <row r="174" spans="1:7" hidden="1" x14ac:dyDescent="0.2">
      <c r="A174" s="16">
        <v>44761</v>
      </c>
      <c r="B174">
        <v>82.072441101074219</v>
      </c>
      <c r="C174">
        <v>3936.68994140625</v>
      </c>
      <c r="D174" s="17">
        <f t="shared" si="8"/>
        <v>3.0749142958654829E-2</v>
      </c>
      <c r="E174" s="17">
        <f t="shared" si="9"/>
        <v>2.7628291645959591E-2</v>
      </c>
      <c r="F174" s="17">
        <f t="shared" si="10"/>
        <v>3.067120770069388E-2</v>
      </c>
      <c r="G174" s="17">
        <f t="shared" si="11"/>
        <v>7.7935257960948939E-5</v>
      </c>
    </row>
    <row r="175" spans="1:7" hidden="1" x14ac:dyDescent="0.2">
      <c r="A175" s="16">
        <v>44762</v>
      </c>
      <c r="B175">
        <v>82.463020324707031</v>
      </c>
      <c r="C175">
        <v>3959.89990234375</v>
      </c>
      <c r="D175" s="17">
        <f t="shared" si="8"/>
        <v>4.7589570675958814E-3</v>
      </c>
      <c r="E175" s="17">
        <f t="shared" si="9"/>
        <v>5.8958061932632422E-3</v>
      </c>
      <c r="F175" s="17">
        <f t="shared" si="10"/>
        <v>6.0210604222344826E-3</v>
      </c>
      <c r="G175" s="17">
        <f t="shared" si="11"/>
        <v>-1.2621033546386011E-3</v>
      </c>
    </row>
    <row r="176" spans="1:7" hidden="1" x14ac:dyDescent="0.2">
      <c r="A176" s="16">
        <v>44763</v>
      </c>
      <c r="B176">
        <v>83.634819030761719</v>
      </c>
      <c r="C176">
        <v>3998.949951171875</v>
      </c>
      <c r="D176" s="17">
        <f t="shared" si="8"/>
        <v>1.4209990143952966E-2</v>
      </c>
      <c r="E176" s="17">
        <f t="shared" si="9"/>
        <v>9.8613727091971803E-3</v>
      </c>
      <c r="F176" s="17">
        <f t="shared" si="10"/>
        <v>1.0519018047609109E-2</v>
      </c>
      <c r="G176" s="17">
        <f t="shared" si="11"/>
        <v>3.6909720963438572E-3</v>
      </c>
    </row>
    <row r="177" spans="1:7" hidden="1" x14ac:dyDescent="0.2">
      <c r="A177" s="16">
        <v>44764</v>
      </c>
      <c r="B177">
        <v>82.234390258789062</v>
      </c>
      <c r="C177">
        <v>3961.6298828125</v>
      </c>
      <c r="D177" s="17">
        <f t="shared" si="8"/>
        <v>-1.6744566296694741E-2</v>
      </c>
      <c r="E177" s="17">
        <f t="shared" si="9"/>
        <v>-9.3324669763467094E-3</v>
      </c>
      <c r="F177" s="17">
        <f t="shared" si="10"/>
        <v>-1.1251661432086318E-2</v>
      </c>
      <c r="G177" s="17">
        <f t="shared" si="11"/>
        <v>-5.4929048646084229E-3</v>
      </c>
    </row>
    <row r="178" spans="1:7" hidden="1" x14ac:dyDescent="0.2">
      <c r="A178" s="16">
        <v>44767</v>
      </c>
      <c r="B178">
        <v>82.21533203125</v>
      </c>
      <c r="C178">
        <v>3966.840087890625</v>
      </c>
      <c r="D178" s="17">
        <f t="shared" si="8"/>
        <v>-2.3175495652227873E-4</v>
      </c>
      <c r="E178" s="17">
        <f t="shared" si="9"/>
        <v>1.3151670479691902E-3</v>
      </c>
      <c r="F178" s="17">
        <f t="shared" si="10"/>
        <v>8.2545452585664262E-4</v>
      </c>
      <c r="G178" s="17">
        <f t="shared" si="11"/>
        <v>-1.0572094823789215E-3</v>
      </c>
    </row>
    <row r="179" spans="1:7" hidden="1" x14ac:dyDescent="0.2">
      <c r="A179" s="16">
        <v>44768</v>
      </c>
      <c r="B179">
        <v>80.424324035644531</v>
      </c>
      <c r="C179">
        <v>3921.050048828125</v>
      </c>
      <c r="D179" s="17">
        <f t="shared" si="8"/>
        <v>-2.1784355196968752E-2</v>
      </c>
      <c r="E179" s="17">
        <f t="shared" si="9"/>
        <v>-1.154320266205866E-2</v>
      </c>
      <c r="F179" s="17">
        <f t="shared" si="10"/>
        <v>-1.3759196079476791E-2</v>
      </c>
      <c r="G179" s="17">
        <f t="shared" si="11"/>
        <v>-8.0251591174919611E-3</v>
      </c>
    </row>
    <row r="180" spans="1:7" hidden="1" x14ac:dyDescent="0.2">
      <c r="A180" s="16">
        <v>44769</v>
      </c>
      <c r="B180">
        <v>83.482391357421875</v>
      </c>
      <c r="C180">
        <v>4023.610107421875</v>
      </c>
      <c r="D180" s="17">
        <f t="shared" si="8"/>
        <v>3.8024159462278995E-2</v>
      </c>
      <c r="E180" s="17">
        <f t="shared" si="9"/>
        <v>2.6156273782937722E-2</v>
      </c>
      <c r="F180" s="17">
        <f t="shared" si="10"/>
        <v>2.9001566315266882E-2</v>
      </c>
      <c r="G180" s="17">
        <f t="shared" si="11"/>
        <v>9.0225931470121132E-3</v>
      </c>
    </row>
    <row r="181" spans="1:7" hidden="1" x14ac:dyDescent="0.2">
      <c r="A181" s="16">
        <v>44770</v>
      </c>
      <c r="B181">
        <v>84.416015625</v>
      </c>
      <c r="C181">
        <v>4072.429931640625</v>
      </c>
      <c r="D181" s="17">
        <f t="shared" si="8"/>
        <v>1.1183487348618293E-2</v>
      </c>
      <c r="E181" s="17">
        <f t="shared" si="9"/>
        <v>1.2133338697180918E-2</v>
      </c>
      <c r="F181" s="17">
        <f t="shared" si="10"/>
        <v>1.3096003378502368E-2</v>
      </c>
      <c r="G181" s="17">
        <f t="shared" si="11"/>
        <v>-1.9125160298840756E-3</v>
      </c>
    </row>
    <row r="182" spans="1:7" hidden="1" x14ac:dyDescent="0.2">
      <c r="A182" s="16">
        <v>44771</v>
      </c>
      <c r="B182">
        <v>84.292167663574219</v>
      </c>
      <c r="C182">
        <v>4130.2900390625</v>
      </c>
      <c r="D182" s="17">
        <f t="shared" si="8"/>
        <v>-1.4671145103074545E-3</v>
      </c>
      <c r="E182" s="17">
        <f t="shared" si="9"/>
        <v>1.4207760082581844E-2</v>
      </c>
      <c r="F182" s="17">
        <f t="shared" si="10"/>
        <v>1.5448923056236437E-2</v>
      </c>
      <c r="G182" s="17">
        <f t="shared" si="11"/>
        <v>-1.691603756654389E-2</v>
      </c>
    </row>
    <row r="183" spans="1:7" hidden="1" x14ac:dyDescent="0.2">
      <c r="A183" s="16">
        <v>44774</v>
      </c>
      <c r="B183">
        <v>82.224861145019531</v>
      </c>
      <c r="C183">
        <v>4118.6298828125</v>
      </c>
      <c r="D183" s="17">
        <f t="shared" si="8"/>
        <v>-2.4525487668150769E-2</v>
      </c>
      <c r="E183" s="17">
        <f t="shared" si="9"/>
        <v>-2.8230841271976725E-3</v>
      </c>
      <c r="F183" s="17">
        <f t="shared" si="10"/>
        <v>-3.8683712753917214E-3</v>
      </c>
      <c r="G183" s="17">
        <f t="shared" si="11"/>
        <v>-2.0657116392759047E-2</v>
      </c>
    </row>
    <row r="184" spans="1:7" hidden="1" x14ac:dyDescent="0.2">
      <c r="A184" s="16">
        <v>44775</v>
      </c>
      <c r="B184">
        <v>81.977180480957031</v>
      </c>
      <c r="C184">
        <v>4091.18994140625</v>
      </c>
      <c r="D184" s="17">
        <f t="shared" si="8"/>
        <v>-3.0122357230335517E-3</v>
      </c>
      <c r="E184" s="17">
        <f t="shared" si="9"/>
        <v>-6.6623955507048027E-3</v>
      </c>
      <c r="F184" s="17">
        <f t="shared" si="10"/>
        <v>-8.223123622670088E-3</v>
      </c>
      <c r="G184" s="17">
        <f t="shared" si="11"/>
        <v>5.2108878996365363E-3</v>
      </c>
    </row>
    <row r="185" spans="1:7" hidden="1" x14ac:dyDescent="0.2">
      <c r="A185" s="16">
        <v>44776</v>
      </c>
      <c r="B185">
        <v>82.415397644042969</v>
      </c>
      <c r="C185">
        <v>4155.169921875</v>
      </c>
      <c r="D185" s="17">
        <f t="shared" si="8"/>
        <v>5.3455993547830705E-3</v>
      </c>
      <c r="E185" s="17">
        <f t="shared" si="9"/>
        <v>1.5638477163140152E-2</v>
      </c>
      <c r="F185" s="17">
        <f t="shared" si="10"/>
        <v>1.7071718885380505E-2</v>
      </c>
      <c r="G185" s="17">
        <f t="shared" si="11"/>
        <v>-1.1726119530597434E-2</v>
      </c>
    </row>
    <row r="186" spans="1:7" hidden="1" x14ac:dyDescent="0.2">
      <c r="A186" s="16">
        <v>44777</v>
      </c>
      <c r="B186">
        <v>84.234977722167969</v>
      </c>
      <c r="C186">
        <v>4151.93994140625</v>
      </c>
      <c r="D186" s="17">
        <f t="shared" si="8"/>
        <v>2.2078156875295019E-2</v>
      </c>
      <c r="E186" s="17">
        <f t="shared" si="9"/>
        <v>-7.7734016405583972E-4</v>
      </c>
      <c r="F186" s="17">
        <f t="shared" si="10"/>
        <v>-1.5479790636850383E-3</v>
      </c>
      <c r="G186" s="17">
        <f t="shared" si="11"/>
        <v>2.3626135938980056E-2</v>
      </c>
    </row>
    <row r="187" spans="1:7" hidden="1" x14ac:dyDescent="0.2">
      <c r="A187" s="16">
        <v>44778</v>
      </c>
      <c r="B187">
        <v>85.521102905273438</v>
      </c>
      <c r="C187">
        <v>4145.18994140625</v>
      </c>
      <c r="D187" s="17">
        <f t="shared" si="8"/>
        <v>1.526830323796724E-2</v>
      </c>
      <c r="E187" s="17">
        <f t="shared" si="9"/>
        <v>-1.6257460597355333E-3</v>
      </c>
      <c r="F187" s="17">
        <f t="shared" si="10"/>
        <v>-2.5102864042760792E-3</v>
      </c>
      <c r="G187" s="17">
        <f t="shared" si="11"/>
        <v>1.7778589642243318E-2</v>
      </c>
    </row>
    <row r="188" spans="1:7" hidden="1" x14ac:dyDescent="0.2">
      <c r="A188" s="16">
        <v>44781</v>
      </c>
      <c r="B188">
        <v>83.777725219726562</v>
      </c>
      <c r="C188">
        <v>4140.06005859375</v>
      </c>
      <c r="D188" s="17">
        <f t="shared" si="8"/>
        <v>-2.0385350823619586E-2</v>
      </c>
      <c r="E188" s="17">
        <f t="shared" si="9"/>
        <v>-1.2375507238541195E-3</v>
      </c>
      <c r="F188" s="17">
        <f t="shared" si="10"/>
        <v>-2.0699744931918073E-3</v>
      </c>
      <c r="G188" s="17">
        <f t="shared" si="11"/>
        <v>-1.8315376330427777E-2</v>
      </c>
    </row>
    <row r="189" spans="1:7" hidden="1" x14ac:dyDescent="0.2">
      <c r="A189" s="16">
        <v>44782</v>
      </c>
      <c r="B189">
        <v>81.176918029785156</v>
      </c>
      <c r="C189">
        <v>4122.47021484375</v>
      </c>
      <c r="D189" s="17">
        <f t="shared" si="8"/>
        <v>-3.1044137127383076E-2</v>
      </c>
      <c r="E189" s="17">
        <f t="shared" si="9"/>
        <v>-4.248692893594086E-3</v>
      </c>
      <c r="F189" s="17">
        <f t="shared" si="10"/>
        <v>-5.4853729814149229E-3</v>
      </c>
      <c r="G189" s="17">
        <f t="shared" si="11"/>
        <v>-2.5558764145968152E-2</v>
      </c>
    </row>
    <row r="190" spans="1:7" hidden="1" x14ac:dyDescent="0.2">
      <c r="A190" s="16">
        <v>44783</v>
      </c>
      <c r="B190">
        <v>84.473159790039062</v>
      </c>
      <c r="C190">
        <v>4210.240234375</v>
      </c>
      <c r="D190" s="17">
        <f t="shared" si="8"/>
        <v>4.060565293997076E-2</v>
      </c>
      <c r="E190" s="17">
        <f t="shared" si="9"/>
        <v>2.1290637641290244E-2</v>
      </c>
      <c r="F190" s="17">
        <f t="shared" si="10"/>
        <v>2.348270158366185E-2</v>
      </c>
      <c r="G190" s="17">
        <f t="shared" si="11"/>
        <v>1.712295135630891E-2</v>
      </c>
    </row>
    <row r="191" spans="1:7" hidden="1" x14ac:dyDescent="0.2">
      <c r="A191" s="16">
        <v>44784</v>
      </c>
      <c r="B191">
        <v>85.282936096191406</v>
      </c>
      <c r="C191">
        <v>4207.27001953125</v>
      </c>
      <c r="D191" s="17">
        <f t="shared" si="8"/>
        <v>9.5861964695658219E-3</v>
      </c>
      <c r="E191" s="17">
        <f t="shared" si="9"/>
        <v>-7.0547395835030002E-4</v>
      </c>
      <c r="F191" s="17">
        <f t="shared" si="10"/>
        <v>-1.4664645696874905E-3</v>
      </c>
      <c r="G191" s="17">
        <f t="shared" si="11"/>
        <v>1.1052661039253312E-2</v>
      </c>
    </row>
    <row r="192" spans="1:7" hidden="1" x14ac:dyDescent="0.2">
      <c r="A192" s="16">
        <v>44785</v>
      </c>
      <c r="B192">
        <v>86.559501647949219</v>
      </c>
      <c r="C192">
        <v>4280.14990234375</v>
      </c>
      <c r="D192" s="17">
        <f t="shared" si="8"/>
        <v>1.4968592900201694E-2</v>
      </c>
      <c r="E192" s="17">
        <f t="shared" si="9"/>
        <v>1.7322368774566943E-2</v>
      </c>
      <c r="F192" s="17">
        <f t="shared" si="10"/>
        <v>1.8981678807497137E-2</v>
      </c>
      <c r="G192" s="17">
        <f t="shared" si="11"/>
        <v>-4.0130859072954432E-3</v>
      </c>
    </row>
    <row r="193" spans="1:7" hidden="1" x14ac:dyDescent="0.2">
      <c r="A193" s="16">
        <v>44788</v>
      </c>
      <c r="B193">
        <v>87.235916137695312</v>
      </c>
      <c r="C193">
        <v>4297.14013671875</v>
      </c>
      <c r="D193" s="17">
        <f t="shared" si="8"/>
        <v>7.8144452875570369E-3</v>
      </c>
      <c r="E193" s="17">
        <f t="shared" si="9"/>
        <v>3.9695418998517695E-3</v>
      </c>
      <c r="F193" s="17">
        <f t="shared" si="10"/>
        <v>3.8361884418444455E-3</v>
      </c>
      <c r="G193" s="17">
        <f t="shared" si="11"/>
        <v>3.9782568457125914E-3</v>
      </c>
    </row>
    <row r="194" spans="1:7" hidden="1" x14ac:dyDescent="0.2">
      <c r="A194" s="16">
        <v>44789</v>
      </c>
      <c r="B194">
        <v>85.692573547363281</v>
      </c>
      <c r="C194">
        <v>4305.2001953125</v>
      </c>
      <c r="D194" s="17">
        <f t="shared" si="8"/>
        <v>-1.769159606114501E-2</v>
      </c>
      <c r="E194" s="17">
        <f t="shared" si="9"/>
        <v>1.8756797165810912E-3</v>
      </c>
      <c r="F194" s="17">
        <f t="shared" si="10"/>
        <v>1.4612179714505488E-3</v>
      </c>
      <c r="G194" s="17">
        <f t="shared" si="11"/>
        <v>-1.9152814032595559E-2</v>
      </c>
    </row>
    <row r="195" spans="1:7" hidden="1" x14ac:dyDescent="0.2">
      <c r="A195" s="16">
        <v>44790</v>
      </c>
      <c r="B195">
        <v>84.978080749511719</v>
      </c>
      <c r="C195">
        <v>4274.0400390625</v>
      </c>
      <c r="D195" s="17">
        <f t="shared" si="8"/>
        <v>-8.3378613603739549E-3</v>
      </c>
      <c r="E195" s="17">
        <f t="shared" si="9"/>
        <v>-7.2377949540946007E-3</v>
      </c>
      <c r="F195" s="17">
        <f t="shared" si="10"/>
        <v>-8.8757723990085732E-3</v>
      </c>
      <c r="G195" s="17">
        <f t="shared" si="11"/>
        <v>5.3791103863461837E-4</v>
      </c>
    </row>
    <row r="196" spans="1:7" hidden="1" x14ac:dyDescent="0.2">
      <c r="A196" s="16">
        <v>44791</v>
      </c>
      <c r="B196">
        <v>85.044761657714844</v>
      </c>
      <c r="C196">
        <v>4283.740234375</v>
      </c>
      <c r="D196" s="17">
        <f t="shared" si="8"/>
        <v>7.8468362211747689E-4</v>
      </c>
      <c r="E196" s="17">
        <f t="shared" si="9"/>
        <v>2.2695611701915031E-3</v>
      </c>
      <c r="F196" s="17">
        <f t="shared" si="10"/>
        <v>1.9079793813630858E-3</v>
      </c>
      <c r="G196" s="17">
        <f t="shared" si="11"/>
        <v>-1.1232957592456089E-3</v>
      </c>
    </row>
    <row r="197" spans="1:7" hidden="1" x14ac:dyDescent="0.2">
      <c r="A197" s="16">
        <v>44792</v>
      </c>
      <c r="B197">
        <v>83.072738647460938</v>
      </c>
      <c r="C197">
        <v>4228.47998046875</v>
      </c>
      <c r="D197" s="17">
        <f t="shared" si="8"/>
        <v>-2.318805969720783E-2</v>
      </c>
      <c r="E197" s="17">
        <f t="shared" si="9"/>
        <v>-1.2900001139847905E-2</v>
      </c>
      <c r="F197" s="17">
        <f t="shared" si="10"/>
        <v>-1.5298149476109335E-2</v>
      </c>
      <c r="G197" s="17">
        <f t="shared" si="11"/>
        <v>-7.8899102210984954E-3</v>
      </c>
    </row>
    <row r="198" spans="1:7" hidden="1" x14ac:dyDescent="0.2">
      <c r="A198" s="16">
        <v>44795</v>
      </c>
      <c r="B198">
        <v>81.20550537109375</v>
      </c>
      <c r="C198">
        <v>4137.990234375</v>
      </c>
      <c r="D198" s="17">
        <f t="shared" si="8"/>
        <v>-2.2477088233376241E-2</v>
      </c>
      <c r="E198" s="17">
        <f t="shared" si="9"/>
        <v>-2.14000649197158E-2</v>
      </c>
      <c r="F198" s="17">
        <f t="shared" si="10"/>
        <v>-2.4939376408302946E-2</v>
      </c>
      <c r="G198" s="17">
        <f t="shared" si="11"/>
        <v>2.462288174926705E-3</v>
      </c>
    </row>
    <row r="199" spans="1:7" hidden="1" x14ac:dyDescent="0.2">
      <c r="A199" s="16">
        <v>44796</v>
      </c>
      <c r="B199">
        <v>81.958106994628906</v>
      </c>
      <c r="C199">
        <v>4128.72998046875</v>
      </c>
      <c r="D199" s="17">
        <f t="shared" si="8"/>
        <v>9.2678645381973901E-3</v>
      </c>
      <c r="E199" s="17">
        <f t="shared" si="9"/>
        <v>-2.2378626777133093E-3</v>
      </c>
      <c r="F199" s="17">
        <f t="shared" si="10"/>
        <v>-3.2045818090785973E-3</v>
      </c>
      <c r="G199" s="17">
        <f t="shared" si="11"/>
        <v>1.2472446347275987E-2</v>
      </c>
    </row>
    <row r="200" spans="1:7" hidden="1" x14ac:dyDescent="0.2">
      <c r="A200" s="16">
        <v>44797</v>
      </c>
      <c r="B200">
        <v>81.510345458984375</v>
      </c>
      <c r="C200">
        <v>4140.77001953125</v>
      </c>
      <c r="D200" s="17">
        <f t="shared" si="8"/>
        <v>-5.4632976780915055E-3</v>
      </c>
      <c r="E200" s="17">
        <f t="shared" si="9"/>
        <v>2.9161604463010526E-3</v>
      </c>
      <c r="F200" s="17">
        <f t="shared" si="10"/>
        <v>2.6413868611903928E-3</v>
      </c>
      <c r="G200" s="17">
        <f t="shared" si="11"/>
        <v>-8.1046845392818978E-3</v>
      </c>
    </row>
    <row r="201" spans="1:7" hidden="1" x14ac:dyDescent="0.2">
      <c r="A201" s="16">
        <v>44798</v>
      </c>
      <c r="B201">
        <v>83.425224304199219</v>
      </c>
      <c r="C201">
        <v>4199.1201171875</v>
      </c>
      <c r="D201" s="17">
        <f t="shared" si="8"/>
        <v>2.3492463863723945E-2</v>
      </c>
      <c r="E201" s="17">
        <f t="shared" si="9"/>
        <v>1.4091605518061545E-2</v>
      </c>
      <c r="F201" s="17">
        <f t="shared" si="10"/>
        <v>1.5317174337079445E-2</v>
      </c>
      <c r="G201" s="17">
        <f t="shared" si="11"/>
        <v>8.1752895266444994E-3</v>
      </c>
    </row>
    <row r="202" spans="1:7" hidden="1" x14ac:dyDescent="0.2">
      <c r="A202" s="16">
        <v>44799</v>
      </c>
      <c r="B202">
        <v>80.729171752929688</v>
      </c>
      <c r="C202">
        <v>4057.659912109375</v>
      </c>
      <c r="D202" s="17">
        <f t="shared" si="8"/>
        <v>-3.2316994934754151E-2</v>
      </c>
      <c r="E202" s="17">
        <f t="shared" si="9"/>
        <v>-3.3688058719518743E-2</v>
      </c>
      <c r="F202" s="17">
        <f t="shared" si="10"/>
        <v>-3.8877076151907636E-2</v>
      </c>
      <c r="G202" s="17">
        <f t="shared" si="11"/>
        <v>6.560081217153485E-3</v>
      </c>
    </row>
    <row r="203" spans="1:7" hidden="1" x14ac:dyDescent="0.2">
      <c r="A203" s="16">
        <v>44802</v>
      </c>
      <c r="B203">
        <v>78.928642272949219</v>
      </c>
      <c r="C203">
        <v>4030.610107421875</v>
      </c>
      <c r="D203" s="17">
        <f t="shared" ref="D203:D266" si="12">(B203/B202)-1</f>
        <v>-2.2303331508106594E-2</v>
      </c>
      <c r="E203" s="17">
        <f t="shared" ref="E203:E266" si="13">(C203/C202)-1</f>
        <v>-6.666355799502699E-3</v>
      </c>
      <c r="F203" s="17">
        <f t="shared" si="10"/>
        <v>-8.2276155486552659E-3</v>
      </c>
      <c r="G203" s="17">
        <f t="shared" si="11"/>
        <v>-1.4075715959451328E-2</v>
      </c>
    </row>
    <row r="204" spans="1:7" hidden="1" x14ac:dyDescent="0.2">
      <c r="A204" s="16">
        <v>44803</v>
      </c>
      <c r="B204">
        <v>78.871467590332031</v>
      </c>
      <c r="C204">
        <v>3986.159912109375</v>
      </c>
      <c r="D204" s="17">
        <f t="shared" si="12"/>
        <v>-7.2438446894185216E-4</v>
      </c>
      <c r="E204" s="17">
        <f t="shared" si="13"/>
        <v>-1.1028155571448206E-2</v>
      </c>
      <c r="F204" s="17">
        <f t="shared" si="10"/>
        <v>-1.3175002124002888E-2</v>
      </c>
      <c r="G204" s="17">
        <f t="shared" si="11"/>
        <v>1.2450617655061036E-2</v>
      </c>
    </row>
    <row r="205" spans="1:7" hidden="1" x14ac:dyDescent="0.2">
      <c r="A205" s="16">
        <v>44804</v>
      </c>
      <c r="B205">
        <v>79.404960632324219</v>
      </c>
      <c r="C205">
        <v>3955</v>
      </c>
      <c r="D205" s="17">
        <f t="shared" si="12"/>
        <v>6.7640815911176322E-3</v>
      </c>
      <c r="E205" s="17">
        <f t="shared" si="13"/>
        <v>-7.8170251059712648E-3</v>
      </c>
      <c r="F205" s="17">
        <f t="shared" ref="F205:F264" si="14">$B$2 + $B$3 * E205</f>
        <v>-9.532766215153643E-3</v>
      </c>
      <c r="G205" s="17">
        <f t="shared" ref="G205:G264" si="15">D205-F205</f>
        <v>1.6296847806271275E-2</v>
      </c>
    </row>
    <row r="206" spans="1:7" hidden="1" x14ac:dyDescent="0.2">
      <c r="A206" s="16">
        <v>44805</v>
      </c>
      <c r="B206">
        <v>77.775894165039062</v>
      </c>
      <c r="C206">
        <v>3966.85009765625</v>
      </c>
      <c r="D206" s="17">
        <f t="shared" si="12"/>
        <v>-2.0515928152503804E-2</v>
      </c>
      <c r="E206" s="17">
        <f t="shared" si="13"/>
        <v>2.9962320243361873E-3</v>
      </c>
      <c r="F206" s="17">
        <f t="shared" si="14"/>
        <v>2.7322083273168011E-3</v>
      </c>
      <c r="G206" s="17">
        <f t="shared" si="15"/>
        <v>-2.3248136479820606E-2</v>
      </c>
    </row>
    <row r="207" spans="1:7" hidden="1" x14ac:dyDescent="0.2">
      <c r="A207" s="16">
        <v>44806</v>
      </c>
      <c r="B207">
        <v>77.070938110351562</v>
      </c>
      <c r="C207">
        <v>3924.260009765625</v>
      </c>
      <c r="D207" s="17">
        <f t="shared" si="12"/>
        <v>-9.0639402125238799E-3</v>
      </c>
      <c r="E207" s="17">
        <f t="shared" si="13"/>
        <v>-1.0736500458081055E-2</v>
      </c>
      <c r="F207" s="17">
        <f t="shared" si="14"/>
        <v>-1.2844191296375068E-2</v>
      </c>
      <c r="G207" s="17">
        <f t="shared" si="15"/>
        <v>3.7802510838511882E-3</v>
      </c>
    </row>
    <row r="208" spans="1:7" hidden="1" x14ac:dyDescent="0.2">
      <c r="A208" s="16">
        <v>44810</v>
      </c>
      <c r="B208">
        <v>76.242088317871094</v>
      </c>
      <c r="C208">
        <v>3908.18994140625</v>
      </c>
      <c r="D208" s="17">
        <f t="shared" si="12"/>
        <v>-1.0754375291159746E-2</v>
      </c>
      <c r="E208" s="17">
        <f t="shared" si="13"/>
        <v>-4.0950569838349438E-3</v>
      </c>
      <c r="F208" s="17">
        <f t="shared" si="14"/>
        <v>-5.3111109159431121E-3</v>
      </c>
      <c r="G208" s="17">
        <f t="shared" si="15"/>
        <v>-5.4432643752166335E-3</v>
      </c>
    </row>
    <row r="209" spans="1:7" hidden="1" x14ac:dyDescent="0.2">
      <c r="A209" s="16">
        <v>44811</v>
      </c>
      <c r="B209">
        <v>76.1658935546875</v>
      </c>
      <c r="C209">
        <v>3979.8701171875</v>
      </c>
      <c r="D209" s="17">
        <f t="shared" si="12"/>
        <v>-9.9937927809534699E-4</v>
      </c>
      <c r="E209" s="17">
        <f t="shared" si="13"/>
        <v>1.8341016392734E-2</v>
      </c>
      <c r="F209" s="17">
        <f t="shared" si="14"/>
        <v>2.0137083414454065E-2</v>
      </c>
      <c r="G209" s="17">
        <f t="shared" si="15"/>
        <v>-2.1136462692549412E-2</v>
      </c>
    </row>
    <row r="210" spans="1:7" hidden="1" x14ac:dyDescent="0.2">
      <c r="A210" s="16">
        <v>44812</v>
      </c>
      <c r="B210">
        <v>76.442161560058594</v>
      </c>
      <c r="C210">
        <v>4006.179931640625</v>
      </c>
      <c r="D210" s="17">
        <f t="shared" si="12"/>
        <v>3.6271878721245709E-3</v>
      </c>
      <c r="E210" s="17">
        <f t="shared" si="13"/>
        <v>6.6107218774560383E-3</v>
      </c>
      <c r="F210" s="17">
        <f t="shared" si="14"/>
        <v>6.8319560257489222E-3</v>
      </c>
      <c r="G210" s="17">
        <f t="shared" si="15"/>
        <v>-3.2047681536243513E-3</v>
      </c>
    </row>
    <row r="211" spans="1:7" hidden="1" x14ac:dyDescent="0.2">
      <c r="A211" s="16">
        <v>44813</v>
      </c>
      <c r="B211">
        <v>77.671104431152344</v>
      </c>
      <c r="C211">
        <v>4067.360107421875</v>
      </c>
      <c r="D211" s="17">
        <f t="shared" si="12"/>
        <v>1.6076767663460112E-2</v>
      </c>
      <c r="E211" s="17">
        <f t="shared" si="13"/>
        <v>1.5271449816332883E-2</v>
      </c>
      <c r="F211" s="17">
        <f t="shared" si="14"/>
        <v>1.6655416839592232E-2</v>
      </c>
      <c r="G211" s="17">
        <f t="shared" si="15"/>
        <v>-5.7864917613211983E-4</v>
      </c>
    </row>
    <row r="212" spans="1:7" hidden="1" x14ac:dyDescent="0.2">
      <c r="A212" s="16">
        <v>44816</v>
      </c>
      <c r="B212">
        <v>78.261764526367188</v>
      </c>
      <c r="C212">
        <v>4110.41015625</v>
      </c>
      <c r="D212" s="17">
        <f t="shared" si="12"/>
        <v>7.6046310856621169E-3</v>
      </c>
      <c r="E212" s="17">
        <f t="shared" si="13"/>
        <v>1.0584272769349701E-2</v>
      </c>
      <c r="F212" s="17">
        <f t="shared" si="14"/>
        <v>1.1338969957350564E-2</v>
      </c>
      <c r="G212" s="17">
        <f t="shared" si="15"/>
        <v>-3.7343388716884474E-3</v>
      </c>
    </row>
    <row r="213" spans="1:7" hidden="1" x14ac:dyDescent="0.2">
      <c r="A213" s="16">
        <v>44817</v>
      </c>
      <c r="B213">
        <v>75.079841613769531</v>
      </c>
      <c r="C213">
        <v>3932.68994140625</v>
      </c>
      <c r="D213" s="17">
        <f t="shared" si="12"/>
        <v>-4.0657438940386204E-2</v>
      </c>
      <c r="E213" s="17">
        <f t="shared" si="13"/>
        <v>-4.3236613400616797E-2</v>
      </c>
      <c r="F213" s="17">
        <f t="shared" si="14"/>
        <v>-4.9707557538761028E-2</v>
      </c>
      <c r="G213" s="17">
        <f t="shared" si="15"/>
        <v>9.0501185983748247E-3</v>
      </c>
    </row>
    <row r="214" spans="1:7" hidden="1" x14ac:dyDescent="0.2">
      <c r="A214" s="16">
        <v>44818</v>
      </c>
      <c r="B214">
        <v>75.889617919921875</v>
      </c>
      <c r="C214">
        <v>3946.010009765625</v>
      </c>
      <c r="D214" s="17">
        <f t="shared" si="12"/>
        <v>1.0785535621106401E-2</v>
      </c>
      <c r="E214" s="17">
        <f t="shared" si="13"/>
        <v>3.3870120853238816E-3</v>
      </c>
      <c r="F214" s="17">
        <f t="shared" si="14"/>
        <v>3.1754519718506513E-3</v>
      </c>
      <c r="G214" s="17">
        <f t="shared" si="15"/>
        <v>7.61008364925575E-3</v>
      </c>
    </row>
    <row r="215" spans="1:7" hidden="1" x14ac:dyDescent="0.2">
      <c r="A215" s="16">
        <v>44819</v>
      </c>
      <c r="B215">
        <v>74.70928955078125</v>
      </c>
      <c r="C215">
        <v>3901.35009765625</v>
      </c>
      <c r="D215" s="17">
        <f t="shared" si="12"/>
        <v>-1.5553225875851617E-2</v>
      </c>
      <c r="E215" s="17">
        <f t="shared" si="13"/>
        <v>-1.1317739184353415E-2</v>
      </c>
      <c r="F215" s="17">
        <f t="shared" si="14"/>
        <v>-1.3503463345020575E-2</v>
      </c>
      <c r="G215" s="17">
        <f t="shared" si="15"/>
        <v>-2.0497625308310424E-3</v>
      </c>
    </row>
    <row r="216" spans="1:7" hidden="1" x14ac:dyDescent="0.2">
      <c r="A216" s="16">
        <v>44820</v>
      </c>
      <c r="B216">
        <v>74.623054504394531</v>
      </c>
      <c r="C216">
        <v>3873.330078125</v>
      </c>
      <c r="D216" s="17">
        <f t="shared" si="12"/>
        <v>-1.1542747482305993E-3</v>
      </c>
      <c r="E216" s="17">
        <f t="shared" si="13"/>
        <v>-7.1821340894484553E-3</v>
      </c>
      <c r="F216" s="17">
        <f t="shared" si="14"/>
        <v>-8.8126388695206406E-3</v>
      </c>
      <c r="G216" s="17">
        <f t="shared" si="15"/>
        <v>7.6583641212900413E-3</v>
      </c>
    </row>
    <row r="217" spans="1:7" hidden="1" x14ac:dyDescent="0.2">
      <c r="A217" s="16">
        <v>44823</v>
      </c>
      <c r="B217">
        <v>74.94879150390625</v>
      </c>
      <c r="C217">
        <v>3899.889892578125</v>
      </c>
      <c r="D217" s="17">
        <f t="shared" si="12"/>
        <v>4.3650987174819189E-3</v>
      </c>
      <c r="E217" s="17">
        <f t="shared" si="13"/>
        <v>6.8571007162865349E-3</v>
      </c>
      <c r="F217" s="17">
        <f t="shared" si="14"/>
        <v>7.1114120813706707E-3</v>
      </c>
      <c r="G217" s="17">
        <f t="shared" si="15"/>
        <v>-2.7463133638887518E-3</v>
      </c>
    </row>
    <row r="218" spans="1:7" hidden="1" x14ac:dyDescent="0.2">
      <c r="A218" s="16">
        <v>44824</v>
      </c>
      <c r="B218">
        <v>74.872169494628906</v>
      </c>
      <c r="C218">
        <v>3855.929931640625</v>
      </c>
      <c r="D218" s="17">
        <f t="shared" si="12"/>
        <v>-1.0223248132473772E-3</v>
      </c>
      <c r="E218" s="17">
        <f t="shared" si="13"/>
        <v>-1.1272103097361819E-2</v>
      </c>
      <c r="F218" s="17">
        <f t="shared" si="14"/>
        <v>-1.3451700454484929E-2</v>
      </c>
      <c r="G218" s="17">
        <f t="shared" si="15"/>
        <v>1.2429375641237552E-2</v>
      </c>
    </row>
    <row r="219" spans="1:7" hidden="1" x14ac:dyDescent="0.2">
      <c r="A219" s="16">
        <v>44825</v>
      </c>
      <c r="B219">
        <v>73.904518127441406</v>
      </c>
      <c r="C219">
        <v>3789.929931640625</v>
      </c>
      <c r="D219" s="17">
        <f t="shared" si="12"/>
        <v>-1.2924046060357797E-2</v>
      </c>
      <c r="E219" s="17">
        <f t="shared" si="13"/>
        <v>-1.7116493600784488E-2</v>
      </c>
      <c r="F219" s="17">
        <f t="shared" si="14"/>
        <v>-2.0080720728110561E-2</v>
      </c>
      <c r="G219" s="17">
        <f t="shared" si="15"/>
        <v>7.1566746677527646E-3</v>
      </c>
    </row>
    <row r="220" spans="1:7" hidden="1" x14ac:dyDescent="0.2">
      <c r="A220" s="16">
        <v>44826</v>
      </c>
      <c r="B220">
        <v>72.457855224609375</v>
      </c>
      <c r="C220">
        <v>3757.989990234375</v>
      </c>
      <c r="D220" s="17">
        <f t="shared" si="12"/>
        <v>-1.9574755907851182E-2</v>
      </c>
      <c r="E220" s="17">
        <f t="shared" si="13"/>
        <v>-8.4275809796894308E-3</v>
      </c>
      <c r="F220" s="17">
        <f t="shared" si="14"/>
        <v>-1.0225291340346535E-2</v>
      </c>
      <c r="G220" s="17">
        <f t="shared" si="15"/>
        <v>-9.3494645675046475E-3</v>
      </c>
    </row>
    <row r="221" spans="1:7" hidden="1" x14ac:dyDescent="0.2">
      <c r="A221" s="16">
        <v>44827</v>
      </c>
      <c r="B221">
        <v>70.771675109863281</v>
      </c>
      <c r="C221">
        <v>3693.22998046875</v>
      </c>
      <c r="D221" s="17">
        <f t="shared" si="12"/>
        <v>-2.3271184463287908E-2</v>
      </c>
      <c r="E221" s="17">
        <f t="shared" si="13"/>
        <v>-1.7232619015461026E-2</v>
      </c>
      <c r="F221" s="17">
        <f t="shared" si="14"/>
        <v>-2.0212436383955795E-2</v>
      </c>
      <c r="G221" s="17">
        <f t="shared" si="15"/>
        <v>-3.0587480793321138E-3</v>
      </c>
    </row>
    <row r="222" spans="1:7" hidden="1" x14ac:dyDescent="0.2">
      <c r="A222" s="16">
        <v>44830</v>
      </c>
      <c r="B222">
        <v>69.94775390625</v>
      </c>
      <c r="C222">
        <v>3655.0400390625</v>
      </c>
      <c r="D222" s="17">
        <f t="shared" si="12"/>
        <v>-1.1641962724977972E-2</v>
      </c>
      <c r="E222" s="17">
        <f t="shared" si="13"/>
        <v>-1.0340526208282075E-2</v>
      </c>
      <c r="F222" s="17">
        <f t="shared" si="14"/>
        <v>-1.2395056125100338E-2</v>
      </c>
      <c r="G222" s="17">
        <f t="shared" si="15"/>
        <v>7.5309340012236561E-4</v>
      </c>
    </row>
    <row r="223" spans="1:7" hidden="1" x14ac:dyDescent="0.2">
      <c r="A223" s="16">
        <v>44831</v>
      </c>
      <c r="B223">
        <v>69.966896057128906</v>
      </c>
      <c r="C223">
        <v>3647.2900390625</v>
      </c>
      <c r="D223" s="17">
        <f t="shared" si="12"/>
        <v>2.7366355329383474E-4</v>
      </c>
      <c r="E223" s="17">
        <f t="shared" si="13"/>
        <v>-2.1203598092424114E-3</v>
      </c>
      <c r="F223" s="17">
        <f t="shared" si="14"/>
        <v>-3.07130377147201E-3</v>
      </c>
      <c r="G223" s="17">
        <f t="shared" si="15"/>
        <v>3.3449673247658448E-3</v>
      </c>
    </row>
    <row r="224" spans="1:7" hidden="1" x14ac:dyDescent="0.2">
      <c r="A224" s="16">
        <v>44832</v>
      </c>
      <c r="B224">
        <v>69.104637145996094</v>
      </c>
      <c r="C224">
        <v>3719.0400390625</v>
      </c>
      <c r="D224" s="17">
        <f t="shared" si="12"/>
        <v>-1.2323812541702117E-2</v>
      </c>
      <c r="E224" s="17">
        <f t="shared" si="13"/>
        <v>1.9672139926234733E-2</v>
      </c>
      <c r="F224" s="17">
        <f t="shared" si="14"/>
        <v>2.1646914916149392E-2</v>
      </c>
      <c r="G224" s="17">
        <f t="shared" si="15"/>
        <v>-3.3970727457851513E-2</v>
      </c>
    </row>
    <row r="225" spans="1:7" hidden="1" x14ac:dyDescent="0.2">
      <c r="A225" s="16">
        <v>44833</v>
      </c>
      <c r="B225">
        <v>66.374191284179688</v>
      </c>
      <c r="C225">
        <v>3640.469970703125</v>
      </c>
      <c r="D225" s="17">
        <f t="shared" si="12"/>
        <v>-3.9511760347541447E-2</v>
      </c>
      <c r="E225" s="17">
        <f t="shared" si="13"/>
        <v>-2.1126437880238824E-2</v>
      </c>
      <c r="F225" s="17">
        <f t="shared" si="14"/>
        <v>-2.4629013986243235E-2</v>
      </c>
      <c r="G225" s="17">
        <f t="shared" si="15"/>
        <v>-1.4882746361298212E-2</v>
      </c>
    </row>
    <row r="226" spans="1:7" hidden="1" x14ac:dyDescent="0.2">
      <c r="A226" s="16">
        <v>44834</v>
      </c>
      <c r="B226">
        <v>65.684394836425781</v>
      </c>
      <c r="C226">
        <v>3585.6201171875</v>
      </c>
      <c r="D226" s="17">
        <f t="shared" si="12"/>
        <v>-1.0392540148633334E-2</v>
      </c>
      <c r="E226" s="17">
        <f t="shared" si="13"/>
        <v>-1.5066695771983274E-2</v>
      </c>
      <c r="F226" s="17">
        <f t="shared" si="14"/>
        <v>-1.7755730405167668E-2</v>
      </c>
      <c r="G226" s="17">
        <f t="shared" si="15"/>
        <v>7.3631902565343341E-3</v>
      </c>
    </row>
    <row r="227" spans="1:7" hidden="1" x14ac:dyDescent="0.2">
      <c r="A227" s="16">
        <v>44837</v>
      </c>
      <c r="B227">
        <v>66.345436096191406</v>
      </c>
      <c r="C227">
        <v>3678.429931640625</v>
      </c>
      <c r="D227" s="17">
        <f t="shared" si="12"/>
        <v>1.0063901196194713E-2</v>
      </c>
      <c r="E227" s="17">
        <f t="shared" si="13"/>
        <v>2.5883894952576147E-2</v>
      </c>
      <c r="F227" s="17">
        <f t="shared" si="14"/>
        <v>2.86926196787415E-2</v>
      </c>
      <c r="G227" s="17">
        <f t="shared" si="15"/>
        <v>-1.8628718482546786E-2</v>
      </c>
    </row>
    <row r="228" spans="1:7" hidden="1" x14ac:dyDescent="0.2">
      <c r="A228" s="16">
        <v>44838</v>
      </c>
      <c r="B228">
        <v>69.756118774414062</v>
      </c>
      <c r="C228">
        <v>3790.929931640625</v>
      </c>
      <c r="D228" s="17">
        <f t="shared" si="12"/>
        <v>5.1407947236606466E-2</v>
      </c>
      <c r="E228" s="17">
        <f t="shared" si="13"/>
        <v>3.0583700679551518E-2</v>
      </c>
      <c r="F228" s="17">
        <f t="shared" si="14"/>
        <v>3.4023390685226453E-2</v>
      </c>
      <c r="G228" s="17">
        <f t="shared" si="15"/>
        <v>1.7384556551380013E-2</v>
      </c>
    </row>
    <row r="229" spans="1:7" hidden="1" x14ac:dyDescent="0.2">
      <c r="A229" s="16">
        <v>44839</v>
      </c>
      <c r="B229">
        <v>71.356094360351562</v>
      </c>
      <c r="C229">
        <v>3783.280029296875</v>
      </c>
      <c r="D229" s="17">
        <f t="shared" si="12"/>
        <v>2.2936705970005189E-2</v>
      </c>
      <c r="E229" s="17">
        <f t="shared" si="13"/>
        <v>-2.0179487570848309E-3</v>
      </c>
      <c r="F229" s="17">
        <f t="shared" si="14"/>
        <v>-2.9551436790554685E-3</v>
      </c>
      <c r="G229" s="17">
        <f t="shared" si="15"/>
        <v>2.5891849649060657E-2</v>
      </c>
    </row>
    <row r="230" spans="1:7" hidden="1" x14ac:dyDescent="0.2">
      <c r="A230" s="16">
        <v>44840</v>
      </c>
      <c r="B230">
        <v>71.231536865234375</v>
      </c>
      <c r="C230">
        <v>3744.52001953125</v>
      </c>
      <c r="D230" s="17">
        <f t="shared" si="12"/>
        <v>-1.7455761310052331E-3</v>
      </c>
      <c r="E230" s="17">
        <f t="shared" si="13"/>
        <v>-1.0245080846639998E-2</v>
      </c>
      <c r="F230" s="17">
        <f t="shared" si="14"/>
        <v>-1.2286796891399523E-2</v>
      </c>
      <c r="G230" s="17">
        <f t="shared" si="15"/>
        <v>1.054122076039429E-2</v>
      </c>
    </row>
    <row r="231" spans="1:7" hidden="1" x14ac:dyDescent="0.2">
      <c r="A231" s="16">
        <v>44841</v>
      </c>
      <c r="B231">
        <v>66.824470520019531</v>
      </c>
      <c r="C231">
        <v>3639.659912109375</v>
      </c>
      <c r="D231" s="17">
        <f t="shared" si="12"/>
        <v>-6.1869595114208198E-2</v>
      </c>
      <c r="E231" s="17">
        <f t="shared" si="13"/>
        <v>-2.8003617786773516E-2</v>
      </c>
      <c r="F231" s="17">
        <f t="shared" si="14"/>
        <v>-3.2429479235629104E-2</v>
      </c>
      <c r="G231" s="17">
        <f t="shared" si="15"/>
        <v>-2.9440115878579094E-2</v>
      </c>
    </row>
    <row r="232" spans="1:7" hidden="1" x14ac:dyDescent="0.2">
      <c r="A232" s="16">
        <v>44844</v>
      </c>
      <c r="B232">
        <v>64.611358642578125</v>
      </c>
      <c r="C232">
        <v>3612.389892578125</v>
      </c>
      <c r="D232" s="17">
        <f t="shared" si="12"/>
        <v>-3.3118285266149572E-2</v>
      </c>
      <c r="E232" s="17">
        <f t="shared" si="13"/>
        <v>-7.4924636339018802E-3</v>
      </c>
      <c r="F232" s="17">
        <f t="shared" si="14"/>
        <v>-9.164631235616302E-3</v>
      </c>
      <c r="G232" s="17">
        <f t="shared" si="15"/>
        <v>-2.3953654030533268E-2</v>
      </c>
    </row>
    <row r="233" spans="1:7" hidden="1" x14ac:dyDescent="0.2">
      <c r="A233" s="16">
        <v>44845</v>
      </c>
      <c r="B233">
        <v>60.788719177246087</v>
      </c>
      <c r="C233">
        <v>3588.840087890625</v>
      </c>
      <c r="D233" s="17">
        <f t="shared" si="12"/>
        <v>-5.9163582776186385E-2</v>
      </c>
      <c r="E233" s="17">
        <f t="shared" si="13"/>
        <v>-6.5191757777544046E-3</v>
      </c>
      <c r="F233" s="17">
        <f t="shared" si="14"/>
        <v>-8.0606760966335841E-3</v>
      </c>
      <c r="G233" s="17">
        <f t="shared" si="15"/>
        <v>-5.1102906679552799E-2</v>
      </c>
    </row>
    <row r="234" spans="1:7" hidden="1" x14ac:dyDescent="0.2">
      <c r="A234" s="16">
        <v>44846</v>
      </c>
      <c r="B234">
        <v>61.421035766601562</v>
      </c>
      <c r="C234">
        <v>3577.030029296875</v>
      </c>
      <c r="D234" s="17">
        <f t="shared" si="12"/>
        <v>1.0401873865968136E-2</v>
      </c>
      <c r="E234" s="17">
        <f t="shared" si="13"/>
        <v>-3.2907731480149582E-3</v>
      </c>
      <c r="F234" s="17">
        <f t="shared" si="14"/>
        <v>-4.3988491753428382E-3</v>
      </c>
      <c r="G234" s="17">
        <f t="shared" si="15"/>
        <v>1.4800723041310974E-2</v>
      </c>
    </row>
    <row r="235" spans="1:7" hidden="1" x14ac:dyDescent="0.2">
      <c r="A235" s="16">
        <v>44847</v>
      </c>
      <c r="B235">
        <v>63.825756072998047</v>
      </c>
      <c r="C235">
        <v>3669.909912109375</v>
      </c>
      <c r="D235" s="17">
        <f t="shared" si="12"/>
        <v>3.9151412482433035E-2</v>
      </c>
      <c r="E235" s="17">
        <f t="shared" si="13"/>
        <v>2.5965642460864968E-2</v>
      </c>
      <c r="F235" s="17">
        <f t="shared" si="14"/>
        <v>2.8785342074592293E-2</v>
      </c>
      <c r="G235" s="17">
        <f t="shared" si="15"/>
        <v>1.0366070407840742E-2</v>
      </c>
    </row>
    <row r="236" spans="1:7" hidden="1" x14ac:dyDescent="0.2">
      <c r="A236" s="16">
        <v>44848</v>
      </c>
      <c r="B236">
        <v>61.238998413085938</v>
      </c>
      <c r="C236">
        <v>3583.070068359375</v>
      </c>
      <c r="D236" s="17">
        <f t="shared" si="12"/>
        <v>-4.0528429572437963E-2</v>
      </c>
      <c r="E236" s="17">
        <f t="shared" si="13"/>
        <v>-2.3662663615654389E-2</v>
      </c>
      <c r="F236" s="17">
        <f t="shared" si="14"/>
        <v>-2.7505736855585175E-2</v>
      </c>
      <c r="G236" s="17">
        <f t="shared" si="15"/>
        <v>-1.3022692716852788E-2</v>
      </c>
    </row>
    <row r="237" spans="1:7" hidden="1" x14ac:dyDescent="0.2">
      <c r="A237" s="16">
        <v>44851</v>
      </c>
      <c r="B237">
        <v>62.168319702148438</v>
      </c>
      <c r="C237">
        <v>3677.949951171875</v>
      </c>
      <c r="D237" s="17">
        <f t="shared" si="12"/>
        <v>1.5175318230938206E-2</v>
      </c>
      <c r="E237" s="17">
        <f t="shared" si="13"/>
        <v>2.6480052302171098E-2</v>
      </c>
      <c r="F237" s="17">
        <f t="shared" si="14"/>
        <v>2.9368813227824413E-2</v>
      </c>
      <c r="G237" s="17">
        <f t="shared" si="15"/>
        <v>-1.4193494996886206E-2</v>
      </c>
    </row>
    <row r="238" spans="1:7" hidden="1" x14ac:dyDescent="0.2">
      <c r="A238" s="16">
        <v>44852</v>
      </c>
      <c r="B238">
        <v>61.037818908691413</v>
      </c>
      <c r="C238">
        <v>3719.97998046875</v>
      </c>
      <c r="D238" s="17">
        <f t="shared" si="12"/>
        <v>-1.8184515825315994E-2</v>
      </c>
      <c r="E238" s="17">
        <f t="shared" si="13"/>
        <v>1.1427569666488724E-2</v>
      </c>
      <c r="F238" s="17">
        <f t="shared" si="14"/>
        <v>1.229548239856173E-2</v>
      </c>
      <c r="G238" s="17">
        <f t="shared" si="15"/>
        <v>-3.0479998223877723E-2</v>
      </c>
    </row>
    <row r="239" spans="1:7" hidden="1" x14ac:dyDescent="0.2">
      <c r="A239" s="16">
        <v>44853</v>
      </c>
      <c r="B239">
        <v>60.989913940429688</v>
      </c>
      <c r="C239">
        <v>3695.159912109375</v>
      </c>
      <c r="D239" s="17">
        <f t="shared" si="12"/>
        <v>-7.8484076132190328E-4</v>
      </c>
      <c r="E239" s="17">
        <f t="shared" si="13"/>
        <v>-6.6720972934503076E-3</v>
      </c>
      <c r="F239" s="17">
        <f t="shared" si="14"/>
        <v>-8.2341278581522636E-3</v>
      </c>
      <c r="G239" s="17">
        <f t="shared" si="15"/>
        <v>7.4492870968303603E-3</v>
      </c>
    </row>
    <row r="240" spans="1:7" hidden="1" x14ac:dyDescent="0.2">
      <c r="A240" s="16">
        <v>44854</v>
      </c>
      <c r="B240">
        <v>60.913265228271477</v>
      </c>
      <c r="C240">
        <v>3665.780029296875</v>
      </c>
      <c r="D240" s="17">
        <f t="shared" si="12"/>
        <v>-1.2567440615357528E-3</v>
      </c>
      <c r="E240" s="17">
        <f t="shared" si="13"/>
        <v>-7.9509097065648682E-3</v>
      </c>
      <c r="F240" s="17">
        <f t="shared" si="14"/>
        <v>-9.6846252894474474E-3</v>
      </c>
      <c r="G240" s="17">
        <f t="shared" si="15"/>
        <v>8.4278812279116946E-3</v>
      </c>
    </row>
    <row r="241" spans="1:7" hidden="1" x14ac:dyDescent="0.2">
      <c r="A241" s="16">
        <v>44855</v>
      </c>
      <c r="B241">
        <v>61.076129913330078</v>
      </c>
      <c r="C241">
        <v>3752.75</v>
      </c>
      <c r="D241" s="17">
        <f t="shared" si="12"/>
        <v>2.6737145751136726E-3</v>
      </c>
      <c r="E241" s="17">
        <f t="shared" si="13"/>
        <v>2.372481982226482E-2</v>
      </c>
      <c r="F241" s="17">
        <f t="shared" si="14"/>
        <v>2.6243681196151603E-2</v>
      </c>
      <c r="G241" s="17">
        <f t="shared" si="15"/>
        <v>-2.3569966621037931E-2</v>
      </c>
    </row>
    <row r="242" spans="1:7" hidden="1" x14ac:dyDescent="0.2">
      <c r="A242" s="16">
        <v>44858</v>
      </c>
      <c r="B242">
        <v>58.719314575195312</v>
      </c>
      <c r="C242">
        <v>3797.340087890625</v>
      </c>
      <c r="D242" s="17">
        <f t="shared" si="12"/>
        <v>-3.8588157787325383E-2</v>
      </c>
      <c r="E242" s="17">
        <f t="shared" si="13"/>
        <v>1.1881976654619875E-2</v>
      </c>
      <c r="F242" s="17">
        <f t="shared" si="14"/>
        <v>1.2810895106702037E-2</v>
      </c>
      <c r="G242" s="17">
        <f t="shared" si="15"/>
        <v>-5.1399052894027422E-2</v>
      </c>
    </row>
    <row r="243" spans="1:7" hidden="1" x14ac:dyDescent="0.2">
      <c r="A243" s="16">
        <v>44859</v>
      </c>
      <c r="B243">
        <v>58.575607299804688</v>
      </c>
      <c r="C243">
        <v>3859.110107421875</v>
      </c>
      <c r="D243" s="17">
        <f t="shared" si="12"/>
        <v>-2.4473595516275592E-3</v>
      </c>
      <c r="E243" s="17">
        <f t="shared" si="13"/>
        <v>1.6266654579669915E-2</v>
      </c>
      <c r="F243" s="17">
        <f t="shared" si="14"/>
        <v>1.7784231306850438E-2</v>
      </c>
      <c r="G243" s="17">
        <f t="shared" si="15"/>
        <v>-2.0231590858477998E-2</v>
      </c>
    </row>
    <row r="244" spans="1:7" hidden="1" x14ac:dyDescent="0.2">
      <c r="A244" s="16">
        <v>44860</v>
      </c>
      <c r="B244">
        <v>58.288196563720703</v>
      </c>
      <c r="C244">
        <v>3830.60009765625</v>
      </c>
      <c r="D244" s="17">
        <f t="shared" si="12"/>
        <v>-4.9066625056560786E-3</v>
      </c>
      <c r="E244" s="17">
        <f t="shared" si="13"/>
        <v>-7.3877160723645474E-3</v>
      </c>
      <c r="F244" s="17">
        <f t="shared" si="14"/>
        <v>-9.0458209493020705E-3</v>
      </c>
      <c r="G244" s="17">
        <f t="shared" si="15"/>
        <v>4.1391584436459919E-3</v>
      </c>
    </row>
    <row r="245" spans="1:7" hidden="1" x14ac:dyDescent="0.2">
      <c r="A245" s="16">
        <v>44861</v>
      </c>
      <c r="B245">
        <v>58.393577575683587</v>
      </c>
      <c r="C245">
        <v>3807.300048828125</v>
      </c>
      <c r="D245" s="17">
        <f t="shared" si="12"/>
        <v>1.8079305618536878E-3</v>
      </c>
      <c r="E245" s="17">
        <f t="shared" si="13"/>
        <v>-6.0826106182112483E-3</v>
      </c>
      <c r="F245" s="17">
        <f t="shared" si="14"/>
        <v>-7.5655005446790434E-3</v>
      </c>
      <c r="G245" s="17">
        <f t="shared" si="15"/>
        <v>9.3734311065327321E-3</v>
      </c>
    </row>
    <row r="246" spans="1:7" hidden="1" x14ac:dyDescent="0.2">
      <c r="A246" s="16">
        <v>44862</v>
      </c>
      <c r="B246">
        <v>59.409114837646477</v>
      </c>
      <c r="C246">
        <v>3901.06005859375</v>
      </c>
      <c r="D246" s="17">
        <f t="shared" si="12"/>
        <v>1.7391249245632512E-2</v>
      </c>
      <c r="E246" s="17">
        <f t="shared" si="13"/>
        <v>2.4626377895927698E-2</v>
      </c>
      <c r="F246" s="17">
        <f t="shared" si="14"/>
        <v>2.7266276579650035E-2</v>
      </c>
      <c r="G246" s="17">
        <f t="shared" si="15"/>
        <v>-9.8750273340175235E-3</v>
      </c>
    </row>
    <row r="247" spans="1:7" hidden="1" x14ac:dyDescent="0.2">
      <c r="A247" s="16">
        <v>44865</v>
      </c>
      <c r="B247">
        <v>58.968406677246087</v>
      </c>
      <c r="C247">
        <v>3871.97998046875</v>
      </c>
      <c r="D247" s="17">
        <f t="shared" si="12"/>
        <v>-7.4181909897961251E-3</v>
      </c>
      <c r="E247" s="17">
        <f t="shared" si="13"/>
        <v>-7.4544041076575196E-3</v>
      </c>
      <c r="F247" s="17">
        <f t="shared" si="14"/>
        <v>-9.1214620854832475E-3</v>
      </c>
      <c r="G247" s="17">
        <f t="shared" si="15"/>
        <v>1.7032710956871224E-3</v>
      </c>
    </row>
    <row r="248" spans="1:7" hidden="1" x14ac:dyDescent="0.2">
      <c r="A248" s="16">
        <v>44866</v>
      </c>
      <c r="B248">
        <v>58.997158050537109</v>
      </c>
      <c r="C248">
        <v>3856.10009765625</v>
      </c>
      <c r="D248" s="17">
        <f t="shared" si="12"/>
        <v>4.8757249705566608E-4</v>
      </c>
      <c r="E248" s="17">
        <f t="shared" si="13"/>
        <v>-4.1012306087846451E-3</v>
      </c>
      <c r="F248" s="17">
        <f t="shared" si="14"/>
        <v>-5.3181133715335394E-3</v>
      </c>
      <c r="G248" s="17">
        <f t="shared" si="15"/>
        <v>5.8056858685892054E-3</v>
      </c>
    </row>
    <row r="249" spans="1:7" hidden="1" x14ac:dyDescent="0.2">
      <c r="A249" s="16">
        <v>44867</v>
      </c>
      <c r="B249">
        <v>57.981613159179688</v>
      </c>
      <c r="C249">
        <v>3759.68994140625</v>
      </c>
      <c r="D249" s="17">
        <f t="shared" si="12"/>
        <v>-1.7213454425847097E-2</v>
      </c>
      <c r="E249" s="17">
        <f t="shared" si="13"/>
        <v>-2.500198485734284E-2</v>
      </c>
      <c r="F249" s="17">
        <f t="shared" si="14"/>
        <v>-2.902486663632976E-2</v>
      </c>
      <c r="G249" s="17">
        <f t="shared" si="15"/>
        <v>1.1811412210482663E-2</v>
      </c>
    </row>
    <row r="250" spans="1:7" hidden="1" x14ac:dyDescent="0.2">
      <c r="A250" s="16">
        <v>44868</v>
      </c>
      <c r="B250">
        <v>57.751678466796882</v>
      </c>
      <c r="C250">
        <v>3719.889892578125</v>
      </c>
      <c r="D250" s="17">
        <f t="shared" si="12"/>
        <v>-3.9656484160168759E-3</v>
      </c>
      <c r="E250" s="17">
        <f t="shared" si="13"/>
        <v>-1.0585992315429671E-2</v>
      </c>
      <c r="F250" s="17">
        <f t="shared" si="14"/>
        <v>-1.2673476911633414E-2</v>
      </c>
      <c r="G250" s="17">
        <f t="shared" si="15"/>
        <v>8.7078284956165382E-3</v>
      </c>
    </row>
    <row r="251" spans="1:7" hidden="1" x14ac:dyDescent="0.2">
      <c r="A251" s="16">
        <v>44869</v>
      </c>
      <c r="B251">
        <v>59.859405517578118</v>
      </c>
      <c r="C251">
        <v>3770.550048828125</v>
      </c>
      <c r="D251" s="17">
        <f t="shared" si="12"/>
        <v>3.6496377364911181E-2</v>
      </c>
      <c r="E251" s="17">
        <f t="shared" si="13"/>
        <v>1.3618724670070526E-2</v>
      </c>
      <c r="F251" s="17">
        <f t="shared" si="14"/>
        <v>1.4780807589083064E-2</v>
      </c>
      <c r="G251" s="17">
        <f t="shared" si="15"/>
        <v>2.1715569775828118E-2</v>
      </c>
    </row>
    <row r="252" spans="1:7" hidden="1" x14ac:dyDescent="0.2">
      <c r="A252" s="16">
        <v>44872</v>
      </c>
      <c r="B252">
        <v>60.127658843994141</v>
      </c>
      <c r="C252">
        <v>3806.800048828125</v>
      </c>
      <c r="D252" s="17">
        <f t="shared" si="12"/>
        <v>4.4813897514777157E-3</v>
      </c>
      <c r="E252" s="17">
        <f t="shared" si="13"/>
        <v>9.6139819205598442E-3</v>
      </c>
      <c r="F252" s="17">
        <f t="shared" si="14"/>
        <v>1.0238414184396217E-2</v>
      </c>
      <c r="G252" s="17">
        <f t="shared" si="15"/>
        <v>-5.7570244329185009E-3</v>
      </c>
    </row>
    <row r="253" spans="1:7" hidden="1" x14ac:dyDescent="0.2">
      <c r="A253" s="16">
        <v>44873</v>
      </c>
      <c r="B253">
        <v>62.292854309082031</v>
      </c>
      <c r="C253">
        <v>3828.110107421875</v>
      </c>
      <c r="D253" s="17">
        <f t="shared" si="12"/>
        <v>3.6009974556063362E-2</v>
      </c>
      <c r="E253" s="17">
        <f t="shared" si="13"/>
        <v>5.5978928024627006E-3</v>
      </c>
      <c r="F253" s="17">
        <f t="shared" si="14"/>
        <v>5.6831511216419231E-3</v>
      </c>
      <c r="G253" s="17">
        <f t="shared" si="15"/>
        <v>3.0326823434421439E-2</v>
      </c>
    </row>
    <row r="254" spans="1:7" hidden="1" x14ac:dyDescent="0.2">
      <c r="A254" s="16">
        <v>44874</v>
      </c>
      <c r="B254">
        <v>62.273712158203118</v>
      </c>
      <c r="C254">
        <v>3748.570068359375</v>
      </c>
      <c r="D254" s="17">
        <f t="shared" si="12"/>
        <v>-3.0729288441233571E-4</v>
      </c>
      <c r="E254" s="17">
        <f t="shared" si="13"/>
        <v>-2.077788695478977E-2</v>
      </c>
      <c r="F254" s="17">
        <f t="shared" si="14"/>
        <v>-2.4233668885699451E-2</v>
      </c>
      <c r="G254" s="17">
        <f t="shared" si="15"/>
        <v>2.3926376001287115E-2</v>
      </c>
    </row>
    <row r="255" spans="1:7" hidden="1" x14ac:dyDescent="0.2">
      <c r="A255" s="16">
        <v>44875</v>
      </c>
      <c r="B255">
        <v>67.868751525878906</v>
      </c>
      <c r="C255">
        <v>3956.3701171875</v>
      </c>
      <c r="D255" s="17">
        <f t="shared" si="12"/>
        <v>8.9845926535772946E-2</v>
      </c>
      <c r="E255" s="17">
        <f t="shared" si="13"/>
        <v>5.5434484360344927E-2</v>
      </c>
      <c r="F255" s="17">
        <f t="shared" si="14"/>
        <v>6.2210478584125317E-2</v>
      </c>
      <c r="G255" s="17">
        <f t="shared" si="15"/>
        <v>2.7635447951647629E-2</v>
      </c>
    </row>
    <row r="256" spans="1:7" hidden="1" x14ac:dyDescent="0.2">
      <c r="A256" s="16">
        <v>44876</v>
      </c>
      <c r="B256">
        <v>70.733345031738281</v>
      </c>
      <c r="C256">
        <v>3992.929931640625</v>
      </c>
      <c r="D256" s="17">
        <f t="shared" si="12"/>
        <v>4.2207841480141006E-2</v>
      </c>
      <c r="E256" s="17">
        <f t="shared" si="13"/>
        <v>9.2407467881479022E-3</v>
      </c>
      <c r="F256" s="17">
        <f t="shared" si="14"/>
        <v>9.8150709361756964E-3</v>
      </c>
      <c r="G256" s="17">
        <f t="shared" si="15"/>
        <v>3.2392770543965312E-2</v>
      </c>
    </row>
    <row r="257" spans="1:10" hidden="1" x14ac:dyDescent="0.2">
      <c r="A257" s="16">
        <v>44879</v>
      </c>
      <c r="B257">
        <v>69.746551513671875</v>
      </c>
      <c r="C257">
        <v>3957.25</v>
      </c>
      <c r="D257" s="17">
        <f t="shared" si="12"/>
        <v>-1.3950895686095865E-2</v>
      </c>
      <c r="E257" s="17">
        <f t="shared" si="13"/>
        <v>-8.9357770488009969E-3</v>
      </c>
      <c r="F257" s="17">
        <f t="shared" si="14"/>
        <v>-1.0801714500835986E-2</v>
      </c>
      <c r="G257" s="17">
        <f t="shared" si="15"/>
        <v>-3.1491811852598795E-3</v>
      </c>
    </row>
    <row r="258" spans="1:10" hidden="1" x14ac:dyDescent="0.2">
      <c r="A258" s="16">
        <v>44880</v>
      </c>
      <c r="B258">
        <v>77.085273742675781</v>
      </c>
      <c r="C258">
        <v>3991.72998046875</v>
      </c>
      <c r="D258" s="17">
        <f t="shared" si="12"/>
        <v>0.10521985775261378</v>
      </c>
      <c r="E258" s="17">
        <f t="shared" si="13"/>
        <v>8.7131165503191443E-3</v>
      </c>
      <c r="F258" s="17">
        <f t="shared" si="14"/>
        <v>9.2166045021657862E-3</v>
      </c>
      <c r="G258" s="17">
        <f t="shared" si="15"/>
        <v>9.6003253250447992E-2</v>
      </c>
    </row>
    <row r="259" spans="1:10" hidden="1" x14ac:dyDescent="0.2">
      <c r="A259" s="16">
        <v>44881</v>
      </c>
      <c r="B259">
        <v>76.117630004882812</v>
      </c>
      <c r="C259">
        <v>3958.7900390625</v>
      </c>
      <c r="D259" s="17">
        <f t="shared" si="12"/>
        <v>-1.2552900065233352E-2</v>
      </c>
      <c r="E259" s="17">
        <f t="shared" si="13"/>
        <v>-8.252046497990273E-3</v>
      </c>
      <c r="F259" s="17">
        <f t="shared" si="14"/>
        <v>-1.0026190743419853E-2</v>
      </c>
      <c r="G259" s="17">
        <f t="shared" si="15"/>
        <v>-2.5267093218134997E-3</v>
      </c>
    </row>
    <row r="260" spans="1:10" hidden="1" x14ac:dyDescent="0.2">
      <c r="A260" s="16">
        <v>44882</v>
      </c>
      <c r="B260">
        <v>78.062492370605469</v>
      </c>
      <c r="C260">
        <v>3946.56005859375</v>
      </c>
      <c r="D260" s="17">
        <f t="shared" si="12"/>
        <v>2.5550747778115168E-2</v>
      </c>
      <c r="E260" s="17">
        <f t="shared" si="13"/>
        <v>-3.0893228355314273E-3</v>
      </c>
      <c r="F260" s="17">
        <f t="shared" si="14"/>
        <v>-4.1703534571324481E-3</v>
      </c>
      <c r="G260" s="17">
        <f t="shared" si="15"/>
        <v>2.9721101235247616E-2</v>
      </c>
    </row>
    <row r="261" spans="1:10" hidden="1" x14ac:dyDescent="0.2">
      <c r="A261" s="16">
        <v>44883</v>
      </c>
      <c r="B261">
        <v>78.819351196289062</v>
      </c>
      <c r="C261">
        <v>3965.340087890625</v>
      </c>
      <c r="D261" s="17">
        <f t="shared" si="12"/>
        <v>9.6955503558657785E-3</v>
      </c>
      <c r="E261" s="17">
        <f t="shared" si="13"/>
        <v>4.7585819088147296E-3</v>
      </c>
      <c r="F261" s="17">
        <f t="shared" si="14"/>
        <v>4.7311598187663034E-3</v>
      </c>
      <c r="G261" s="17">
        <f t="shared" si="15"/>
        <v>4.9643905370994751E-3</v>
      </c>
    </row>
    <row r="262" spans="1:10" hidden="1" x14ac:dyDescent="0.2">
      <c r="A262" s="16">
        <v>44886</v>
      </c>
      <c r="B262">
        <v>76.577499389648438</v>
      </c>
      <c r="C262">
        <v>3949.93994140625</v>
      </c>
      <c r="D262" s="17">
        <f t="shared" si="12"/>
        <v>-2.8442911196485121E-2</v>
      </c>
      <c r="E262" s="17">
        <f t="shared" si="13"/>
        <v>-3.8836886983297791E-3</v>
      </c>
      <c r="F262" s="17">
        <f t="shared" si="14"/>
        <v>-5.0713657023071209E-3</v>
      </c>
      <c r="G262" s="17">
        <f t="shared" si="15"/>
        <v>-2.3371545494178001E-2</v>
      </c>
    </row>
    <row r="263" spans="1:10" hidden="1" x14ac:dyDescent="0.2">
      <c r="A263" s="16">
        <v>44887</v>
      </c>
      <c r="B263">
        <v>79.078025817871094</v>
      </c>
      <c r="C263">
        <v>4003.580078125</v>
      </c>
      <c r="D263" s="17">
        <f t="shared" si="12"/>
        <v>3.2653539853779501E-2</v>
      </c>
      <c r="E263" s="17">
        <f t="shared" si="13"/>
        <v>1.3579987927526016E-2</v>
      </c>
      <c r="F263" s="17">
        <f t="shared" si="14"/>
        <v>1.4736870304004083E-2</v>
      </c>
      <c r="G263" s="17">
        <f t="shared" si="15"/>
        <v>1.7916669549775416E-2</v>
      </c>
    </row>
    <row r="264" spans="1:10" x14ac:dyDescent="0.2">
      <c r="A264" s="21">
        <v>44888</v>
      </c>
      <c r="B264" s="34">
        <v>78.531944274902344</v>
      </c>
      <c r="C264" s="34">
        <v>4027.260009765625</v>
      </c>
      <c r="D264" s="22">
        <f t="shared" si="12"/>
        <v>-6.9056041462954854E-3</v>
      </c>
      <c r="E264" s="22">
        <f t="shared" si="13"/>
        <v>5.9146891478476515E-3</v>
      </c>
      <c r="F264" s="17">
        <f t="shared" si="14"/>
        <v>6.0424784792059826E-3</v>
      </c>
      <c r="G264" s="17">
        <f t="shared" si="15"/>
        <v>-1.2948082625501468E-2</v>
      </c>
      <c r="H264" s="17">
        <f>G264</f>
        <v>-1.2948082625501468E-2</v>
      </c>
      <c r="I264">
        <f>G264/$B$5</f>
        <v>-0.6945496651687183</v>
      </c>
      <c r="J264" t="str">
        <f>IF(ABS(I264)&lt;1.96, "no", "yes")</f>
        <v>no</v>
      </c>
    </row>
    <row r="265" spans="1:10" x14ac:dyDescent="0.2">
      <c r="A265" s="21">
        <v>44890</v>
      </c>
      <c r="B265" s="34">
        <v>77.985847473144531</v>
      </c>
      <c r="C265" s="34">
        <v>4026.1201171875</v>
      </c>
      <c r="D265" s="22">
        <f t="shared" si="12"/>
        <v>-6.953817415320751E-3</v>
      </c>
      <c r="E265" s="22">
        <f t="shared" si="13"/>
        <v>-2.8304419763336419E-4</v>
      </c>
      <c r="F265" s="17">
        <f t="shared" ref="F265:F294" si="16">$B$2+$B$3*E265</f>
        <v>-9.8732214305883724E-4</v>
      </c>
      <c r="G265" s="17">
        <f t="shared" ref="G265:G294" si="17">D265-F265</f>
        <v>-5.966495272261914E-3</v>
      </c>
      <c r="H265" s="17">
        <f>H264+G265</f>
        <v>-1.8914577897763383E-2</v>
      </c>
      <c r="I265">
        <f t="shared" ref="I265:I283" si="18">G265/$B$5</f>
        <v>-0.32004949407864619</v>
      </c>
      <c r="J265" t="str">
        <f t="shared" ref="J265:J283" si="19">IF(ABS(I265)&lt;1.96, "no", "yes")</f>
        <v>no</v>
      </c>
    </row>
    <row r="266" spans="1:10" x14ac:dyDescent="0.2">
      <c r="A266" s="21">
        <v>44893</v>
      </c>
      <c r="B266" s="34">
        <v>75.897270202636719</v>
      </c>
      <c r="C266" s="34">
        <v>3963.93994140625</v>
      </c>
      <c r="D266" s="22">
        <f t="shared" si="12"/>
        <v>-2.6781490977924483E-2</v>
      </c>
      <c r="E266" s="22">
        <f t="shared" si="13"/>
        <v>-1.5444192913123267E-2</v>
      </c>
      <c r="F266" s="17">
        <f t="shared" si="16"/>
        <v>-1.8183907851624614E-2</v>
      </c>
      <c r="G266" s="17">
        <f t="shared" si="17"/>
        <v>-8.5975831262998688E-3</v>
      </c>
      <c r="H266" s="17">
        <f t="shared" ref="H266:H283" si="20">H265+G266</f>
        <v>-2.7512161024063252E-2</v>
      </c>
      <c r="I266">
        <f t="shared" si="18"/>
        <v>-0.46118399568063673</v>
      </c>
      <c r="J266" t="str">
        <f t="shared" si="19"/>
        <v>no</v>
      </c>
    </row>
    <row r="267" spans="1:10" x14ac:dyDescent="0.2">
      <c r="A267" s="21">
        <v>44894</v>
      </c>
      <c r="B267" s="34">
        <v>76.002670288085938</v>
      </c>
      <c r="C267" s="34">
        <v>3957.6298828125</v>
      </c>
      <c r="D267" s="22">
        <f t="shared" ref="D267:D294" si="21">(B267/B266)-1</f>
        <v>1.3887203738396359E-3</v>
      </c>
      <c r="E267" s="22">
        <f t="shared" ref="E267:E294" si="22">(C267/C266)-1</f>
        <v>-1.5918653377758885E-3</v>
      </c>
      <c r="F267" s="17">
        <f t="shared" si="16"/>
        <v>-2.4718570774499497E-3</v>
      </c>
      <c r="G267" s="17">
        <f t="shared" si="17"/>
        <v>3.8605774512895856E-3</v>
      </c>
      <c r="H267" s="17">
        <f t="shared" si="20"/>
        <v>-2.3651583572773666E-2</v>
      </c>
      <c r="I267">
        <f t="shared" si="18"/>
        <v>0.20708570169841953</v>
      </c>
      <c r="J267" t="str">
        <f t="shared" si="19"/>
        <v>no</v>
      </c>
    </row>
    <row r="268" spans="1:10" x14ac:dyDescent="0.2">
      <c r="A268" s="18">
        <v>44895</v>
      </c>
      <c r="B268" s="27">
        <v>79.499580383300781</v>
      </c>
      <c r="C268" s="27">
        <v>4080.110107421875</v>
      </c>
      <c r="D268" s="19">
        <f t="shared" si="21"/>
        <v>4.6010358346093794E-2</v>
      </c>
      <c r="E268" s="19">
        <f t="shared" si="22"/>
        <v>3.0947872397389053E-2</v>
      </c>
      <c r="F268" s="19">
        <f t="shared" si="16"/>
        <v>3.4436453723914975E-2</v>
      </c>
      <c r="G268" s="19">
        <f t="shared" si="17"/>
        <v>1.1573904622178818E-2</v>
      </c>
      <c r="H268" s="19">
        <f t="shared" si="20"/>
        <v>-1.2077678950594847E-2</v>
      </c>
      <c r="I268" s="27">
        <f t="shared" si="18"/>
        <v>0.62083721679352888</v>
      </c>
      <c r="J268" s="27" t="str">
        <f t="shared" si="19"/>
        <v>no</v>
      </c>
    </row>
    <row r="269" spans="1:10" x14ac:dyDescent="0.2">
      <c r="A269" s="21">
        <v>44896</v>
      </c>
      <c r="B269" s="34">
        <v>79.212142944335938</v>
      </c>
      <c r="C269" s="34">
        <v>4076.570068359375</v>
      </c>
      <c r="D269" s="22">
        <f t="shared" si="21"/>
        <v>-3.615584353766188E-3</v>
      </c>
      <c r="E269" s="22">
        <f t="shared" si="22"/>
        <v>-8.6763321804983473E-4</v>
      </c>
      <c r="F269" s="17">
        <f t="shared" si="16"/>
        <v>-1.6503942745001326E-3</v>
      </c>
      <c r="G269" s="17">
        <f t="shared" si="17"/>
        <v>-1.9651900792660554E-3</v>
      </c>
      <c r="H269" s="17">
        <f t="shared" si="20"/>
        <v>-1.4042869029860903E-2</v>
      </c>
      <c r="I269">
        <f t="shared" si="18"/>
        <v>-0.10541499857738694</v>
      </c>
      <c r="J269" t="str">
        <f t="shared" si="19"/>
        <v>no</v>
      </c>
    </row>
    <row r="270" spans="1:10" x14ac:dyDescent="0.2">
      <c r="A270" s="21">
        <v>44897</v>
      </c>
      <c r="B270" s="34">
        <v>78.081649780273438</v>
      </c>
      <c r="C270" s="34">
        <v>4071.699951171875</v>
      </c>
      <c r="D270" s="22">
        <f t="shared" si="21"/>
        <v>-1.4271715447174871E-2</v>
      </c>
      <c r="E270" s="22">
        <f t="shared" si="22"/>
        <v>-1.194660488065602E-3</v>
      </c>
      <c r="F270" s="17">
        <f t="shared" si="16"/>
        <v>-2.0213260939419353E-3</v>
      </c>
      <c r="G270" s="17">
        <f t="shared" si="17"/>
        <v>-1.2250389353232936E-2</v>
      </c>
      <c r="H270" s="17">
        <f t="shared" si="20"/>
        <v>-2.6293258383093841E-2</v>
      </c>
      <c r="I270">
        <f t="shared" si="18"/>
        <v>-0.65712461601972838</v>
      </c>
      <c r="J270" t="str">
        <f t="shared" si="19"/>
        <v>no</v>
      </c>
    </row>
    <row r="271" spans="1:10" x14ac:dyDescent="0.2">
      <c r="A271" s="21">
        <v>44900</v>
      </c>
      <c r="B271" s="34">
        <v>78.196624755859375</v>
      </c>
      <c r="C271" s="34">
        <v>3998.840087890625</v>
      </c>
      <c r="D271" s="22">
        <f t="shared" si="21"/>
        <v>1.4724967506383191E-3</v>
      </c>
      <c r="E271" s="22">
        <f t="shared" si="22"/>
        <v>-1.7894212283564803E-2</v>
      </c>
      <c r="F271" s="17">
        <f t="shared" si="16"/>
        <v>-2.0962850851398679E-2</v>
      </c>
      <c r="G271" s="17">
        <f t="shared" si="17"/>
        <v>2.2435347602036998E-2</v>
      </c>
      <c r="H271" s="17">
        <f t="shared" si="20"/>
        <v>-3.8579107810568433E-3</v>
      </c>
      <c r="I271">
        <f t="shared" si="18"/>
        <v>1.2034571925150277</v>
      </c>
      <c r="J271" t="str">
        <f t="shared" si="19"/>
        <v>no</v>
      </c>
    </row>
    <row r="272" spans="1:10" x14ac:dyDescent="0.2">
      <c r="A272" s="21">
        <v>44901</v>
      </c>
      <c r="B272" s="34">
        <v>76.223014831542969</v>
      </c>
      <c r="C272" s="34">
        <v>3941.260009765625</v>
      </c>
      <c r="D272" s="22">
        <f t="shared" si="21"/>
        <v>-2.5239067932641412E-2</v>
      </c>
      <c r="E272" s="22">
        <f t="shared" si="22"/>
        <v>-1.4399194981406072E-2</v>
      </c>
      <c r="F272" s="17">
        <f t="shared" si="16"/>
        <v>-1.6998615309794411E-2</v>
      </c>
      <c r="G272" s="17">
        <f t="shared" si="17"/>
        <v>-8.2404526228470019E-3</v>
      </c>
      <c r="H272" s="17">
        <f t="shared" si="20"/>
        <v>-1.2098363403903845E-2</v>
      </c>
      <c r="I272">
        <f t="shared" si="18"/>
        <v>-0.44202711517802118</v>
      </c>
      <c r="J272" t="str">
        <f t="shared" si="19"/>
        <v>no</v>
      </c>
    </row>
    <row r="273" spans="1:10" x14ac:dyDescent="0.2">
      <c r="A273" s="21">
        <v>44902</v>
      </c>
      <c r="B273" s="34">
        <v>75.916427612304688</v>
      </c>
      <c r="C273" s="34">
        <v>3933.919921875</v>
      </c>
      <c r="D273" s="22">
        <f t="shared" si="21"/>
        <v>-4.0222394760408564E-3</v>
      </c>
      <c r="E273" s="22">
        <f t="shared" si="22"/>
        <v>-1.8623708845491027E-3</v>
      </c>
      <c r="F273" s="17">
        <f t="shared" si="16"/>
        <v>-2.7786789355440781E-3</v>
      </c>
      <c r="G273" s="17">
        <f t="shared" si="17"/>
        <v>-1.2435605404967783E-3</v>
      </c>
      <c r="H273" s="17">
        <f t="shared" si="20"/>
        <v>-1.3341923944400624E-2</v>
      </c>
      <c r="I273">
        <f t="shared" si="18"/>
        <v>-6.6705981263817965E-2</v>
      </c>
      <c r="J273" t="str">
        <f t="shared" si="19"/>
        <v>no</v>
      </c>
    </row>
    <row r="274" spans="1:10" x14ac:dyDescent="0.2">
      <c r="A274" s="21">
        <v>44903</v>
      </c>
      <c r="B274" s="34">
        <v>77.411018371582031</v>
      </c>
      <c r="C274" s="34">
        <v>3963.510009765625</v>
      </c>
      <c r="D274" s="22">
        <f t="shared" si="21"/>
        <v>1.9687316780895303E-2</v>
      </c>
      <c r="E274" s="22">
        <f t="shared" si="22"/>
        <v>7.5217819575039702E-3</v>
      </c>
      <c r="F274" s="17">
        <f t="shared" si="16"/>
        <v>7.8653290930673758E-3</v>
      </c>
      <c r="G274" s="17">
        <f t="shared" si="17"/>
        <v>1.1821987687827927E-2</v>
      </c>
      <c r="H274" s="17">
        <f t="shared" si="20"/>
        <v>-1.5199362565726966E-3</v>
      </c>
      <c r="I274">
        <f t="shared" si="18"/>
        <v>0.63414467050418555</v>
      </c>
      <c r="J274" t="str">
        <f t="shared" si="19"/>
        <v>no</v>
      </c>
    </row>
    <row r="275" spans="1:10" x14ac:dyDescent="0.2">
      <c r="A275" s="21">
        <v>44904</v>
      </c>
      <c r="B275" s="34">
        <v>77.305625915527344</v>
      </c>
      <c r="C275" s="34">
        <v>3934.3798828125</v>
      </c>
      <c r="D275" s="22">
        <f t="shared" si="21"/>
        <v>-1.3614658258180867E-3</v>
      </c>
      <c r="E275" s="22">
        <f t="shared" si="22"/>
        <v>-7.349578247904498E-3</v>
      </c>
      <c r="F275" s="17">
        <f t="shared" si="16"/>
        <v>-9.0025629891453025E-3</v>
      </c>
      <c r="G275" s="17">
        <f t="shared" si="17"/>
        <v>7.6410971633272158E-3</v>
      </c>
      <c r="H275" s="17">
        <f t="shared" si="20"/>
        <v>6.1211609067545192E-3</v>
      </c>
      <c r="I275">
        <f t="shared" si="18"/>
        <v>0.40987701652892572</v>
      </c>
      <c r="J275" t="str">
        <f t="shared" si="19"/>
        <v>no</v>
      </c>
    </row>
    <row r="276" spans="1:10" x14ac:dyDescent="0.2">
      <c r="A276" s="21">
        <v>44907</v>
      </c>
      <c r="B276" s="34">
        <v>77.056533813476562</v>
      </c>
      <c r="C276" s="34">
        <v>3990.56005859375</v>
      </c>
      <c r="D276" s="22">
        <f t="shared" si="21"/>
        <v>-3.2221730191146492E-3</v>
      </c>
      <c r="E276" s="22">
        <f t="shared" si="22"/>
        <v>1.4279296218109305E-2</v>
      </c>
      <c r="F276" s="17">
        <f t="shared" si="16"/>
        <v>1.5530063166985479E-2</v>
      </c>
      <c r="G276" s="17">
        <f t="shared" si="17"/>
        <v>-1.8752236186100127E-2</v>
      </c>
      <c r="H276" s="17">
        <f t="shared" si="20"/>
        <v>-1.2631075279345608E-2</v>
      </c>
      <c r="I276">
        <f t="shared" si="18"/>
        <v>-1.0058909678695493</v>
      </c>
      <c r="J276" t="str">
        <f t="shared" si="19"/>
        <v>no</v>
      </c>
    </row>
    <row r="277" spans="1:10" x14ac:dyDescent="0.2">
      <c r="A277" s="21">
        <v>44908</v>
      </c>
      <c r="B277" s="34">
        <v>77.1331787109375</v>
      </c>
      <c r="C277" s="34">
        <v>4019.64990234375</v>
      </c>
      <c r="D277" s="22">
        <f t="shared" si="21"/>
        <v>9.9465799547204803E-4</v>
      </c>
      <c r="E277" s="22">
        <f t="shared" si="22"/>
        <v>7.2896644387934195E-3</v>
      </c>
      <c r="F277" s="17">
        <f t="shared" si="16"/>
        <v>7.6020489894372727E-3</v>
      </c>
      <c r="G277" s="17">
        <f t="shared" si="17"/>
        <v>-6.6073909939652247E-3</v>
      </c>
      <c r="H277" s="17">
        <f t="shared" si="20"/>
        <v>-1.9238466273310832E-2</v>
      </c>
      <c r="I277">
        <f t="shared" si="18"/>
        <v>-0.3544278589525619</v>
      </c>
      <c r="J277" t="str">
        <f t="shared" si="19"/>
        <v>no</v>
      </c>
    </row>
    <row r="278" spans="1:10" x14ac:dyDescent="0.2">
      <c r="A278" s="21">
        <v>44909</v>
      </c>
      <c r="B278" s="34">
        <v>76.663719177246094</v>
      </c>
      <c r="C278" s="34">
        <v>3995.320068359375</v>
      </c>
      <c r="D278" s="22">
        <f t="shared" si="21"/>
        <v>-6.0863501483680027E-3</v>
      </c>
      <c r="E278" s="22">
        <f t="shared" si="22"/>
        <v>-6.0527246341003371E-3</v>
      </c>
      <c r="F278" s="17">
        <f t="shared" si="16"/>
        <v>-7.5316022631640661E-3</v>
      </c>
      <c r="G278" s="17">
        <f t="shared" si="17"/>
        <v>1.4452521147960634E-3</v>
      </c>
      <c r="H278" s="17">
        <f t="shared" si="20"/>
        <v>-1.7793214158514769E-2</v>
      </c>
      <c r="I278">
        <f t="shared" si="18"/>
        <v>7.752494337956943E-2</v>
      </c>
      <c r="J278" t="str">
        <f t="shared" si="19"/>
        <v>no</v>
      </c>
    </row>
    <row r="279" spans="1:10" x14ac:dyDescent="0.2">
      <c r="A279" s="21">
        <v>44910</v>
      </c>
      <c r="B279" s="34">
        <v>74.776260375976562</v>
      </c>
      <c r="C279" s="34">
        <v>3895.75</v>
      </c>
      <c r="D279" s="22">
        <f t="shared" si="21"/>
        <v>-2.4619974370219899E-2</v>
      </c>
      <c r="E279" s="22">
        <f t="shared" si="22"/>
        <v>-2.4921675023714007E-2</v>
      </c>
      <c r="F279" s="17">
        <f t="shared" si="16"/>
        <v>-2.89337749279668E-2</v>
      </c>
      <c r="G279" s="17">
        <f t="shared" si="17"/>
        <v>4.3138005577469003E-3</v>
      </c>
      <c r="H279" s="17">
        <f t="shared" si="20"/>
        <v>-1.3479413600767869E-2</v>
      </c>
      <c r="I279">
        <f t="shared" si="18"/>
        <v>0.23139709713365395</v>
      </c>
      <c r="J279" t="str">
        <f t="shared" si="19"/>
        <v>no</v>
      </c>
    </row>
    <row r="280" spans="1:10" x14ac:dyDescent="0.2">
      <c r="A280" s="21">
        <v>44911</v>
      </c>
      <c r="B280" s="34">
        <v>73.514091491699219</v>
      </c>
      <c r="C280" s="34">
        <v>3852.360107421875</v>
      </c>
      <c r="D280" s="22">
        <f t="shared" si="21"/>
        <v>-1.6879272618490537E-2</v>
      </c>
      <c r="E280" s="22">
        <f t="shared" si="22"/>
        <v>-1.1137750774080746E-2</v>
      </c>
      <c r="F280" s="17">
        <f t="shared" si="16"/>
        <v>-1.3299310864104658E-2</v>
      </c>
      <c r="G280" s="17">
        <f t="shared" si="17"/>
        <v>-3.5799617543858797E-3</v>
      </c>
      <c r="H280" s="17">
        <f t="shared" si="20"/>
        <v>-1.7059375355153748E-2</v>
      </c>
      <c r="I280">
        <f t="shared" si="18"/>
        <v>-0.1920331611823671</v>
      </c>
      <c r="J280" t="str">
        <f t="shared" si="19"/>
        <v>no</v>
      </c>
    </row>
    <row r="281" spans="1:10" x14ac:dyDescent="0.2">
      <c r="A281" s="21">
        <v>44914</v>
      </c>
      <c r="B281" s="34">
        <v>73.321388244628906</v>
      </c>
      <c r="C281" s="34">
        <v>3817.659912109375</v>
      </c>
      <c r="D281" s="22">
        <f t="shared" si="21"/>
        <v>-2.6213103251377934E-3</v>
      </c>
      <c r="E281" s="22">
        <f t="shared" si="22"/>
        <v>-9.0075160018523448E-3</v>
      </c>
      <c r="F281" s="17">
        <f t="shared" si="16"/>
        <v>-1.0883084658067532E-2</v>
      </c>
      <c r="G281" s="17">
        <f t="shared" si="17"/>
        <v>8.2617743329297388E-3</v>
      </c>
      <c r="H281" s="17">
        <f t="shared" si="20"/>
        <v>-8.7976010222240095E-3</v>
      </c>
      <c r="I281">
        <f t="shared" si="18"/>
        <v>0.44317083560575637</v>
      </c>
      <c r="J281" t="str">
        <f t="shared" si="19"/>
        <v>no</v>
      </c>
    </row>
    <row r="282" spans="1:10" x14ac:dyDescent="0.2">
      <c r="A282" s="21">
        <v>44915</v>
      </c>
      <c r="B282" s="34">
        <v>72.858917236328125</v>
      </c>
      <c r="C282" s="34">
        <v>3821.6201171875</v>
      </c>
      <c r="D282" s="22">
        <f t="shared" si="21"/>
        <v>-6.307450245729096E-3</v>
      </c>
      <c r="E282" s="22">
        <f t="shared" si="22"/>
        <v>1.0373383615349674E-3</v>
      </c>
      <c r="F282" s="17">
        <f t="shared" si="16"/>
        <v>5.1032637110916929E-4</v>
      </c>
      <c r="G282" s="17">
        <f t="shared" si="17"/>
        <v>-6.8177766168382656E-3</v>
      </c>
      <c r="H282" s="17">
        <f t="shared" si="20"/>
        <v>-1.5615377639062275E-2</v>
      </c>
      <c r="I282">
        <f t="shared" si="18"/>
        <v>-0.3657131795787209</v>
      </c>
      <c r="J282" t="str">
        <f t="shared" si="19"/>
        <v>no</v>
      </c>
    </row>
    <row r="283" spans="1:10" x14ac:dyDescent="0.2">
      <c r="A283" s="21">
        <v>44916</v>
      </c>
      <c r="B283" s="34">
        <v>74.323402404785156</v>
      </c>
      <c r="C283" s="34">
        <v>3878.43994140625</v>
      </c>
      <c r="D283" s="22">
        <f t="shared" si="21"/>
        <v>2.010028729505775E-2</v>
      </c>
      <c r="E283" s="22">
        <f t="shared" si="22"/>
        <v>1.4867993802734736E-2</v>
      </c>
      <c r="F283" s="17">
        <f t="shared" si="16"/>
        <v>1.6197795451683261E-2</v>
      </c>
      <c r="G283" s="17">
        <f t="shared" si="17"/>
        <v>3.9024918433744893E-3</v>
      </c>
      <c r="H283" s="17">
        <f t="shared" si="20"/>
        <v>-1.1712885795687786E-2</v>
      </c>
      <c r="I283">
        <f t="shared" si="18"/>
        <v>0.20933403667050138</v>
      </c>
      <c r="J283" t="str">
        <f t="shared" si="19"/>
        <v>no</v>
      </c>
    </row>
    <row r="284" spans="1:10" x14ac:dyDescent="0.2">
      <c r="A284" s="16">
        <v>44917</v>
      </c>
      <c r="B284">
        <v>72.531326293945312</v>
      </c>
      <c r="C284">
        <v>3822.389892578125</v>
      </c>
      <c r="D284" s="17">
        <f t="shared" si="21"/>
        <v>-2.4111868575118711E-2</v>
      </c>
      <c r="E284" s="17">
        <f t="shared" si="22"/>
        <v>-1.4451699568616361E-2</v>
      </c>
      <c r="F284" s="17">
        <f t="shared" si="16"/>
        <v>-1.7058168820613295E-2</v>
      </c>
      <c r="G284" s="17">
        <f t="shared" si="17"/>
        <v>-7.0536997545054166E-3</v>
      </c>
    </row>
    <row r="285" spans="1:10" x14ac:dyDescent="0.2">
      <c r="A285" s="16">
        <v>44918</v>
      </c>
      <c r="B285">
        <v>72.155563354492188</v>
      </c>
      <c r="C285">
        <v>3844.820068359375</v>
      </c>
      <c r="D285" s="17">
        <f t="shared" si="21"/>
        <v>-5.1806985843645403E-3</v>
      </c>
      <c r="E285" s="17">
        <f t="shared" si="22"/>
        <v>5.8681025252820262E-3</v>
      </c>
      <c r="F285" s="17">
        <f t="shared" si="16"/>
        <v>5.9896374403865509E-3</v>
      </c>
      <c r="G285" s="17">
        <f t="shared" si="17"/>
        <v>-1.1170336024751091E-2</v>
      </c>
    </row>
    <row r="286" spans="1:10" x14ac:dyDescent="0.2">
      <c r="A286" s="16">
        <v>44922</v>
      </c>
      <c r="B286">
        <v>71.606376647949219</v>
      </c>
      <c r="C286">
        <v>3829.25</v>
      </c>
      <c r="D286" s="17">
        <f t="shared" si="21"/>
        <v>-7.611148482686958E-3</v>
      </c>
      <c r="E286" s="17">
        <f t="shared" si="22"/>
        <v>-4.0496221104097119E-3</v>
      </c>
      <c r="F286" s="17">
        <f t="shared" si="16"/>
        <v>-5.259576252595567E-3</v>
      </c>
      <c r="G286" s="17">
        <f t="shared" si="17"/>
        <v>-2.3515722300913909E-3</v>
      </c>
    </row>
    <row r="287" spans="1:10" x14ac:dyDescent="0.2">
      <c r="A287" s="16">
        <v>44923</v>
      </c>
      <c r="B287">
        <v>70.392372131347656</v>
      </c>
      <c r="C287">
        <v>3783.219970703125</v>
      </c>
      <c r="D287" s="17">
        <f t="shared" si="21"/>
        <v>-1.6953860444163804E-2</v>
      </c>
      <c r="E287" s="17">
        <f t="shared" si="22"/>
        <v>-1.2020638322615351E-2</v>
      </c>
      <c r="F287" s="17">
        <f t="shared" si="16"/>
        <v>-1.4300729139481707E-2</v>
      </c>
      <c r="G287" s="17">
        <f t="shared" si="17"/>
        <v>-2.6531313046820968E-3</v>
      </c>
    </row>
    <row r="288" spans="1:10" x14ac:dyDescent="0.2">
      <c r="A288" s="16">
        <v>44924</v>
      </c>
      <c r="B288">
        <v>73.225044250488281</v>
      </c>
      <c r="C288">
        <v>3849.280029296875</v>
      </c>
      <c r="D288" s="17">
        <f t="shared" si="21"/>
        <v>4.0241180022389855E-2</v>
      </c>
      <c r="E288" s="17">
        <f t="shared" si="22"/>
        <v>1.7461331644819111E-2</v>
      </c>
      <c r="F288" s="17">
        <f t="shared" si="16"/>
        <v>1.9139297926829314E-2</v>
      </c>
      <c r="G288" s="17">
        <f t="shared" si="17"/>
        <v>2.1101882095560541E-2</v>
      </c>
    </row>
    <row r="289" spans="1:7" x14ac:dyDescent="0.2">
      <c r="A289" s="16">
        <v>44925</v>
      </c>
      <c r="B289">
        <v>71.770156860351562</v>
      </c>
      <c r="C289">
        <v>3839.5</v>
      </c>
      <c r="D289" s="17">
        <f t="shared" si="21"/>
        <v>-1.9868713020641415E-2</v>
      </c>
      <c r="E289" s="17">
        <f t="shared" si="22"/>
        <v>-2.5407424823445934E-3</v>
      </c>
      <c r="F289" s="17">
        <f t="shared" si="16"/>
        <v>-3.5481242818474379E-3</v>
      </c>
      <c r="G289" s="17">
        <f t="shared" si="17"/>
        <v>-1.6320588738793978E-2</v>
      </c>
    </row>
    <row r="290" spans="1:7" x14ac:dyDescent="0.2">
      <c r="A290" s="16">
        <v>44929</v>
      </c>
      <c r="B290">
        <v>71.32696533203125</v>
      </c>
      <c r="C290">
        <v>3824.139892578125</v>
      </c>
      <c r="D290" s="17">
        <f t="shared" si="21"/>
        <v>-6.1751506156334512E-3</v>
      </c>
      <c r="E290" s="17">
        <f t="shared" si="22"/>
        <v>-4.000548879248611E-3</v>
      </c>
      <c r="F290" s="17">
        <f t="shared" si="16"/>
        <v>-5.2039147693204941E-3</v>
      </c>
      <c r="G290" s="17">
        <f t="shared" si="17"/>
        <v>-9.7123584631295719E-4</v>
      </c>
    </row>
    <row r="291" spans="1:7" x14ac:dyDescent="0.2">
      <c r="A291" s="16">
        <v>44930</v>
      </c>
      <c r="B291">
        <v>73.533348083496094</v>
      </c>
      <c r="C291">
        <v>3852.969970703125</v>
      </c>
      <c r="D291" s="17">
        <f t="shared" si="21"/>
        <v>3.0933360773082175E-2</v>
      </c>
      <c r="E291" s="17">
        <f t="shared" si="22"/>
        <v>7.5389705750443792E-3</v>
      </c>
      <c r="F291" s="17">
        <f t="shared" si="16"/>
        <v>7.8848253423485018E-3</v>
      </c>
      <c r="G291" s="17">
        <f t="shared" si="17"/>
        <v>2.3048535430733673E-2</v>
      </c>
    </row>
    <row r="292" spans="1:7" x14ac:dyDescent="0.2">
      <c r="A292" s="16">
        <v>44931</v>
      </c>
      <c r="B292">
        <v>72.96490478515625</v>
      </c>
      <c r="C292">
        <v>3808.10009765625</v>
      </c>
      <c r="D292" s="17">
        <f t="shared" si="21"/>
        <v>-7.7304150178825193E-3</v>
      </c>
      <c r="E292" s="17">
        <f t="shared" si="22"/>
        <v>-1.1645528874622113E-2</v>
      </c>
      <c r="F292" s="17">
        <f t="shared" si="16"/>
        <v>-1.3875259942288354E-2</v>
      </c>
      <c r="G292" s="17">
        <f t="shared" si="17"/>
        <v>6.1448449244058349E-3</v>
      </c>
    </row>
    <row r="293" spans="1:7" x14ac:dyDescent="0.2">
      <c r="A293" s="16">
        <v>44932</v>
      </c>
      <c r="B293">
        <v>75.219467163085938</v>
      </c>
      <c r="C293">
        <v>3895.080078125</v>
      </c>
      <c r="D293" s="17">
        <f t="shared" si="21"/>
        <v>3.0899271157390107E-2</v>
      </c>
      <c r="E293" s="17">
        <f t="shared" si="22"/>
        <v>2.284078102943865E-2</v>
      </c>
      <c r="F293" s="17">
        <f t="shared" si="16"/>
        <v>2.5240957117929209E-2</v>
      </c>
      <c r="G293" s="17">
        <f t="shared" si="17"/>
        <v>5.6583140394608974E-3</v>
      </c>
    </row>
    <row r="294" spans="1:7" x14ac:dyDescent="0.2">
      <c r="A294" s="16">
        <v>44935</v>
      </c>
      <c r="B294">
        <v>77.377670288085938</v>
      </c>
      <c r="C294">
        <v>3892.090087890625</v>
      </c>
      <c r="D294" s="17">
        <f t="shared" si="21"/>
        <v>2.8692082068604963E-2</v>
      </c>
      <c r="E294" s="17">
        <f t="shared" si="22"/>
        <v>-7.6763254526313052E-4</v>
      </c>
      <c r="F294" s="17">
        <f t="shared" si="16"/>
        <v>-1.536968163275866E-3</v>
      </c>
      <c r="G294" s="17">
        <f t="shared" si="17"/>
        <v>3.0229050231880827E-2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E0D5-F6B6-C446-8A2F-7DAC596D07C5}">
  <sheetPr codeName="Sheet12"/>
  <dimension ref="A2:S294"/>
  <sheetViews>
    <sheetView topLeftCell="F1" zoomScale="80" zoomScaleNormal="80" workbookViewId="0">
      <selection activeCell="R15" sqref="R15"/>
    </sheetView>
  </sheetViews>
  <sheetFormatPr baseColWidth="10" defaultRowHeight="15" x14ac:dyDescent="0.2"/>
  <cols>
    <col min="12" max="12" width="3.5" customWidth="1"/>
    <col min="13" max="13" width="3.83203125" customWidth="1"/>
    <col min="14" max="14" width="20.83203125" customWidth="1"/>
    <col min="15" max="15" width="17.5" customWidth="1"/>
    <col min="17" max="17" width="14.6640625" customWidth="1"/>
    <col min="18" max="18" width="17.33203125" customWidth="1"/>
  </cols>
  <sheetData>
    <row r="2" spans="1:19" x14ac:dyDescent="0.2">
      <c r="A2" t="s">
        <v>29</v>
      </c>
      <c r="B2">
        <f>INTERCEPT(D12:D263,E12:E263)</f>
        <v>1.9987865741505325E-3</v>
      </c>
      <c r="D2" t="s">
        <v>88</v>
      </c>
      <c r="E2">
        <f>_xlfn.STDEV.S(G12:G263)</f>
        <v>2.4438750060244388E-2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SLOPE(D12:D263,E12:E263)</f>
        <v>0.56288163304200689</v>
      </c>
      <c r="G3" t="s">
        <v>170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RSQ(D12:D263,E12:E263)</f>
        <v>0.10867400020076386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STEYX(D12:D263,E12:E263)</f>
        <v>2.4487578780376041E-2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12</v>
      </c>
      <c r="C10" t="s">
        <v>15</v>
      </c>
      <c r="D10" t="s">
        <v>85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>
        <v>7.7615094184875488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6">
        <v>44523</v>
      </c>
      <c r="B12">
        <v>7.7523574829101562</v>
      </c>
      <c r="C12">
        <v>4690.7001953125</v>
      </c>
      <c r="D12" s="17">
        <f t="shared" si="0"/>
        <v>-1.1791437829854479E-3</v>
      </c>
      <c r="E12" s="17">
        <f t="shared" si="1"/>
        <v>1.657132912945114E-3</v>
      </c>
      <c r="F12" s="17">
        <f>$B$2+$B$3*E12</f>
        <v>2.9315562543567363E-3</v>
      </c>
      <c r="G12" s="17">
        <f>D12-F12</f>
        <v>-4.1107000373421842E-3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>
        <v>7.7615094184875488</v>
      </c>
      <c r="C13">
        <v>4701.4599609375</v>
      </c>
      <c r="D13" s="17">
        <f t="shared" si="0"/>
        <v>1.1805358044398861E-3</v>
      </c>
      <c r="E13" s="17">
        <f t="shared" si="1"/>
        <v>2.2938506357221833E-3</v>
      </c>
      <c r="F13" s="17">
        <f t="shared" ref="F13:F76" si="2">$B$2+$B$3*E13</f>
        <v>3.2899529659402805E-3</v>
      </c>
      <c r="G13" s="17">
        <f t="shared" ref="G13:G76" si="3">D13-F13</f>
        <v>-2.1094171615003944E-3</v>
      </c>
      <c r="N13" s="17">
        <f>SUM(G267:G269)</f>
        <v>-3.9940755179858803E-2</v>
      </c>
      <c r="O13" s="17">
        <f>SUM(G266:G270)</f>
        <v>-2.9250074216886877E-2</v>
      </c>
      <c r="P13" s="17">
        <f>SUM(G268:G273)</f>
        <v>-4.2261674535146745E-2</v>
      </c>
      <c r="Q13" s="17">
        <f>SUM(G268:G278)</f>
        <v>-7.0644640783439808E-2</v>
      </c>
      <c r="R13" s="17">
        <f>SUM(G268:G283)</f>
        <v>-6.4938011667443535E-2</v>
      </c>
    </row>
    <row r="14" spans="1:19" x14ac:dyDescent="0.2">
      <c r="A14" s="16">
        <v>44526</v>
      </c>
      <c r="B14">
        <v>7.5418448448181152</v>
      </c>
      <c r="C14">
        <v>4594.6201171875</v>
      </c>
      <c r="D14" s="17">
        <f t="shared" si="0"/>
        <v>-2.8301785364867715E-2</v>
      </c>
      <c r="E14" s="17">
        <f t="shared" si="1"/>
        <v>-2.2724822637582465E-2</v>
      </c>
      <c r="F14" s="17">
        <f t="shared" si="2"/>
        <v>-1.0792598702681851E-2</v>
      </c>
      <c r="G14" s="17">
        <f t="shared" si="3"/>
        <v>-1.7509186662185865E-2</v>
      </c>
    </row>
    <row r="15" spans="1:19" x14ac:dyDescent="0.2">
      <c r="A15" s="16">
        <v>44529</v>
      </c>
      <c r="B15">
        <v>7.6425251960754386</v>
      </c>
      <c r="C15">
        <v>4655.27001953125</v>
      </c>
      <c r="D15" s="17">
        <f t="shared" si="0"/>
        <v>1.3349565435107014E-2</v>
      </c>
      <c r="E15" s="17">
        <f t="shared" si="1"/>
        <v>1.3200199537034996E-2</v>
      </c>
      <c r="F15" s="17">
        <f t="shared" si="2"/>
        <v>9.4289364460371332E-3</v>
      </c>
      <c r="G15" s="17">
        <f t="shared" si="3"/>
        <v>3.9206289890698805E-3</v>
      </c>
      <c r="N15">
        <f>N13/(B5 * SQRT(3))</f>
        <v>-0.94169398949348904</v>
      </c>
      <c r="O15">
        <f>O13/(B5 * SQRT(5))</f>
        <v>-0.53419045535271659</v>
      </c>
      <c r="P15">
        <f>P13/(B5* SQRT(6))</f>
        <v>-0.70457175598513322</v>
      </c>
      <c r="Q15">
        <f>Q13/(B5*SQRT(11))</f>
        <v>-0.86983530796836739</v>
      </c>
      <c r="R15">
        <f>R13/(B5*SQRT(16))</f>
        <v>-0.66296888975691459</v>
      </c>
    </row>
    <row r="16" spans="1:19" x14ac:dyDescent="0.2">
      <c r="A16" s="16">
        <v>44530</v>
      </c>
      <c r="B16">
        <v>7.3679428100585938</v>
      </c>
      <c r="C16">
        <v>4567</v>
      </c>
      <c r="D16" s="17">
        <f t="shared" si="0"/>
        <v>-3.5928227774485788E-2</v>
      </c>
      <c r="E16" s="17">
        <f t="shared" si="1"/>
        <v>-1.896131033450521E-2</v>
      </c>
      <c r="F16" s="17">
        <f t="shared" si="2"/>
        <v>-8.6741867515520432E-3</v>
      </c>
      <c r="G16" s="17">
        <f t="shared" si="3"/>
        <v>-2.7254041022933745E-2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x14ac:dyDescent="0.2">
      <c r="A17" s="16">
        <v>44531</v>
      </c>
      <c r="B17">
        <v>7.1665835380554199</v>
      </c>
      <c r="C17">
        <v>4513.0400390625</v>
      </c>
      <c r="D17" s="17">
        <f t="shared" si="0"/>
        <v>-2.7329103549539102E-2</v>
      </c>
      <c r="E17" s="17">
        <f t="shared" si="1"/>
        <v>-1.1815187417889228E-2</v>
      </c>
      <c r="F17" s="17">
        <f t="shared" si="2"/>
        <v>-4.651765414328329E-3</v>
      </c>
      <c r="G17" s="17">
        <f t="shared" si="3"/>
        <v>-2.2677338135210771E-2</v>
      </c>
    </row>
    <row r="18" spans="1:7" ht="15" hidden="1" customHeight="1" x14ac:dyDescent="0.2">
      <c r="A18" s="16">
        <v>44532</v>
      </c>
      <c r="B18">
        <v>7.2855691909790039</v>
      </c>
      <c r="C18">
        <v>4577.10009765625</v>
      </c>
      <c r="D18" s="17">
        <f t="shared" si="0"/>
        <v>1.6602841827176862E-2</v>
      </c>
      <c r="E18" s="17">
        <f t="shared" si="1"/>
        <v>1.419443613158311E-2</v>
      </c>
      <c r="F18" s="17">
        <f t="shared" si="2"/>
        <v>9.9885739640065002E-3</v>
      </c>
      <c r="G18" s="17">
        <f t="shared" si="3"/>
        <v>6.6142678631703616E-3</v>
      </c>
    </row>
    <row r="19" spans="1:7" ht="15" hidden="1" customHeight="1" x14ac:dyDescent="0.2">
      <c r="A19" s="16">
        <v>44533</v>
      </c>
      <c r="B19">
        <v>7.3038735389709473</v>
      </c>
      <c r="C19">
        <v>4538.43017578125</v>
      </c>
      <c r="D19" s="17">
        <f t="shared" si="0"/>
        <v>2.5124115236745403E-3</v>
      </c>
      <c r="E19" s="17">
        <f t="shared" si="1"/>
        <v>-8.4485637302975647E-3</v>
      </c>
      <c r="F19" s="17">
        <f t="shared" si="2"/>
        <v>-2.7567547752188303E-3</v>
      </c>
      <c r="G19" s="17">
        <f t="shared" si="3"/>
        <v>5.2691662988933706E-3</v>
      </c>
    </row>
    <row r="20" spans="1:7" ht="15" hidden="1" customHeight="1" x14ac:dyDescent="0.2">
      <c r="A20" s="16">
        <v>44536</v>
      </c>
      <c r="B20">
        <v>7.477776050567627</v>
      </c>
      <c r="C20">
        <v>4591.669921875</v>
      </c>
      <c r="D20" s="17">
        <f t="shared" si="0"/>
        <v>2.380962795546715E-2</v>
      </c>
      <c r="E20" s="17">
        <f t="shared" si="1"/>
        <v>1.1730872577451423E-2</v>
      </c>
      <c r="F20" s="17">
        <f t="shared" si="2"/>
        <v>8.6018792875540862E-3</v>
      </c>
      <c r="G20" s="17">
        <f t="shared" si="3"/>
        <v>1.5207748667913063E-2</v>
      </c>
    </row>
    <row r="21" spans="1:7" ht="15" hidden="1" customHeight="1" x14ac:dyDescent="0.2">
      <c r="A21" s="16">
        <v>44537</v>
      </c>
      <c r="B21">
        <v>7.3679428100585938</v>
      </c>
      <c r="C21">
        <v>4686.75</v>
      </c>
      <c r="D21" s="17">
        <f t="shared" si="0"/>
        <v>-1.4687955318038126E-2</v>
      </c>
      <c r="E21" s="17">
        <f t="shared" si="1"/>
        <v>2.0707080374404274E-2</v>
      </c>
      <c r="F21" s="17">
        <f t="shared" si="2"/>
        <v>1.3654421790827303E-2</v>
      </c>
      <c r="G21" s="17">
        <f t="shared" si="3"/>
        <v>-2.8342377108865429E-2</v>
      </c>
    </row>
    <row r="22" spans="1:7" ht="15" hidden="1" customHeight="1" x14ac:dyDescent="0.2">
      <c r="A22" s="16">
        <v>44538</v>
      </c>
      <c r="B22">
        <v>7.3130264282226562</v>
      </c>
      <c r="C22">
        <v>4701.2099609375</v>
      </c>
      <c r="D22" s="17">
        <f t="shared" si="0"/>
        <v>-7.4534212943355715E-3</v>
      </c>
      <c r="E22" s="17">
        <f t="shared" si="1"/>
        <v>3.0852853123166657E-3</v>
      </c>
      <c r="F22" s="17">
        <f t="shared" si="2"/>
        <v>3.7354370091478555E-3</v>
      </c>
      <c r="G22" s="17">
        <f t="shared" si="3"/>
        <v>-1.1188858303483427E-2</v>
      </c>
    </row>
    <row r="23" spans="1:7" ht="15" hidden="1" customHeight="1" x14ac:dyDescent="0.2">
      <c r="A23" s="16">
        <v>44539</v>
      </c>
      <c r="B23">
        <v>7.248957633972168</v>
      </c>
      <c r="C23">
        <v>4667.4501953125</v>
      </c>
      <c r="D23" s="17">
        <f t="shared" si="0"/>
        <v>-8.760913813087301E-3</v>
      </c>
      <c r="E23" s="17">
        <f t="shared" si="1"/>
        <v>-7.1810801698947158E-3</v>
      </c>
      <c r="F23" s="17">
        <f t="shared" si="2"/>
        <v>-2.0433115588853771E-3</v>
      </c>
      <c r="G23" s="17">
        <f t="shared" si="3"/>
        <v>-6.7176022542019239E-3</v>
      </c>
    </row>
    <row r="24" spans="1:7" ht="15" hidden="1" customHeight="1" x14ac:dyDescent="0.2">
      <c r="A24" s="16">
        <v>44540</v>
      </c>
      <c r="B24">
        <v>7.358790397644043</v>
      </c>
      <c r="C24">
        <v>4712.02001953125</v>
      </c>
      <c r="D24" s="17">
        <f t="shared" si="0"/>
        <v>1.5151525118197062E-2</v>
      </c>
      <c r="E24" s="17">
        <f t="shared" si="1"/>
        <v>9.5490733384817617E-3</v>
      </c>
      <c r="F24" s="17">
        <f t="shared" si="2"/>
        <v>7.3737845689530353E-3</v>
      </c>
      <c r="G24" s="17">
        <f t="shared" si="3"/>
        <v>7.777740549244027E-3</v>
      </c>
    </row>
    <row r="25" spans="1:7" ht="15" hidden="1" customHeight="1" x14ac:dyDescent="0.2">
      <c r="A25" s="16">
        <v>44543</v>
      </c>
      <c r="B25">
        <v>7.2581100463867188</v>
      </c>
      <c r="C25">
        <v>4668.97021484375</v>
      </c>
      <c r="D25" s="17">
        <f t="shared" si="0"/>
        <v>-1.3681644104112212E-2</v>
      </c>
      <c r="E25" s="17">
        <f t="shared" si="1"/>
        <v>-9.1361676115676582E-3</v>
      </c>
      <c r="F25" s="17">
        <f t="shared" si="2"/>
        <v>-3.1437943707941628E-3</v>
      </c>
      <c r="G25" s="17">
        <f t="shared" si="3"/>
        <v>-1.0537849733318049E-2</v>
      </c>
    </row>
    <row r="26" spans="1:7" ht="15" hidden="1" customHeight="1" x14ac:dyDescent="0.2">
      <c r="A26" s="16">
        <v>44544</v>
      </c>
      <c r="B26">
        <v>7.2123470306396484</v>
      </c>
      <c r="C26">
        <v>4634.08984375</v>
      </c>
      <c r="D26" s="17">
        <f t="shared" si="0"/>
        <v>-6.3050870618657218E-3</v>
      </c>
      <c r="E26" s="17">
        <f t="shared" si="1"/>
        <v>-7.4706775774360246E-3</v>
      </c>
      <c r="F26" s="17">
        <f t="shared" si="2"/>
        <v>-2.206320620566961E-3</v>
      </c>
      <c r="G26" s="17">
        <f t="shared" si="3"/>
        <v>-4.0987664412987608E-3</v>
      </c>
    </row>
    <row r="27" spans="1:7" ht="15" hidden="1" customHeight="1" x14ac:dyDescent="0.2">
      <c r="A27" s="16">
        <v>44545</v>
      </c>
      <c r="B27">
        <v>7.1116666793823242</v>
      </c>
      <c r="C27">
        <v>4709.85009765625</v>
      </c>
      <c r="D27" s="17">
        <f t="shared" si="0"/>
        <v>-1.3959443552786888E-2</v>
      </c>
      <c r="E27" s="17">
        <f t="shared" si="1"/>
        <v>1.6348464630746795E-2</v>
      </c>
      <c r="F27" s="17">
        <f t="shared" si="2"/>
        <v>1.1201037043234777E-2</v>
      </c>
      <c r="G27" s="17">
        <f t="shared" si="3"/>
        <v>-2.5160480596021665E-2</v>
      </c>
    </row>
    <row r="28" spans="1:7" ht="15" hidden="1" customHeight="1" x14ac:dyDescent="0.2">
      <c r="A28" s="16">
        <v>44546</v>
      </c>
      <c r="B28">
        <v>7.2947206497192383</v>
      </c>
      <c r="C28">
        <v>4668.669921875</v>
      </c>
      <c r="D28" s="17">
        <f t="shared" si="0"/>
        <v>2.573995359872705E-2</v>
      </c>
      <c r="E28" s="17">
        <f t="shared" si="1"/>
        <v>-8.7434153799804681E-3</v>
      </c>
      <c r="F28" s="17">
        <f t="shared" si="2"/>
        <v>-2.9227213532974725E-3</v>
      </c>
      <c r="G28" s="17">
        <f t="shared" si="3"/>
        <v>2.8662674952024521E-2</v>
      </c>
    </row>
    <row r="29" spans="1:7" ht="15" hidden="1" customHeight="1" x14ac:dyDescent="0.2">
      <c r="A29" s="16">
        <v>44547</v>
      </c>
      <c r="B29">
        <v>7.4228591918945312</v>
      </c>
      <c r="C29">
        <v>4620.64013671875</v>
      </c>
      <c r="D29" s="17">
        <f t="shared" si="0"/>
        <v>1.7565928611704251E-2</v>
      </c>
      <c r="E29" s="17">
        <f t="shared" si="1"/>
        <v>-1.0287680637092622E-2</v>
      </c>
      <c r="F29" s="17">
        <f t="shared" si="2"/>
        <v>-3.7919599030707962E-3</v>
      </c>
      <c r="G29" s="17">
        <f t="shared" si="3"/>
        <v>2.1357888514775047E-2</v>
      </c>
    </row>
    <row r="30" spans="1:7" ht="15" hidden="1" customHeight="1" x14ac:dyDescent="0.2">
      <c r="A30" s="16">
        <v>44550</v>
      </c>
      <c r="B30">
        <v>7.3313322067260742</v>
      </c>
      <c r="C30">
        <v>4568.02001953125</v>
      </c>
      <c r="D30" s="17">
        <f t="shared" si="0"/>
        <v>-1.2330421849898632E-2</v>
      </c>
      <c r="E30" s="17">
        <f t="shared" si="1"/>
        <v>-1.138805785140995E-2</v>
      </c>
      <c r="F30" s="17">
        <f t="shared" si="2"/>
        <v>-4.4113420264279479E-3</v>
      </c>
      <c r="G30" s="17">
        <f t="shared" si="3"/>
        <v>-7.919079823470683E-3</v>
      </c>
    </row>
    <row r="31" spans="1:7" ht="15" hidden="1" customHeight="1" x14ac:dyDescent="0.2">
      <c r="A31" s="16">
        <v>44551</v>
      </c>
      <c r="B31">
        <v>7.4228591918945312</v>
      </c>
      <c r="C31">
        <v>4649.22998046875</v>
      </c>
      <c r="D31" s="17">
        <f t="shared" si="0"/>
        <v>1.2484359266176304E-2</v>
      </c>
      <c r="E31" s="17">
        <f t="shared" si="1"/>
        <v>1.7777934551572505E-2</v>
      </c>
      <c r="F31" s="17">
        <f t="shared" si="2"/>
        <v>1.2005659406653584E-2</v>
      </c>
      <c r="G31" s="17">
        <f t="shared" si="3"/>
        <v>4.7869985952271946E-4</v>
      </c>
    </row>
    <row r="32" spans="1:7" ht="15" hidden="1" customHeight="1" x14ac:dyDescent="0.2">
      <c r="A32" s="16">
        <v>44552</v>
      </c>
      <c r="B32">
        <v>7.4411649703979492</v>
      </c>
      <c r="C32">
        <v>4696.56005859375</v>
      </c>
      <c r="D32" s="17">
        <f t="shared" si="0"/>
        <v>2.4661357611912571E-3</v>
      </c>
      <c r="E32" s="17">
        <f t="shared" si="1"/>
        <v>1.0180197220578835E-2</v>
      </c>
      <c r="F32" s="17">
        <f t="shared" si="2"/>
        <v>7.7290326103596468E-3</v>
      </c>
      <c r="G32" s="17">
        <f t="shared" si="3"/>
        <v>-5.2628968491683897E-3</v>
      </c>
    </row>
    <row r="33" spans="1:7" ht="15" hidden="1" customHeight="1" x14ac:dyDescent="0.2">
      <c r="A33" s="16">
        <v>44553</v>
      </c>
      <c r="B33">
        <v>7.4960808753967294</v>
      </c>
      <c r="C33">
        <v>4725.7900390625</v>
      </c>
      <c r="D33" s="17">
        <f t="shared" si="0"/>
        <v>7.3800144489799546E-3</v>
      </c>
      <c r="E33" s="17">
        <f t="shared" si="1"/>
        <v>6.2236999216618294E-3</v>
      </c>
      <c r="F33" s="17">
        <f t="shared" si="2"/>
        <v>5.5019929496189536E-3</v>
      </c>
      <c r="G33" s="17">
        <f t="shared" si="3"/>
        <v>1.878021499361001E-3</v>
      </c>
    </row>
    <row r="34" spans="1:7" ht="15" hidden="1" customHeight="1" x14ac:dyDescent="0.2">
      <c r="A34" s="16">
        <v>44557</v>
      </c>
      <c r="B34">
        <v>7.5967612266540527</v>
      </c>
      <c r="C34">
        <v>4791.18994140625</v>
      </c>
      <c r="D34" s="17">
        <f t="shared" si="0"/>
        <v>1.3431065236738871E-2</v>
      </c>
      <c r="E34" s="17">
        <f t="shared" si="1"/>
        <v>1.3838935247475259E-2</v>
      </c>
      <c r="F34" s="17">
        <f t="shared" si="2"/>
        <v>9.7884690458119959E-3</v>
      </c>
      <c r="G34" s="17">
        <f t="shared" si="3"/>
        <v>3.6425961909268747E-3</v>
      </c>
    </row>
    <row r="35" spans="1:7" ht="15" hidden="1" customHeight="1" x14ac:dyDescent="0.2">
      <c r="A35" s="16">
        <v>44558</v>
      </c>
      <c r="B35">
        <v>7.6242189407348633</v>
      </c>
      <c r="C35">
        <v>4786.35009765625</v>
      </c>
      <c r="D35" s="17">
        <f t="shared" si="0"/>
        <v>3.6143974072098128E-3</v>
      </c>
      <c r="E35" s="17">
        <f t="shared" si="1"/>
        <v>-1.0101548486260992E-3</v>
      </c>
      <c r="F35" s="17">
        <f t="shared" si="2"/>
        <v>1.4301889633305726E-3</v>
      </c>
      <c r="G35" s="17">
        <f t="shared" si="3"/>
        <v>2.1842084438792402E-3</v>
      </c>
    </row>
    <row r="36" spans="1:7" ht="15" hidden="1" customHeight="1" x14ac:dyDescent="0.2">
      <c r="A36" s="16">
        <v>44559</v>
      </c>
      <c r="B36">
        <v>7.5509977340698242</v>
      </c>
      <c r="C36">
        <v>4793.06005859375</v>
      </c>
      <c r="D36" s="17">
        <f t="shared" si="0"/>
        <v>-9.6037649540506864E-3</v>
      </c>
      <c r="E36" s="17">
        <f t="shared" si="1"/>
        <v>1.4018951394270118E-3</v>
      </c>
      <c r="F36" s="17">
        <f t="shared" si="2"/>
        <v>2.7878875995848607E-3</v>
      </c>
      <c r="G36" s="17">
        <f t="shared" si="3"/>
        <v>-1.2391652553635547E-2</v>
      </c>
    </row>
    <row r="37" spans="1:7" ht="15" hidden="1" customHeight="1" x14ac:dyDescent="0.2">
      <c r="A37" s="16">
        <v>44560</v>
      </c>
      <c r="B37">
        <v>7.6150660514831543</v>
      </c>
      <c r="C37">
        <v>4778.72998046875</v>
      </c>
      <c r="D37" s="17">
        <f t="shared" si="0"/>
        <v>8.4847485947792123E-3</v>
      </c>
      <c r="E37" s="17">
        <f t="shared" si="1"/>
        <v>-2.9897555945093135E-3</v>
      </c>
      <c r="F37" s="17">
        <f t="shared" si="2"/>
        <v>3.1590806271665386E-4</v>
      </c>
      <c r="G37" s="17">
        <f t="shared" si="3"/>
        <v>8.1688405320625591E-3</v>
      </c>
    </row>
    <row r="38" spans="1:7" ht="15" hidden="1" customHeight="1" x14ac:dyDescent="0.2">
      <c r="A38" s="16">
        <v>44561</v>
      </c>
      <c r="B38">
        <v>7.6882872581481934</v>
      </c>
      <c r="C38">
        <v>4766.18017578125</v>
      </c>
      <c r="D38" s="17">
        <f t="shared" si="0"/>
        <v>9.6153081496617165E-3</v>
      </c>
      <c r="E38" s="17">
        <f t="shared" si="1"/>
        <v>-2.6261799136575448E-3</v>
      </c>
      <c r="F38" s="17">
        <f t="shared" si="2"/>
        <v>5.2055813568885703E-4</v>
      </c>
      <c r="G38" s="17">
        <f t="shared" si="3"/>
        <v>9.0947500139728597E-3</v>
      </c>
    </row>
    <row r="39" spans="1:7" ht="15" hidden="1" customHeight="1" x14ac:dyDescent="0.2">
      <c r="A39" s="16">
        <v>44564</v>
      </c>
      <c r="B39">
        <v>7.7065935134887704</v>
      </c>
      <c r="C39">
        <v>4796.56005859375</v>
      </c>
      <c r="D39" s="17">
        <f t="shared" si="0"/>
        <v>2.381057669401665E-3</v>
      </c>
      <c r="E39" s="17">
        <f t="shared" si="1"/>
        <v>6.3740525309705642E-3</v>
      </c>
      <c r="F39" s="17">
        <f t="shared" si="2"/>
        <v>5.5866236718787807E-3</v>
      </c>
      <c r="G39" s="17">
        <f t="shared" si="3"/>
        <v>-3.2055660024771157E-3</v>
      </c>
    </row>
    <row r="40" spans="1:7" ht="15" hidden="1" customHeight="1" x14ac:dyDescent="0.2">
      <c r="A40" s="16">
        <v>44565</v>
      </c>
      <c r="B40">
        <v>7.5784549713134766</v>
      </c>
      <c r="C40">
        <v>4793.5400390625</v>
      </c>
      <c r="D40" s="17">
        <f t="shared" si="0"/>
        <v>-1.6627131293614261E-2</v>
      </c>
      <c r="E40" s="17">
        <f t="shared" si="1"/>
        <v>-6.2962195706051105E-4</v>
      </c>
      <c r="F40" s="17">
        <f t="shared" si="2"/>
        <v>1.6443839387612078E-3</v>
      </c>
      <c r="G40" s="17">
        <f t="shared" si="3"/>
        <v>-1.8271515232375468E-2</v>
      </c>
    </row>
    <row r="41" spans="1:7" ht="15" hidden="1" customHeight="1" x14ac:dyDescent="0.2">
      <c r="A41" s="16">
        <v>44566</v>
      </c>
      <c r="B41">
        <v>7.6699833869934082</v>
      </c>
      <c r="C41">
        <v>4700.580078125</v>
      </c>
      <c r="D41" s="17">
        <f t="shared" si="0"/>
        <v>1.2077450618416474E-2</v>
      </c>
      <c r="E41" s="17">
        <f t="shared" si="1"/>
        <v>-1.9392757790687165E-2</v>
      </c>
      <c r="F41" s="17">
        <f t="shared" si="2"/>
        <v>-8.9170406002595619E-3</v>
      </c>
      <c r="G41" s="17">
        <f t="shared" si="3"/>
        <v>2.0994491218676036E-2</v>
      </c>
    </row>
    <row r="42" spans="1:7" ht="15" hidden="1" customHeight="1" x14ac:dyDescent="0.2">
      <c r="A42" s="16">
        <v>44567</v>
      </c>
      <c r="B42">
        <v>7.6059145927429199</v>
      </c>
      <c r="C42">
        <v>4696.0498046875</v>
      </c>
      <c r="D42" s="17">
        <f t="shared" si="0"/>
        <v>-8.3531855309014746E-3</v>
      </c>
      <c r="E42" s="17">
        <f t="shared" si="1"/>
        <v>-9.6376901620764954E-4</v>
      </c>
      <c r="F42" s="17">
        <f t="shared" si="2"/>
        <v>1.4562986964322823E-3</v>
      </c>
      <c r="G42" s="17">
        <f t="shared" si="3"/>
        <v>-9.8094842273337562E-3</v>
      </c>
    </row>
    <row r="43" spans="1:7" ht="15" hidden="1" customHeight="1" x14ac:dyDescent="0.2">
      <c r="A43" s="16">
        <v>44568</v>
      </c>
      <c r="B43">
        <v>7.5967612266540527</v>
      </c>
      <c r="C43">
        <v>4677.02978515625</v>
      </c>
      <c r="D43" s="17">
        <f t="shared" si="0"/>
        <v>-1.2034537039898874E-3</v>
      </c>
      <c r="E43" s="17">
        <f t="shared" si="1"/>
        <v>-4.050216740091761E-3</v>
      </c>
      <c r="F43" s="17">
        <f t="shared" si="2"/>
        <v>-2.8100603868639164E-4</v>
      </c>
      <c r="G43" s="17">
        <f t="shared" si="3"/>
        <v>-9.2244766530349574E-4</v>
      </c>
    </row>
    <row r="44" spans="1:7" ht="15" hidden="1" customHeight="1" x14ac:dyDescent="0.2">
      <c r="A44" s="16">
        <v>44571</v>
      </c>
      <c r="B44">
        <v>7.6425251960754386</v>
      </c>
      <c r="C44">
        <v>4670.2900390625</v>
      </c>
      <c r="D44" s="17">
        <f t="shared" si="0"/>
        <v>6.0241421384705784E-3</v>
      </c>
      <c r="E44" s="17">
        <f t="shared" si="1"/>
        <v>-1.4410312534549607E-3</v>
      </c>
      <c r="F44" s="17">
        <f t="shared" si="2"/>
        <v>1.1876565489412341E-3</v>
      </c>
      <c r="G44" s="17">
        <f t="shared" si="3"/>
        <v>4.8364855895293444E-3</v>
      </c>
    </row>
    <row r="45" spans="1:7" ht="15" hidden="1" customHeight="1" x14ac:dyDescent="0.2">
      <c r="A45" s="16">
        <v>44572</v>
      </c>
      <c r="B45">
        <v>7.660830020904541</v>
      </c>
      <c r="C45">
        <v>4713.06982421875</v>
      </c>
      <c r="D45" s="17">
        <f t="shared" si="0"/>
        <v>2.3951278353000482E-3</v>
      </c>
      <c r="E45" s="17">
        <f t="shared" si="1"/>
        <v>9.159984668711818E-3</v>
      </c>
      <c r="F45" s="17">
        <f t="shared" si="2"/>
        <v>7.1547737031147874E-3</v>
      </c>
      <c r="G45" s="17">
        <f t="shared" si="3"/>
        <v>-4.7596458678147392E-3</v>
      </c>
    </row>
    <row r="46" spans="1:7" ht="15" hidden="1" customHeight="1" x14ac:dyDescent="0.2">
      <c r="A46" s="16">
        <v>44573</v>
      </c>
      <c r="B46">
        <v>7.7065935134887704</v>
      </c>
      <c r="C46">
        <v>4726.35009765625</v>
      </c>
      <c r="D46" s="17">
        <f t="shared" si="0"/>
        <v>5.9736989933665274E-3</v>
      </c>
      <c r="E46" s="17">
        <f t="shared" si="1"/>
        <v>2.8177544430294521E-3</v>
      </c>
      <c r="F46" s="17">
        <f t="shared" si="2"/>
        <v>3.5848487965543211E-3</v>
      </c>
      <c r="G46" s="17">
        <f t="shared" si="3"/>
        <v>2.3888501968122064E-3</v>
      </c>
    </row>
    <row r="47" spans="1:7" ht="15" hidden="1" customHeight="1" x14ac:dyDescent="0.2">
      <c r="A47" s="16">
        <v>44574</v>
      </c>
      <c r="B47">
        <v>7.7157464027404794</v>
      </c>
      <c r="C47">
        <v>4659.02978515625</v>
      </c>
      <c r="D47" s="17">
        <f t="shared" si="0"/>
        <v>1.187669913521372E-3</v>
      </c>
      <c r="E47" s="17">
        <f t="shared" si="1"/>
        <v>-1.42436152864307E-2</v>
      </c>
      <c r="F47" s="17">
        <f t="shared" si="2"/>
        <v>-6.018682858697672E-3</v>
      </c>
      <c r="G47" s="17">
        <f t="shared" si="3"/>
        <v>7.206352772219044E-3</v>
      </c>
    </row>
    <row r="48" spans="1:7" ht="15" hidden="1" customHeight="1" x14ac:dyDescent="0.2">
      <c r="A48" s="16">
        <v>44575</v>
      </c>
      <c r="B48">
        <v>7.7798151969909668</v>
      </c>
      <c r="C48">
        <v>4662.85009765625</v>
      </c>
      <c r="D48" s="17">
        <f t="shared" si="0"/>
        <v>8.3036417873625368E-3</v>
      </c>
      <c r="E48" s="17">
        <f t="shared" si="1"/>
        <v>8.1998026974883231E-4</v>
      </c>
      <c r="F48" s="17">
        <f t="shared" si="2"/>
        <v>2.4603384074489807E-3</v>
      </c>
      <c r="G48" s="17">
        <f t="shared" si="3"/>
        <v>5.8433033799135566E-3</v>
      </c>
    </row>
    <row r="49" spans="1:7" ht="15" hidden="1" customHeight="1" x14ac:dyDescent="0.2">
      <c r="A49" s="16">
        <v>44579</v>
      </c>
      <c r="B49">
        <v>7.981175422668457</v>
      </c>
      <c r="C49">
        <v>4577.10986328125</v>
      </c>
      <c r="D49" s="17">
        <f t="shared" si="0"/>
        <v>2.5882391879356037E-2</v>
      </c>
      <c r="E49" s="17">
        <f t="shared" si="1"/>
        <v>-1.8387945694007368E-2</v>
      </c>
      <c r="F49" s="17">
        <f t="shared" si="2"/>
        <v>-8.3514503263800721E-3</v>
      </c>
      <c r="G49" s="17">
        <f t="shared" si="3"/>
        <v>3.4233842205736109E-2</v>
      </c>
    </row>
    <row r="50" spans="1:7" ht="15" hidden="1" customHeight="1" x14ac:dyDescent="0.2">
      <c r="A50" s="16">
        <v>44580</v>
      </c>
      <c r="B50">
        <v>8.3838958740234375</v>
      </c>
      <c r="C50">
        <v>4532.759765625</v>
      </c>
      <c r="D50" s="17">
        <f t="shared" si="0"/>
        <v>5.0458789592715547E-2</v>
      </c>
      <c r="E50" s="17">
        <f t="shared" si="1"/>
        <v>-9.6895418683388135E-3</v>
      </c>
      <c r="F50" s="17">
        <f t="shared" si="2"/>
        <v>-3.4552785761289171E-3</v>
      </c>
      <c r="G50" s="17">
        <f t="shared" si="3"/>
        <v>5.3914068168844462E-2</v>
      </c>
    </row>
    <row r="51" spans="1:7" ht="15" hidden="1" customHeight="1" x14ac:dyDescent="0.2">
      <c r="A51" s="16">
        <v>44581</v>
      </c>
      <c r="B51">
        <v>8.5486431121826172</v>
      </c>
      <c r="C51">
        <v>4482.72998046875</v>
      </c>
      <c r="D51" s="17">
        <f t="shared" si="0"/>
        <v>1.9650439441838863E-2</v>
      </c>
      <c r="E51" s="17">
        <f t="shared" si="1"/>
        <v>-1.103737849414832E-2</v>
      </c>
      <c r="F51" s="17">
        <f t="shared" si="2"/>
        <v>-4.2139510571384004E-3</v>
      </c>
      <c r="G51" s="17">
        <f t="shared" si="3"/>
        <v>2.3864390498977262E-2</v>
      </c>
    </row>
    <row r="52" spans="1:7" ht="15" hidden="1" customHeight="1" x14ac:dyDescent="0.2">
      <c r="A52" s="16">
        <v>44582</v>
      </c>
      <c r="B52">
        <v>8.2557582855224609</v>
      </c>
      <c r="C52">
        <v>4397.93994140625</v>
      </c>
      <c r="D52" s="17">
        <f t="shared" si="0"/>
        <v>-3.4260972509516541E-2</v>
      </c>
      <c r="E52" s="17">
        <f t="shared" si="1"/>
        <v>-1.8914821867908604E-2</v>
      </c>
      <c r="F52" s="17">
        <f t="shared" si="2"/>
        <v>-8.6480192475565272E-3</v>
      </c>
      <c r="G52" s="17">
        <f t="shared" si="3"/>
        <v>-2.5612953261960014E-2</v>
      </c>
    </row>
    <row r="53" spans="1:7" ht="15" hidden="1" customHeight="1" x14ac:dyDescent="0.2">
      <c r="A53" s="16">
        <v>44585</v>
      </c>
      <c r="B53">
        <v>7.5693025588989258</v>
      </c>
      <c r="C53">
        <v>4410.1298828125</v>
      </c>
      <c r="D53" s="17">
        <f t="shared" si="0"/>
        <v>-8.3148719097956625E-2</v>
      </c>
      <c r="E53" s="17">
        <f t="shared" si="1"/>
        <v>2.7717389433818962E-3</v>
      </c>
      <c r="F53" s="17">
        <f t="shared" si="2"/>
        <v>3.5589475169674608E-3</v>
      </c>
      <c r="G53" s="17">
        <f t="shared" si="3"/>
        <v>-8.6707666614924087E-2</v>
      </c>
    </row>
    <row r="54" spans="1:7" ht="15" hidden="1" customHeight="1" x14ac:dyDescent="0.2">
      <c r="A54" s="16">
        <v>44586</v>
      </c>
      <c r="B54">
        <v>7.8530378341674796</v>
      </c>
      <c r="C54">
        <v>4356.4501953125</v>
      </c>
      <c r="D54" s="17">
        <f t="shared" si="0"/>
        <v>3.7484995884459416E-2</v>
      </c>
      <c r="E54" s="17">
        <f t="shared" si="1"/>
        <v>-1.2171906253646725E-2</v>
      </c>
      <c r="F54" s="17">
        <f t="shared" si="2"/>
        <v>-4.8525558951363519E-3</v>
      </c>
      <c r="G54" s="17">
        <f t="shared" si="3"/>
        <v>4.2337551779595764E-2</v>
      </c>
    </row>
    <row r="55" spans="1:7" ht="15" hidden="1" customHeight="1" x14ac:dyDescent="0.2">
      <c r="A55" s="16">
        <v>44587</v>
      </c>
      <c r="B55">
        <v>7.6425251960754386</v>
      </c>
      <c r="C55">
        <v>4349.93017578125</v>
      </c>
      <c r="D55" s="17">
        <f t="shared" si="0"/>
        <v>-2.6806522843444092E-2</v>
      </c>
      <c r="E55" s="17">
        <f t="shared" si="1"/>
        <v>-1.4966358477518371E-3</v>
      </c>
      <c r="F55" s="17">
        <f t="shared" si="2"/>
        <v>1.15635774409877E-3</v>
      </c>
      <c r="G55" s="17">
        <f t="shared" si="3"/>
        <v>-2.7962880587542861E-2</v>
      </c>
    </row>
    <row r="56" spans="1:7" ht="15" hidden="1" customHeight="1" x14ac:dyDescent="0.2">
      <c r="A56" s="16">
        <v>44588</v>
      </c>
      <c r="B56">
        <v>7.660830020904541</v>
      </c>
      <c r="C56">
        <v>4326.509765625</v>
      </c>
      <c r="D56" s="17">
        <f t="shared" si="0"/>
        <v>2.3951278353000482E-3</v>
      </c>
      <c r="E56" s="17">
        <f t="shared" si="1"/>
        <v>-5.3840887577105701E-3</v>
      </c>
      <c r="F56" s="17">
        <f t="shared" si="2"/>
        <v>-1.0318180982327035E-3</v>
      </c>
      <c r="G56" s="17">
        <f t="shared" si="3"/>
        <v>3.4269459335327518E-3</v>
      </c>
    </row>
    <row r="57" spans="1:7" ht="15" hidden="1" customHeight="1" x14ac:dyDescent="0.2">
      <c r="A57" s="16">
        <v>44589</v>
      </c>
      <c r="B57">
        <v>7.6242189407348633</v>
      </c>
      <c r="C57">
        <v>4431.85009765625</v>
      </c>
      <c r="D57" s="17">
        <f t="shared" si="0"/>
        <v>-4.7789965408153723E-3</v>
      </c>
      <c r="E57" s="17">
        <f t="shared" si="1"/>
        <v>2.4347646888076113E-2</v>
      </c>
      <c r="F57" s="17">
        <f t="shared" si="2"/>
        <v>1.5703629815240951E-2</v>
      </c>
      <c r="G57" s="17">
        <f t="shared" si="3"/>
        <v>-2.0482626356056324E-2</v>
      </c>
    </row>
    <row r="58" spans="1:7" ht="15" hidden="1" customHeight="1" x14ac:dyDescent="0.2">
      <c r="A58" s="16">
        <v>44592</v>
      </c>
      <c r="B58">
        <v>7.7798151969909668</v>
      </c>
      <c r="C58">
        <v>4515.5498046875</v>
      </c>
      <c r="D58" s="17">
        <f t="shared" si="0"/>
        <v>2.0408156883425788E-2</v>
      </c>
      <c r="E58" s="17">
        <f t="shared" si="1"/>
        <v>1.8885951732779516E-2</v>
      </c>
      <c r="F58" s="17">
        <f t="shared" si="2"/>
        <v>1.2629341927049988E-2</v>
      </c>
      <c r="G58" s="17">
        <f t="shared" si="3"/>
        <v>7.7788149563757999E-3</v>
      </c>
    </row>
    <row r="59" spans="1:7" ht="15" hidden="1" customHeight="1" x14ac:dyDescent="0.2">
      <c r="A59" s="16">
        <v>44593</v>
      </c>
      <c r="B59">
        <v>7.8347320556640616</v>
      </c>
      <c r="C59">
        <v>4546.5400390625</v>
      </c>
      <c r="D59" s="17">
        <f t="shared" si="0"/>
        <v>7.0588898685324253E-3</v>
      </c>
      <c r="E59" s="17">
        <f t="shared" si="1"/>
        <v>6.8630035578014503E-3</v>
      </c>
      <c r="F59" s="17">
        <f t="shared" si="2"/>
        <v>5.8618452243389164E-3</v>
      </c>
      <c r="G59" s="17">
        <f t="shared" si="3"/>
        <v>1.1970446441935088E-3</v>
      </c>
    </row>
    <row r="60" spans="1:7" ht="15" hidden="1" customHeight="1" x14ac:dyDescent="0.2">
      <c r="A60" s="16">
        <v>44594</v>
      </c>
      <c r="B60">
        <v>7.8164262771606454</v>
      </c>
      <c r="C60">
        <v>4589.3798828125</v>
      </c>
      <c r="D60" s="17">
        <f t="shared" si="0"/>
        <v>-2.3364906895804172E-3</v>
      </c>
      <c r="E60" s="17">
        <f t="shared" si="1"/>
        <v>9.4225154473364103E-3</v>
      </c>
      <c r="F60" s="17">
        <f t="shared" si="2"/>
        <v>7.302547456510787E-3</v>
      </c>
      <c r="G60" s="17">
        <f t="shared" si="3"/>
        <v>-9.6390381460912042E-3</v>
      </c>
    </row>
    <row r="61" spans="1:7" ht="15" hidden="1" customHeight="1" x14ac:dyDescent="0.2">
      <c r="A61" s="16">
        <v>44595</v>
      </c>
      <c r="B61">
        <v>7.8164262771606454</v>
      </c>
      <c r="C61">
        <v>4477.43994140625</v>
      </c>
      <c r="D61" s="17">
        <f t="shared" si="0"/>
        <v>0</v>
      </c>
      <c r="E61" s="17">
        <f t="shared" si="1"/>
        <v>-2.4391082077444004E-2</v>
      </c>
      <c r="F61" s="17">
        <f t="shared" si="2"/>
        <v>-1.1730505537262775E-2</v>
      </c>
      <c r="G61" s="17">
        <f t="shared" si="3"/>
        <v>1.1730505537262775E-2</v>
      </c>
    </row>
    <row r="62" spans="1:7" ht="15" hidden="1" customHeight="1" x14ac:dyDescent="0.2">
      <c r="A62" s="16">
        <v>44596</v>
      </c>
      <c r="B62">
        <v>7.7065935134887704</v>
      </c>
      <c r="C62">
        <v>4500.52978515625</v>
      </c>
      <c r="D62" s="17">
        <f t="shared" si="0"/>
        <v>-1.4051531963245489E-2</v>
      </c>
      <c r="E62" s="17">
        <f t="shared" si="1"/>
        <v>5.1569298644233985E-3</v>
      </c>
      <c r="F62" s="17">
        <f t="shared" si="2"/>
        <v>4.9015276777202698E-3</v>
      </c>
      <c r="G62" s="17">
        <f t="shared" si="3"/>
        <v>-1.8953059640965761E-2</v>
      </c>
    </row>
    <row r="63" spans="1:7" ht="15" hidden="1" customHeight="1" x14ac:dyDescent="0.2">
      <c r="A63" s="16">
        <v>44599</v>
      </c>
      <c r="B63">
        <v>7.770662784576416</v>
      </c>
      <c r="C63">
        <v>4483.8701171875</v>
      </c>
      <c r="D63" s="17">
        <f t="shared" si="0"/>
        <v>8.3135656468069641E-3</v>
      </c>
      <c r="E63" s="17">
        <f t="shared" si="1"/>
        <v>-3.7017126347429485E-3</v>
      </c>
      <c r="F63" s="17">
        <f t="shared" si="2"/>
        <v>-8.4839478745808369E-5</v>
      </c>
      <c r="G63" s="17">
        <f t="shared" si="3"/>
        <v>8.3984051255527725E-3</v>
      </c>
    </row>
    <row r="64" spans="1:7" ht="15" hidden="1" customHeight="1" x14ac:dyDescent="0.2">
      <c r="A64" s="16">
        <v>44600</v>
      </c>
      <c r="B64">
        <v>7.898801326751709</v>
      </c>
      <c r="C64">
        <v>4521.5400390625</v>
      </c>
      <c r="D64" s="17">
        <f t="shared" si="0"/>
        <v>1.6490040261382566E-2</v>
      </c>
      <c r="E64" s="17">
        <f t="shared" si="1"/>
        <v>8.4012071916632625E-3</v>
      </c>
      <c r="F64" s="17">
        <f t="shared" si="2"/>
        <v>6.7276717977182024E-3</v>
      </c>
      <c r="G64" s="17">
        <f t="shared" si="3"/>
        <v>9.7623684636643643E-3</v>
      </c>
    </row>
    <row r="65" spans="1:7" ht="15" hidden="1" customHeight="1" x14ac:dyDescent="0.2">
      <c r="A65" s="16">
        <v>44601</v>
      </c>
      <c r="B65">
        <v>7.8896484375</v>
      </c>
      <c r="C65">
        <v>4587.18017578125</v>
      </c>
      <c r="D65" s="17">
        <f t="shared" si="0"/>
        <v>-1.1587693971628621E-3</v>
      </c>
      <c r="E65" s="17">
        <f t="shared" si="1"/>
        <v>1.4517207887505545E-2</v>
      </c>
      <c r="F65" s="17">
        <f t="shared" si="2"/>
        <v>1.0170256257079957E-2</v>
      </c>
      <c r="G65" s="17">
        <f t="shared" si="3"/>
        <v>-1.1329025654242819E-2</v>
      </c>
    </row>
    <row r="66" spans="1:7" ht="15" hidden="1" customHeight="1" x14ac:dyDescent="0.2">
      <c r="A66" s="16">
        <v>44602</v>
      </c>
      <c r="B66">
        <v>8.0727033615112305</v>
      </c>
      <c r="C66">
        <v>4504.080078125</v>
      </c>
      <c r="D66" s="17">
        <f t="shared" si="0"/>
        <v>2.3201911398378572E-2</v>
      </c>
      <c r="E66" s="17">
        <f t="shared" si="1"/>
        <v>-1.8115725668459759E-2</v>
      </c>
      <c r="F66" s="17">
        <f t="shared" si="2"/>
        <v>-8.1982226738530999E-3</v>
      </c>
      <c r="G66" s="17">
        <f t="shared" si="3"/>
        <v>3.1400134072231675E-2</v>
      </c>
    </row>
    <row r="67" spans="1:7" ht="15" hidden="1" customHeight="1" x14ac:dyDescent="0.2">
      <c r="A67" s="16">
        <v>44603</v>
      </c>
      <c r="B67">
        <v>7.9903278350830078</v>
      </c>
      <c r="C67">
        <v>4418.64013671875</v>
      </c>
      <c r="D67" s="17">
        <f t="shared" si="0"/>
        <v>-1.0204205795665722E-2</v>
      </c>
      <c r="E67" s="17">
        <f t="shared" si="1"/>
        <v>-1.896945434456343E-2</v>
      </c>
      <c r="F67" s="17">
        <f t="shared" si="2"/>
        <v>-8.6787708652331236E-3</v>
      </c>
      <c r="G67" s="17">
        <f t="shared" si="3"/>
        <v>-1.5254349304325981E-3</v>
      </c>
    </row>
    <row r="68" spans="1:7" ht="15" hidden="1" customHeight="1" x14ac:dyDescent="0.2">
      <c r="A68" s="16">
        <v>44606</v>
      </c>
      <c r="B68">
        <v>7.8713436126708984</v>
      </c>
      <c r="C68">
        <v>4401.669921875</v>
      </c>
      <c r="D68" s="17">
        <f t="shared" si="0"/>
        <v>-1.4891031365407481E-2</v>
      </c>
      <c r="E68" s="17">
        <f t="shared" si="1"/>
        <v>-3.8405967262932217E-3</v>
      </c>
      <c r="F68" s="17">
        <f t="shared" si="2"/>
        <v>-1.6301478300118164E-4</v>
      </c>
      <c r="G68" s="17">
        <f t="shared" si="3"/>
        <v>-1.47280165824063E-2</v>
      </c>
    </row>
    <row r="69" spans="1:7" ht="15" hidden="1" customHeight="1" x14ac:dyDescent="0.2">
      <c r="A69" s="16">
        <v>44607</v>
      </c>
      <c r="B69">
        <v>7.9628701210021973</v>
      </c>
      <c r="C69">
        <v>4471.06982421875</v>
      </c>
      <c r="D69" s="17">
        <f t="shared" si="0"/>
        <v>1.1627812586400665E-2</v>
      </c>
      <c r="E69" s="17">
        <f t="shared" si="1"/>
        <v>1.5766721170720421E-2</v>
      </c>
      <c r="F69" s="17">
        <f t="shared" si="2"/>
        <v>1.0873584334443624E-2</v>
      </c>
      <c r="G69" s="17">
        <f t="shared" si="3"/>
        <v>7.5422825195704118E-4</v>
      </c>
    </row>
    <row r="70" spans="1:7" ht="15" hidden="1" customHeight="1" x14ac:dyDescent="0.2">
      <c r="A70" s="16">
        <v>44608</v>
      </c>
      <c r="B70">
        <v>7.9171056747436523</v>
      </c>
      <c r="C70">
        <v>4475.009765625</v>
      </c>
      <c r="D70" s="17">
        <f t="shared" si="0"/>
        <v>-5.747230026751371E-3</v>
      </c>
      <c r="E70" s="17">
        <f t="shared" si="1"/>
        <v>8.8120775589506373E-4</v>
      </c>
      <c r="F70" s="17">
        <f t="shared" si="2"/>
        <v>2.4948022348380283E-3</v>
      </c>
      <c r="G70" s="17">
        <f t="shared" si="3"/>
        <v>-8.2420322615893993E-3</v>
      </c>
    </row>
    <row r="71" spans="1:7" ht="15" hidden="1" customHeight="1" x14ac:dyDescent="0.2">
      <c r="A71" s="16">
        <v>44609</v>
      </c>
      <c r="B71">
        <v>7.9262595176696777</v>
      </c>
      <c r="C71">
        <v>4380.259765625</v>
      </c>
      <c r="D71" s="17">
        <f t="shared" si="0"/>
        <v>1.156210779808875E-3</v>
      </c>
      <c r="E71" s="17">
        <f t="shared" si="1"/>
        <v>-2.1173138152195015E-2</v>
      </c>
      <c r="F71" s="17">
        <f t="shared" si="2"/>
        <v>-9.9191840055810193E-3</v>
      </c>
      <c r="G71" s="17">
        <f t="shared" si="3"/>
        <v>1.1075394785389894E-2</v>
      </c>
    </row>
    <row r="72" spans="1:7" ht="15" hidden="1" customHeight="1" x14ac:dyDescent="0.2">
      <c r="A72" s="16">
        <v>44610</v>
      </c>
      <c r="B72">
        <v>7.8896484375</v>
      </c>
      <c r="C72">
        <v>4348.8701171875</v>
      </c>
      <c r="D72" s="17">
        <f t="shared" si="0"/>
        <v>-4.6189605687351198E-3</v>
      </c>
      <c r="E72" s="17">
        <f t="shared" si="1"/>
        <v>-7.1661613961429005E-3</v>
      </c>
      <c r="F72" s="17">
        <f t="shared" si="2"/>
        <v>-2.0349140551529712E-3</v>
      </c>
      <c r="G72" s="17">
        <f t="shared" si="3"/>
        <v>-2.5840465135821486E-3</v>
      </c>
    </row>
    <row r="73" spans="1:7" ht="15" hidden="1" customHeight="1" x14ac:dyDescent="0.2">
      <c r="A73" s="16">
        <v>44614</v>
      </c>
      <c r="B73">
        <v>7.898801326751709</v>
      </c>
      <c r="C73">
        <v>4304.759765625</v>
      </c>
      <c r="D73" s="17">
        <f t="shared" si="0"/>
        <v>1.1601137014172203E-3</v>
      </c>
      <c r="E73" s="17">
        <f t="shared" si="1"/>
        <v>-1.0142945264832837E-2</v>
      </c>
      <c r="F73" s="17">
        <f t="shared" si="2"/>
        <v>-3.7104910203742654E-3</v>
      </c>
      <c r="G73" s="17">
        <f t="shared" si="3"/>
        <v>4.8706047217914857E-3</v>
      </c>
    </row>
    <row r="74" spans="1:7" ht="15" hidden="1" customHeight="1" x14ac:dyDescent="0.2">
      <c r="A74" s="16">
        <v>44615</v>
      </c>
      <c r="B74">
        <v>7.862189769744873</v>
      </c>
      <c r="C74">
        <v>4225.5</v>
      </c>
      <c r="D74" s="17">
        <f t="shared" si="0"/>
        <v>-4.6350775886513373E-3</v>
      </c>
      <c r="E74" s="17">
        <f t="shared" si="1"/>
        <v>-1.8412122845487655E-2</v>
      </c>
      <c r="F74" s="17">
        <f t="shared" si="2"/>
        <v>-8.3650592008876028E-3</v>
      </c>
      <c r="G74" s="17">
        <f t="shared" si="3"/>
        <v>3.7299816122362654E-3</v>
      </c>
    </row>
    <row r="75" spans="1:7" ht="15" hidden="1" customHeight="1" x14ac:dyDescent="0.2">
      <c r="A75" s="16">
        <v>44616</v>
      </c>
      <c r="B75">
        <v>7.5693025588989258</v>
      </c>
      <c r="C75">
        <v>4288.7001953125</v>
      </c>
      <c r="D75" s="17">
        <f t="shared" ref="D75:D138" si="4">(B75/B74)-1</f>
        <v>-3.7252625467402267E-2</v>
      </c>
      <c r="E75" s="17">
        <f t="shared" ref="E75:E138" si="5">(C75/C74)-1</f>
        <v>1.4956856067329216E-2</v>
      </c>
      <c r="F75" s="17">
        <f t="shared" si="2"/>
        <v>1.041772614250305E-2</v>
      </c>
      <c r="G75" s="17">
        <f t="shared" si="3"/>
        <v>-4.767035160990532E-2</v>
      </c>
    </row>
    <row r="76" spans="1:7" ht="15" hidden="1" customHeight="1" x14ac:dyDescent="0.2">
      <c r="A76" s="16">
        <v>44617</v>
      </c>
      <c r="B76">
        <v>8.5394916534423828</v>
      </c>
      <c r="C76">
        <v>4384.64990234375</v>
      </c>
      <c r="D76" s="17">
        <f t="shared" si="4"/>
        <v>0.12817417285068688</v>
      </c>
      <c r="E76" s="17">
        <f t="shared" si="5"/>
        <v>2.2372677655603468E-2</v>
      </c>
      <c r="F76" s="17">
        <f t="shared" si="2"/>
        <v>1.459195590845903E-2</v>
      </c>
      <c r="G76" s="17">
        <f t="shared" si="3"/>
        <v>0.11358221694222785</v>
      </c>
    </row>
    <row r="77" spans="1:7" ht="15" hidden="1" customHeight="1" x14ac:dyDescent="0.2">
      <c r="A77" s="16">
        <v>44620</v>
      </c>
      <c r="B77">
        <v>8.091008186340332</v>
      </c>
      <c r="C77">
        <v>4373.93994140625</v>
      </c>
      <c r="D77" s="17">
        <f t="shared" si="4"/>
        <v>-5.2518754663957168E-2</v>
      </c>
      <c r="E77" s="17">
        <f t="shared" si="5"/>
        <v>-2.4426034406476171E-3</v>
      </c>
      <c r="F77" s="17">
        <f t="shared" ref="F77:F140" si="6">$B$2+$B$3*E77</f>
        <v>6.2388996060477701E-4</v>
      </c>
      <c r="G77" s="17">
        <f t="shared" ref="G77:G140" si="7">D77-F77</f>
        <v>-5.3142644624561947E-2</v>
      </c>
    </row>
    <row r="78" spans="1:7" ht="15" hidden="1" customHeight="1" x14ac:dyDescent="0.2">
      <c r="A78" s="16">
        <v>44621</v>
      </c>
      <c r="B78">
        <v>8.1733827590942383</v>
      </c>
      <c r="C78">
        <v>4306.259765625</v>
      </c>
      <c r="D78" s="17">
        <f t="shared" si="4"/>
        <v>1.0181002275214013E-2</v>
      </c>
      <c r="E78" s="17">
        <f t="shared" si="5"/>
        <v>-1.5473503680411893E-2</v>
      </c>
      <c r="F78" s="17">
        <f t="shared" si="6"/>
        <v>-6.7109644463612178E-3</v>
      </c>
      <c r="G78" s="17">
        <f t="shared" si="7"/>
        <v>1.6891966721575231E-2</v>
      </c>
    </row>
    <row r="79" spans="1:7" ht="15" hidden="1" customHeight="1" x14ac:dyDescent="0.2">
      <c r="A79" s="16">
        <v>44622</v>
      </c>
      <c r="B79">
        <v>8.0452442169189453</v>
      </c>
      <c r="C79">
        <v>4386.5400390625</v>
      </c>
      <c r="D79" s="17">
        <f t="shared" si="4"/>
        <v>-1.5677540860632999E-2</v>
      </c>
      <c r="E79" s="17">
        <f t="shared" si="5"/>
        <v>1.8642691757321028E-2</v>
      </c>
      <c r="F79" s="17">
        <f t="shared" si="6"/>
        <v>1.2492415354810153E-2</v>
      </c>
      <c r="G79" s="17">
        <f t="shared" si="7"/>
        <v>-2.8169956215443152E-2</v>
      </c>
    </row>
    <row r="80" spans="1:7" ht="15" hidden="1" customHeight="1" x14ac:dyDescent="0.2">
      <c r="A80" s="16">
        <v>44623</v>
      </c>
      <c r="B80">
        <v>7.770662784576416</v>
      </c>
      <c r="C80">
        <v>4363.490234375</v>
      </c>
      <c r="D80" s="17">
        <f t="shared" si="4"/>
        <v>-3.4129657837494998E-2</v>
      </c>
      <c r="E80" s="17">
        <f t="shared" si="5"/>
        <v>-5.2546664300883172E-3</v>
      </c>
      <c r="F80" s="17">
        <f t="shared" si="6"/>
        <v>-9.5896864710859212E-4</v>
      </c>
      <c r="G80" s="17">
        <f t="shared" si="7"/>
        <v>-3.3170689190386404E-2</v>
      </c>
    </row>
    <row r="81" spans="1:7" ht="15" hidden="1" customHeight="1" x14ac:dyDescent="0.2">
      <c r="A81" s="16">
        <v>44624</v>
      </c>
      <c r="B81">
        <v>7.477776050567627</v>
      </c>
      <c r="C81">
        <v>4328.8701171875</v>
      </c>
      <c r="D81" s="17">
        <f t="shared" si="4"/>
        <v>-3.7691345272391041E-2</v>
      </c>
      <c r="E81" s="17">
        <f t="shared" si="5"/>
        <v>-7.9340425503344747E-3</v>
      </c>
      <c r="F81" s="17">
        <f t="shared" si="6"/>
        <v>-2.4671402532065057E-3</v>
      </c>
      <c r="G81" s="17">
        <f t="shared" si="7"/>
        <v>-3.5224205019184537E-2</v>
      </c>
    </row>
    <row r="82" spans="1:7" ht="15" hidden="1" customHeight="1" x14ac:dyDescent="0.2">
      <c r="A82" s="16">
        <v>44627</v>
      </c>
      <c r="B82">
        <v>7.477776050567627</v>
      </c>
      <c r="C82">
        <v>4201.08984375</v>
      </c>
      <c r="D82" s="17">
        <f t="shared" si="4"/>
        <v>0</v>
      </c>
      <c r="E82" s="17">
        <f t="shared" si="5"/>
        <v>-2.9518158313449172E-2</v>
      </c>
      <c r="F82" s="17">
        <f t="shared" si="6"/>
        <v>-1.4616442581716231E-2</v>
      </c>
      <c r="G82" s="17">
        <f t="shared" si="7"/>
        <v>1.4616442581716231E-2</v>
      </c>
    </row>
    <row r="83" spans="1:7" ht="15" hidden="1" customHeight="1" x14ac:dyDescent="0.2">
      <c r="A83" s="16">
        <v>44628</v>
      </c>
      <c r="B83">
        <v>7.5784549713134766</v>
      </c>
      <c r="C83">
        <v>4170.7001953125</v>
      </c>
      <c r="D83" s="17">
        <f t="shared" si="4"/>
        <v>1.3463751797997192E-2</v>
      </c>
      <c r="E83" s="17">
        <f t="shared" si="5"/>
        <v>-7.2337535181997703E-3</v>
      </c>
      <c r="F83" s="17">
        <f t="shared" si="6"/>
        <v>-2.0729604191971167E-3</v>
      </c>
      <c r="G83" s="17">
        <f t="shared" si="7"/>
        <v>1.5536712217194309E-2</v>
      </c>
    </row>
    <row r="84" spans="1:7" ht="15" hidden="1" customHeight="1" x14ac:dyDescent="0.2">
      <c r="A84" s="16">
        <v>44629</v>
      </c>
      <c r="B84">
        <v>7.999481201171875</v>
      </c>
      <c r="C84">
        <v>4277.8798828125</v>
      </c>
      <c r="D84" s="17">
        <f t="shared" si="4"/>
        <v>5.5555681395759171E-2</v>
      </c>
      <c r="E84" s="17">
        <f t="shared" si="5"/>
        <v>2.5698247891435821E-2</v>
      </c>
      <c r="F84" s="17">
        <f t="shared" si="6"/>
        <v>1.6463858313600237E-2</v>
      </c>
      <c r="G84" s="17">
        <f t="shared" si="7"/>
        <v>3.909182308215893E-2</v>
      </c>
    </row>
    <row r="85" spans="1:7" ht="15" hidden="1" customHeight="1" x14ac:dyDescent="0.2">
      <c r="A85" s="16">
        <v>44630</v>
      </c>
      <c r="B85">
        <v>7.9537177085876456</v>
      </c>
      <c r="C85">
        <v>4259.52001953125</v>
      </c>
      <c r="D85" s="17">
        <f t="shared" si="4"/>
        <v>-5.7208075665613478E-3</v>
      </c>
      <c r="E85" s="17">
        <f t="shared" si="5"/>
        <v>-4.291813651667864E-3</v>
      </c>
      <c r="F85" s="17">
        <f t="shared" si="6"/>
        <v>-4.1699650281225385E-4</v>
      </c>
      <c r="G85" s="17">
        <f t="shared" si="7"/>
        <v>-5.303811063749094E-3</v>
      </c>
    </row>
    <row r="86" spans="1:7" ht="15" hidden="1" customHeight="1" x14ac:dyDescent="0.2">
      <c r="A86" s="16">
        <v>44631</v>
      </c>
      <c r="B86">
        <v>9.3632364273071289</v>
      </c>
      <c r="C86">
        <v>4204.31005859375</v>
      </c>
      <c r="D86" s="17">
        <f t="shared" si="4"/>
        <v>0.17721507983588891</v>
      </c>
      <c r="E86" s="17">
        <f t="shared" si="5"/>
        <v>-1.2961545123475138E-2</v>
      </c>
      <c r="F86" s="17">
        <f t="shared" si="6"/>
        <v>-5.2970291116988142E-3</v>
      </c>
      <c r="G86" s="17">
        <f t="shared" si="7"/>
        <v>0.18251210894758774</v>
      </c>
    </row>
    <row r="87" spans="1:7" ht="15" hidden="1" customHeight="1" x14ac:dyDescent="0.2">
      <c r="A87" s="16">
        <v>44634</v>
      </c>
      <c r="B87">
        <v>9.1801824569702148</v>
      </c>
      <c r="C87">
        <v>4173.10986328125</v>
      </c>
      <c r="D87" s="17">
        <f t="shared" si="4"/>
        <v>-1.9550288167780483E-2</v>
      </c>
      <c r="E87" s="17">
        <f t="shared" si="5"/>
        <v>-7.4210024659636664E-3</v>
      </c>
      <c r="F87" s="17">
        <f t="shared" si="6"/>
        <v>-2.1783594126998564E-3</v>
      </c>
      <c r="G87" s="17">
        <f t="shared" si="7"/>
        <v>-1.7371928755080625E-2</v>
      </c>
    </row>
    <row r="88" spans="1:7" ht="15" hidden="1" customHeight="1" x14ac:dyDescent="0.2">
      <c r="A88" s="16">
        <v>44635</v>
      </c>
      <c r="B88">
        <v>10.01307964324951</v>
      </c>
      <c r="C88">
        <v>4262.4501953125</v>
      </c>
      <c r="D88" s="17">
        <f t="shared" si="4"/>
        <v>9.0727737731062463E-2</v>
      </c>
      <c r="E88" s="17">
        <f t="shared" si="5"/>
        <v>2.1408574170870942E-2</v>
      </c>
      <c r="F88" s="17">
        <f t="shared" si="6"/>
        <v>1.4049279764551299E-2</v>
      </c>
      <c r="G88" s="17">
        <f t="shared" si="7"/>
        <v>7.6678457966511168E-2</v>
      </c>
    </row>
    <row r="89" spans="1:7" ht="15" hidden="1" customHeight="1" x14ac:dyDescent="0.2">
      <c r="A89" s="16">
        <v>44636</v>
      </c>
      <c r="B89">
        <v>10.12291431427002</v>
      </c>
      <c r="C89">
        <v>4357.85986328125</v>
      </c>
      <c r="D89" s="17">
        <f t="shared" si="4"/>
        <v>1.0969119884565837E-2</v>
      </c>
      <c r="E89" s="17">
        <f t="shared" si="5"/>
        <v>2.238376135718223E-2</v>
      </c>
      <c r="F89" s="17">
        <f t="shared" si="6"/>
        <v>1.4598194720503836E-2</v>
      </c>
      <c r="G89" s="17">
        <f t="shared" si="7"/>
        <v>-3.6290748359379989E-3</v>
      </c>
    </row>
    <row r="90" spans="1:7" ht="15" hidden="1" customHeight="1" x14ac:dyDescent="0.2">
      <c r="A90" s="16">
        <v>44637</v>
      </c>
      <c r="B90">
        <v>9.8940963745117188</v>
      </c>
      <c r="C90">
        <v>4411.669921875</v>
      </c>
      <c r="D90" s="17">
        <f t="shared" si="4"/>
        <v>-2.2603958964242277E-2</v>
      </c>
      <c r="E90" s="17">
        <f t="shared" si="5"/>
        <v>1.234781757145198E-2</v>
      </c>
      <c r="F90" s="17">
        <f t="shared" si="6"/>
        <v>8.9491462932742103E-3</v>
      </c>
      <c r="G90" s="17">
        <f t="shared" si="7"/>
        <v>-3.1553105257516485E-2</v>
      </c>
    </row>
    <row r="91" spans="1:7" ht="15" hidden="1" customHeight="1" x14ac:dyDescent="0.2">
      <c r="A91" s="16">
        <v>44638</v>
      </c>
      <c r="B91">
        <v>9.8940963745117188</v>
      </c>
      <c r="C91">
        <v>4463.1201171875</v>
      </c>
      <c r="D91" s="17">
        <f t="shared" si="4"/>
        <v>0</v>
      </c>
      <c r="E91" s="17">
        <f t="shared" si="5"/>
        <v>1.1662294827948783E-2</v>
      </c>
      <c r="F91" s="17">
        <f t="shared" si="6"/>
        <v>8.5632781319236947E-3</v>
      </c>
      <c r="G91" s="17">
        <f t="shared" si="7"/>
        <v>-8.5632781319236947E-3</v>
      </c>
    </row>
    <row r="92" spans="1:7" ht="15" hidden="1" customHeight="1" x14ac:dyDescent="0.2">
      <c r="A92" s="16">
        <v>44641</v>
      </c>
      <c r="B92">
        <v>9.6652774810791016</v>
      </c>
      <c r="C92">
        <v>4461.18017578125</v>
      </c>
      <c r="D92" s="17">
        <f t="shared" si="4"/>
        <v>-2.3126810652671637E-2</v>
      </c>
      <c r="E92" s="17">
        <f t="shared" si="5"/>
        <v>-4.3466036210393355E-4</v>
      </c>
      <c r="F92" s="17">
        <f t="shared" si="6"/>
        <v>1.7541242397108403E-3</v>
      </c>
      <c r="G92" s="17">
        <f t="shared" si="7"/>
        <v>-2.4880934892382477E-2</v>
      </c>
    </row>
    <row r="93" spans="1:7" ht="15" hidden="1" customHeight="1" x14ac:dyDescent="0.2">
      <c r="A93" s="16">
        <v>44642</v>
      </c>
      <c r="B93">
        <v>9.7018890380859375</v>
      </c>
      <c r="C93">
        <v>4511.60986328125</v>
      </c>
      <c r="D93" s="17">
        <f t="shared" si="4"/>
        <v>3.7879468104777825E-3</v>
      </c>
      <c r="E93" s="17">
        <f t="shared" si="5"/>
        <v>1.1304113600650201E-2</v>
      </c>
      <c r="F93" s="17">
        <f t="shared" si="6"/>
        <v>8.3616644977768783E-3</v>
      </c>
      <c r="G93" s="17">
        <f t="shared" si="7"/>
        <v>-4.5737176872990958E-3</v>
      </c>
    </row>
    <row r="94" spans="1:7" ht="15" hidden="1" customHeight="1" x14ac:dyDescent="0.2">
      <c r="A94" s="16">
        <v>44643</v>
      </c>
      <c r="B94">
        <v>9.4364604949951172</v>
      </c>
      <c r="C94">
        <v>4456.240234375</v>
      </c>
      <c r="D94" s="17">
        <f t="shared" si="4"/>
        <v>-2.7358439376996446E-2</v>
      </c>
      <c r="E94" s="17">
        <f t="shared" si="5"/>
        <v>-1.2272698789159042E-2</v>
      </c>
      <c r="F94" s="17">
        <f t="shared" si="6"/>
        <v>-4.9092901621239698E-3</v>
      </c>
      <c r="G94" s="17">
        <f t="shared" si="7"/>
        <v>-2.2449149214872476E-2</v>
      </c>
    </row>
    <row r="95" spans="1:7" ht="15" hidden="1" customHeight="1" x14ac:dyDescent="0.2">
      <c r="A95" s="16">
        <v>44644</v>
      </c>
      <c r="B95">
        <v>9.6033525466918945</v>
      </c>
      <c r="C95">
        <v>4520.16015625</v>
      </c>
      <c r="D95" s="17">
        <f t="shared" si="4"/>
        <v>1.7685874039878868E-2</v>
      </c>
      <c r="E95" s="17">
        <f t="shared" si="5"/>
        <v>1.4343912920566471E-2</v>
      </c>
      <c r="F95" s="17">
        <f t="shared" si="6"/>
        <v>1.007271170309133E-2</v>
      </c>
      <c r="G95" s="17">
        <f t="shared" si="7"/>
        <v>7.6131623367875385E-3</v>
      </c>
    </row>
    <row r="96" spans="1:7" ht="15" hidden="1" customHeight="1" x14ac:dyDescent="0.2">
      <c r="A96" s="16">
        <v>44645</v>
      </c>
      <c r="B96">
        <v>9.8177938461303711</v>
      </c>
      <c r="C96">
        <v>4543.06005859375</v>
      </c>
      <c r="D96" s="17">
        <f t="shared" si="4"/>
        <v>2.2329837251715334E-2</v>
      </c>
      <c r="E96" s="17">
        <f t="shared" si="5"/>
        <v>5.0661705674490687E-3</v>
      </c>
      <c r="F96" s="17">
        <f t="shared" si="6"/>
        <v>4.8504409364256151E-3</v>
      </c>
      <c r="G96" s="17">
        <f t="shared" si="7"/>
        <v>1.7479396315289719E-2</v>
      </c>
    </row>
    <row r="97" spans="1:7" ht="15" hidden="1" customHeight="1" x14ac:dyDescent="0.2">
      <c r="A97" s="16">
        <v>44648</v>
      </c>
      <c r="B97">
        <v>9.7991485595703125</v>
      </c>
      <c r="C97">
        <v>4575.52001953125</v>
      </c>
      <c r="D97" s="17">
        <f t="shared" si="4"/>
        <v>-1.8991320099278619E-3</v>
      </c>
      <c r="E97" s="17">
        <f t="shared" si="5"/>
        <v>7.1449552765867619E-3</v>
      </c>
      <c r="F97" s="17">
        <f t="shared" si="6"/>
        <v>6.0205506682477934E-3</v>
      </c>
      <c r="G97" s="17">
        <f t="shared" si="7"/>
        <v>-7.9196826781756553E-3</v>
      </c>
    </row>
    <row r="98" spans="1:7" ht="15" hidden="1" customHeight="1" x14ac:dyDescent="0.2">
      <c r="A98" s="16">
        <v>44649</v>
      </c>
      <c r="B98">
        <v>9.7618532180786133</v>
      </c>
      <c r="C98">
        <v>4631.60009765625</v>
      </c>
      <c r="D98" s="17">
        <f t="shared" si="4"/>
        <v>-3.8059777607183376E-3</v>
      </c>
      <c r="E98" s="17">
        <f t="shared" si="5"/>
        <v>1.2256547427530462E-2</v>
      </c>
      <c r="F98" s="17">
        <f t="shared" si="6"/>
        <v>8.8977720056156867E-3</v>
      </c>
      <c r="G98" s="17">
        <f t="shared" si="7"/>
        <v>-1.2703749766334024E-2</v>
      </c>
    </row>
    <row r="99" spans="1:7" ht="15" hidden="1" customHeight="1" x14ac:dyDescent="0.2">
      <c r="A99" s="16">
        <v>44650</v>
      </c>
      <c r="B99">
        <v>9.1837892532348633</v>
      </c>
      <c r="C99">
        <v>4602.4501953125</v>
      </c>
      <c r="D99" s="17">
        <f t="shared" si="4"/>
        <v>-5.9216621263388336E-2</v>
      </c>
      <c r="E99" s="17">
        <f t="shared" si="5"/>
        <v>-6.2937001746978805E-3</v>
      </c>
      <c r="F99" s="17">
        <f t="shared" si="6"/>
        <v>-1.5438216580601744E-3</v>
      </c>
      <c r="G99" s="17">
        <f t="shared" si="7"/>
        <v>-5.7672799605328159E-2</v>
      </c>
    </row>
    <row r="100" spans="1:7" ht="15" hidden="1" customHeight="1" x14ac:dyDescent="0.2">
      <c r="A100" s="16">
        <v>44651</v>
      </c>
      <c r="B100">
        <v>9.2956714630126953</v>
      </c>
      <c r="C100">
        <v>4530.41015625</v>
      </c>
      <c r="D100" s="17">
        <f t="shared" si="4"/>
        <v>1.21825759164087E-2</v>
      </c>
      <c r="E100" s="17">
        <f t="shared" si="5"/>
        <v>-1.5652540713177343E-2</v>
      </c>
      <c r="F100" s="17">
        <f t="shared" si="6"/>
        <v>-6.8117411037392295E-3</v>
      </c>
      <c r="G100" s="17">
        <f t="shared" si="7"/>
        <v>1.8994317020147929E-2</v>
      </c>
    </row>
    <row r="101" spans="1:7" ht="15" hidden="1" customHeight="1" x14ac:dyDescent="0.2">
      <c r="A101" s="16">
        <v>44652</v>
      </c>
      <c r="B101">
        <v>9.2677001953125</v>
      </c>
      <c r="C101">
        <v>4545.85986328125</v>
      </c>
      <c r="D101" s="17">
        <f t="shared" si="4"/>
        <v>-3.0090637143849186E-3</v>
      </c>
      <c r="E101" s="17">
        <f t="shared" si="5"/>
        <v>3.4102225843584133E-3</v>
      </c>
      <c r="F101" s="17">
        <f t="shared" si="6"/>
        <v>3.9183382314709296E-3</v>
      </c>
      <c r="G101" s="17">
        <f t="shared" si="7"/>
        <v>-6.9274019458558482E-3</v>
      </c>
    </row>
    <row r="102" spans="1:7" ht="15" hidden="1" customHeight="1" x14ac:dyDescent="0.2">
      <c r="A102" s="16">
        <v>44655</v>
      </c>
      <c r="B102">
        <v>9.342289924621582</v>
      </c>
      <c r="C102">
        <v>4582.64013671875</v>
      </c>
      <c r="D102" s="17">
        <f t="shared" si="4"/>
        <v>8.0483537163631436E-3</v>
      </c>
      <c r="E102" s="17">
        <f t="shared" si="5"/>
        <v>8.0909386878793566E-3</v>
      </c>
      <c r="F102" s="17">
        <f t="shared" si="6"/>
        <v>6.5530273556268174E-3</v>
      </c>
      <c r="G102" s="17">
        <f t="shared" si="7"/>
        <v>1.4953263607363262E-3</v>
      </c>
    </row>
    <row r="103" spans="1:7" ht="15" hidden="1" customHeight="1" x14ac:dyDescent="0.2">
      <c r="A103" s="16">
        <v>44656</v>
      </c>
      <c r="B103">
        <v>9.444849967956543</v>
      </c>
      <c r="C103">
        <v>4525.1201171875</v>
      </c>
      <c r="D103" s="17">
        <f t="shared" si="4"/>
        <v>1.097804116147838E-2</v>
      </c>
      <c r="E103" s="17">
        <f t="shared" si="5"/>
        <v>-1.2551720801807331E-2</v>
      </c>
      <c r="F103" s="17">
        <f t="shared" si="6"/>
        <v>-5.0663465282581059E-3</v>
      </c>
      <c r="G103" s="17">
        <f t="shared" si="7"/>
        <v>1.6044387689736487E-2</v>
      </c>
    </row>
    <row r="104" spans="1:7" ht="15" hidden="1" customHeight="1" x14ac:dyDescent="0.2">
      <c r="A104" s="16">
        <v>44657</v>
      </c>
      <c r="B104">
        <v>9.519439697265625</v>
      </c>
      <c r="C104">
        <v>4481.14990234375</v>
      </c>
      <c r="D104" s="17">
        <f t="shared" si="4"/>
        <v>7.897396947769586E-3</v>
      </c>
      <c r="E104" s="17">
        <f t="shared" si="5"/>
        <v>-9.7169166132718976E-3</v>
      </c>
      <c r="F104" s="17">
        <f t="shared" si="6"/>
        <v>-3.4706873172609598E-3</v>
      </c>
      <c r="G104" s="17">
        <f t="shared" si="7"/>
        <v>1.1368084265030547E-2</v>
      </c>
    </row>
    <row r="105" spans="1:7" ht="15" hidden="1" customHeight="1" x14ac:dyDescent="0.2">
      <c r="A105" s="16">
        <v>44658</v>
      </c>
      <c r="B105">
        <v>9.4541721343994141</v>
      </c>
      <c r="C105">
        <v>4500.2099609375</v>
      </c>
      <c r="D105" s="17">
        <f t="shared" si="4"/>
        <v>-6.8562399617866365E-3</v>
      </c>
      <c r="E105" s="17">
        <f t="shared" si="5"/>
        <v>4.2533856284925342E-3</v>
      </c>
      <c r="F105" s="17">
        <f t="shared" si="6"/>
        <v>4.3929392226738128E-3</v>
      </c>
      <c r="G105" s="17">
        <f t="shared" si="7"/>
        <v>-1.1249179184460448E-2</v>
      </c>
    </row>
    <row r="106" spans="1:7" ht="15" hidden="1" customHeight="1" x14ac:dyDescent="0.2">
      <c r="A106" s="16">
        <v>44659</v>
      </c>
      <c r="B106">
        <v>9.342289924621582</v>
      </c>
      <c r="C106">
        <v>4488.27978515625</v>
      </c>
      <c r="D106" s="17">
        <f t="shared" si="4"/>
        <v>-1.1834162546157101E-2</v>
      </c>
      <c r="E106" s="17">
        <f t="shared" si="5"/>
        <v>-2.6510264820542861E-3</v>
      </c>
      <c r="F106" s="17">
        <f t="shared" si="6"/>
        <v>5.0657245869420941E-4</v>
      </c>
      <c r="G106" s="17">
        <f t="shared" si="7"/>
        <v>-1.2340735004851311E-2</v>
      </c>
    </row>
    <row r="107" spans="1:7" ht="15" hidden="1" customHeight="1" x14ac:dyDescent="0.2">
      <c r="A107" s="16">
        <v>44662</v>
      </c>
      <c r="B107">
        <v>9.5474109649658203</v>
      </c>
      <c r="C107">
        <v>4412.52978515625</v>
      </c>
      <c r="D107" s="17">
        <f t="shared" si="4"/>
        <v>2.1956184404386958E-2</v>
      </c>
      <c r="E107" s="17">
        <f t="shared" si="5"/>
        <v>-1.687729010355421E-2</v>
      </c>
      <c r="F107" s="17">
        <f t="shared" si="6"/>
        <v>-7.501130040661763E-3</v>
      </c>
      <c r="G107" s="17">
        <f t="shared" si="7"/>
        <v>2.9457314445048722E-2</v>
      </c>
    </row>
    <row r="108" spans="1:7" ht="15" hidden="1" customHeight="1" x14ac:dyDescent="0.2">
      <c r="A108" s="16">
        <v>44663</v>
      </c>
      <c r="B108">
        <v>9.4728212356567383</v>
      </c>
      <c r="C108">
        <v>4397.4501953125</v>
      </c>
      <c r="D108" s="17">
        <f t="shared" si="4"/>
        <v>-7.8125608694115112E-3</v>
      </c>
      <c r="E108" s="17">
        <f t="shared" si="5"/>
        <v>-3.4174477177417728E-3</v>
      </c>
      <c r="F108" s="17">
        <f t="shared" si="6"/>
        <v>7.5168021952363995E-5</v>
      </c>
      <c r="G108" s="17">
        <f t="shared" si="7"/>
        <v>-7.8877288913638752E-3</v>
      </c>
    </row>
    <row r="109" spans="1:7" ht="15" hidden="1" customHeight="1" x14ac:dyDescent="0.2">
      <c r="A109" s="16">
        <v>44664</v>
      </c>
      <c r="B109">
        <v>9.5940275192260742</v>
      </c>
      <c r="C109">
        <v>4446.58984375</v>
      </c>
      <c r="D109" s="17">
        <f t="shared" si="4"/>
        <v>1.2795162133230509E-2</v>
      </c>
      <c r="E109" s="17">
        <f t="shared" si="5"/>
        <v>1.1174577597236057E-2</v>
      </c>
      <c r="F109" s="17">
        <f t="shared" si="6"/>
        <v>8.2887510606373897E-3</v>
      </c>
      <c r="G109" s="17">
        <f t="shared" si="7"/>
        <v>4.5064110725931191E-3</v>
      </c>
    </row>
    <row r="110" spans="1:7" ht="15" hidden="1" customHeight="1" x14ac:dyDescent="0.2">
      <c r="A110" s="16">
        <v>44665</v>
      </c>
      <c r="B110">
        <v>9.4262027740478516</v>
      </c>
      <c r="C110">
        <v>4392.58984375</v>
      </c>
      <c r="D110" s="17">
        <f t="shared" si="4"/>
        <v>-1.7492627037175801E-2</v>
      </c>
      <c r="E110" s="17">
        <f t="shared" si="5"/>
        <v>-1.214413784439794E-2</v>
      </c>
      <c r="F110" s="17">
        <f t="shared" si="6"/>
        <v>-4.8369255675914172E-3</v>
      </c>
      <c r="G110" s="17">
        <f t="shared" si="7"/>
        <v>-1.2655701469584384E-2</v>
      </c>
    </row>
    <row r="111" spans="1:7" ht="15" hidden="1" customHeight="1" x14ac:dyDescent="0.2">
      <c r="A111" s="16">
        <v>44669</v>
      </c>
      <c r="B111">
        <v>9.3236427307128906</v>
      </c>
      <c r="C111">
        <v>4391.68994140625</v>
      </c>
      <c r="D111" s="17">
        <f t="shared" si="4"/>
        <v>-1.0880313716285506E-2</v>
      </c>
      <c r="E111" s="17">
        <f t="shared" si="5"/>
        <v>-2.0486828403298851E-4</v>
      </c>
      <c r="F111" s="17">
        <f t="shared" si="6"/>
        <v>1.8834699798755301E-3</v>
      </c>
      <c r="G111" s="17">
        <f t="shared" si="7"/>
        <v>-1.2763783696161036E-2</v>
      </c>
    </row>
    <row r="112" spans="1:7" ht="15" hidden="1" customHeight="1" x14ac:dyDescent="0.2">
      <c r="A112" s="16">
        <v>44670</v>
      </c>
      <c r="B112">
        <v>9.3982305526733398</v>
      </c>
      <c r="C112">
        <v>4462.2099609375</v>
      </c>
      <c r="D112" s="17">
        <f t="shared" si="4"/>
        <v>7.99985843674067E-3</v>
      </c>
      <c r="E112" s="17">
        <f t="shared" si="5"/>
        <v>1.6057604355527166E-2</v>
      </c>
      <c r="F112" s="17">
        <f t="shared" si="6"/>
        <v>1.1037317136532106E-2</v>
      </c>
      <c r="G112" s="17">
        <f t="shared" si="7"/>
        <v>-3.0374586997914364E-3</v>
      </c>
    </row>
    <row r="113" spans="1:7" ht="15" hidden="1" customHeight="1" x14ac:dyDescent="0.2">
      <c r="A113" s="16">
        <v>44671</v>
      </c>
      <c r="B113">
        <v>9.3889074325561523</v>
      </c>
      <c r="C113">
        <v>4459.4501953125</v>
      </c>
      <c r="D113" s="17">
        <f t="shared" si="4"/>
        <v>-9.9200802373755614E-4</v>
      </c>
      <c r="E113" s="17">
        <f t="shared" si="5"/>
        <v>-6.1847507158097059E-4</v>
      </c>
      <c r="F113" s="17">
        <f t="shared" si="6"/>
        <v>1.6506583158632637E-3</v>
      </c>
      <c r="G113" s="17">
        <f t="shared" si="7"/>
        <v>-2.6426663396008198E-3</v>
      </c>
    </row>
    <row r="114" spans="1:7" ht="15" hidden="1" customHeight="1" x14ac:dyDescent="0.2">
      <c r="A114" s="16">
        <v>44672</v>
      </c>
      <c r="B114">
        <v>9.4914693832397461</v>
      </c>
      <c r="C114">
        <v>4393.66015625</v>
      </c>
      <c r="D114" s="17">
        <f t="shared" si="4"/>
        <v>1.0923736485883184E-2</v>
      </c>
      <c r="E114" s="17">
        <f t="shared" si="5"/>
        <v>-1.4752948498371943E-2</v>
      </c>
      <c r="F114" s="17">
        <f t="shared" si="6"/>
        <v>-6.3053771687976894E-3</v>
      </c>
      <c r="G114" s="17">
        <f t="shared" si="7"/>
        <v>1.7229113654680873E-2</v>
      </c>
    </row>
    <row r="115" spans="1:7" ht="15" hidden="1" customHeight="1" x14ac:dyDescent="0.2">
      <c r="A115" s="16">
        <v>44673</v>
      </c>
      <c r="B115">
        <v>9.3329658508300781</v>
      </c>
      <c r="C115">
        <v>4271.77978515625</v>
      </c>
      <c r="D115" s="17">
        <f t="shared" si="4"/>
        <v>-1.669957790619403E-2</v>
      </c>
      <c r="E115" s="17">
        <f t="shared" si="5"/>
        <v>-2.7740054250753654E-2</v>
      </c>
      <c r="F115" s="17">
        <f t="shared" si="6"/>
        <v>-1.3615580463187549E-2</v>
      </c>
      <c r="G115" s="17">
        <f t="shared" si="7"/>
        <v>-3.0839974430064802E-3</v>
      </c>
    </row>
    <row r="116" spans="1:7" ht="15" hidden="1" customHeight="1" x14ac:dyDescent="0.2">
      <c r="A116" s="16">
        <v>44676</v>
      </c>
      <c r="B116">
        <v>9.4821443557739258</v>
      </c>
      <c r="C116">
        <v>4296.1201171875</v>
      </c>
      <c r="D116" s="17">
        <f t="shared" si="4"/>
        <v>1.598404058561731E-2</v>
      </c>
      <c r="E116" s="17">
        <f t="shared" si="5"/>
        <v>5.6979369853822348E-3</v>
      </c>
      <c r="F116" s="17">
        <f t="shared" si="6"/>
        <v>5.2060506494529344E-3</v>
      </c>
      <c r="G116" s="17">
        <f t="shared" si="7"/>
        <v>1.0777989936164375E-2</v>
      </c>
    </row>
    <row r="117" spans="1:7" ht="15" hidden="1" customHeight="1" x14ac:dyDescent="0.2">
      <c r="A117" s="16">
        <v>44677</v>
      </c>
      <c r="B117">
        <v>9.1371688842773438</v>
      </c>
      <c r="C117">
        <v>4175.2001953125</v>
      </c>
      <c r="D117" s="17">
        <f t="shared" si="4"/>
        <v>-3.6381588230780082E-2</v>
      </c>
      <c r="E117" s="17">
        <f t="shared" si="5"/>
        <v>-2.8146308431003852E-2</v>
      </c>
      <c r="F117" s="17">
        <f t="shared" si="6"/>
        <v>-1.3844253479596922E-2</v>
      </c>
      <c r="G117" s="17">
        <f t="shared" si="7"/>
        <v>-2.253733475118316E-2</v>
      </c>
    </row>
    <row r="118" spans="1:7" ht="15" hidden="1" customHeight="1" x14ac:dyDescent="0.2">
      <c r="A118" s="16">
        <v>44678</v>
      </c>
      <c r="B118">
        <v>9.071904182434082</v>
      </c>
      <c r="C118">
        <v>4183.9599609375</v>
      </c>
      <c r="D118" s="17">
        <f t="shared" si="4"/>
        <v>-7.1427706623180542E-3</v>
      </c>
      <c r="E118" s="17">
        <f t="shared" si="5"/>
        <v>2.0980468517017847E-3</v>
      </c>
      <c r="F118" s="17">
        <f t="shared" si="6"/>
        <v>3.1797386122350744E-3</v>
      </c>
      <c r="G118" s="17">
        <f t="shared" si="7"/>
        <v>-1.0322509274553129E-2</v>
      </c>
    </row>
    <row r="119" spans="1:7" ht="15" hidden="1" customHeight="1" x14ac:dyDescent="0.2">
      <c r="A119" s="16">
        <v>44679</v>
      </c>
      <c r="B119">
        <v>9.0998754501342773</v>
      </c>
      <c r="C119">
        <v>4287.5</v>
      </c>
      <c r="D119" s="17">
        <f t="shared" si="4"/>
        <v>3.0832851778082038E-3</v>
      </c>
      <c r="E119" s="17">
        <f t="shared" si="5"/>
        <v>2.4746900072939448E-2</v>
      </c>
      <c r="F119" s="17">
        <f t="shared" si="6"/>
        <v>1.5928362099934049E-2</v>
      </c>
      <c r="G119" s="17">
        <f t="shared" si="7"/>
        <v>-1.2845076922125845E-2</v>
      </c>
    </row>
    <row r="120" spans="1:7" ht="15" hidden="1" customHeight="1" x14ac:dyDescent="0.2">
      <c r="A120" s="16">
        <v>44680</v>
      </c>
      <c r="B120">
        <v>9.0346088409423828</v>
      </c>
      <c r="C120">
        <v>4131.93017578125</v>
      </c>
      <c r="D120" s="17">
        <f t="shared" si="4"/>
        <v>-7.1722530214335389E-3</v>
      </c>
      <c r="E120" s="17">
        <f t="shared" si="5"/>
        <v>-3.6284507106413955E-2</v>
      </c>
      <c r="F120" s="17">
        <f t="shared" si="6"/>
        <v>-1.8425096040032059E-2</v>
      </c>
      <c r="G120" s="17">
        <f t="shared" si="7"/>
        <v>1.1252843018598521E-2</v>
      </c>
    </row>
    <row r="121" spans="1:7" ht="15" hidden="1" customHeight="1" x14ac:dyDescent="0.2">
      <c r="A121" s="16">
        <v>44683</v>
      </c>
      <c r="B121">
        <v>8.9973134994506836</v>
      </c>
      <c r="C121">
        <v>4155.3798828125</v>
      </c>
      <c r="D121" s="17">
        <f t="shared" si="4"/>
        <v>-4.1280527080139739E-3</v>
      </c>
      <c r="E121" s="17">
        <f t="shared" si="5"/>
        <v>5.6752428123536536E-3</v>
      </c>
      <c r="F121" s="17">
        <f t="shared" si="6"/>
        <v>5.193276516278069E-3</v>
      </c>
      <c r="G121" s="17">
        <f t="shared" si="7"/>
        <v>-9.321329224292043E-3</v>
      </c>
    </row>
    <row r="122" spans="1:7" ht="15" hidden="1" customHeight="1" x14ac:dyDescent="0.2">
      <c r="A122" s="16">
        <v>44684</v>
      </c>
      <c r="B122">
        <v>9.2024354934692383</v>
      </c>
      <c r="C122">
        <v>4175.47998046875</v>
      </c>
      <c r="D122" s="17">
        <f t="shared" si="4"/>
        <v>2.2798137914287198E-2</v>
      </c>
      <c r="E122" s="17">
        <f t="shared" si="5"/>
        <v>4.8371263814863674E-3</v>
      </c>
      <c r="F122" s="17">
        <f t="shared" si="6"/>
        <v>4.721516170992153E-3</v>
      </c>
      <c r="G122" s="17">
        <f t="shared" si="7"/>
        <v>1.8076621743295045E-2</v>
      </c>
    </row>
    <row r="123" spans="1:7" ht="15" hidden="1" customHeight="1" x14ac:dyDescent="0.2">
      <c r="A123" s="16">
        <v>44685</v>
      </c>
      <c r="B123">
        <v>9.3609371185302734</v>
      </c>
      <c r="C123">
        <v>4300.169921875</v>
      </c>
      <c r="D123" s="17">
        <f t="shared" si="4"/>
        <v>1.7223877871626492E-2</v>
      </c>
      <c r="E123" s="17">
        <f t="shared" si="5"/>
        <v>2.9862421084402291E-2</v>
      </c>
      <c r="F123" s="17">
        <f t="shared" si="6"/>
        <v>1.8807794920726952E-2</v>
      </c>
      <c r="G123" s="17">
        <f t="shared" si="7"/>
        <v>-1.5839170491004605E-3</v>
      </c>
    </row>
    <row r="124" spans="1:7" ht="15" hidden="1" customHeight="1" x14ac:dyDescent="0.2">
      <c r="A124" s="16">
        <v>44686</v>
      </c>
      <c r="B124">
        <v>8.8481359481811523</v>
      </c>
      <c r="C124">
        <v>4146.8701171875</v>
      </c>
      <c r="D124" s="17">
        <f t="shared" si="4"/>
        <v>-5.4780965180720509E-2</v>
      </c>
      <c r="E124" s="17">
        <f t="shared" si="5"/>
        <v>-3.5649708609806985E-2</v>
      </c>
      <c r="F124" s="17">
        <f t="shared" si="6"/>
        <v>-1.8067779625609317E-2</v>
      </c>
      <c r="G124" s="17">
        <f t="shared" si="7"/>
        <v>-3.6713185555111189E-2</v>
      </c>
    </row>
    <row r="125" spans="1:7" ht="15" hidden="1" customHeight="1" x14ac:dyDescent="0.2">
      <c r="A125" s="16">
        <v>44687</v>
      </c>
      <c r="B125">
        <v>8.8854312896728516</v>
      </c>
      <c r="C125">
        <v>4123.33984375</v>
      </c>
      <c r="D125" s="17">
        <f t="shared" si="4"/>
        <v>4.2150506852649539E-3</v>
      </c>
      <c r="E125" s="17">
        <f t="shared" si="5"/>
        <v>-5.6742248424840325E-3</v>
      </c>
      <c r="F125" s="17">
        <f t="shared" si="6"/>
        <v>-1.195130371434404E-3</v>
      </c>
      <c r="G125" s="17">
        <f t="shared" si="7"/>
        <v>5.4101810566993579E-3</v>
      </c>
    </row>
    <row r="126" spans="1:7" ht="15" hidden="1" customHeight="1" x14ac:dyDescent="0.2">
      <c r="A126" s="16">
        <v>44690</v>
      </c>
      <c r="B126">
        <v>8.7548999786376953</v>
      </c>
      <c r="C126">
        <v>3991.239990234375</v>
      </c>
      <c r="D126" s="17">
        <f t="shared" si="4"/>
        <v>-1.4690486795713276E-2</v>
      </c>
      <c r="E126" s="17">
        <f t="shared" si="5"/>
        <v>-3.2037100632356763E-2</v>
      </c>
      <c r="F126" s="17">
        <f t="shared" si="6"/>
        <v>-1.6034308947721555E-2</v>
      </c>
      <c r="G126" s="17">
        <f t="shared" si="7"/>
        <v>1.343822152008279E-3</v>
      </c>
    </row>
    <row r="127" spans="1:7" ht="15" hidden="1" customHeight="1" x14ac:dyDescent="0.2">
      <c r="A127" s="16">
        <v>44691</v>
      </c>
      <c r="B127">
        <v>8.7735471725463867</v>
      </c>
      <c r="C127">
        <v>4001.050048828125</v>
      </c>
      <c r="D127" s="17">
        <f t="shared" si="4"/>
        <v>2.1299151280074202E-3</v>
      </c>
      <c r="E127" s="17">
        <f t="shared" si="5"/>
        <v>2.4578974498534745E-3</v>
      </c>
      <c r="F127" s="17">
        <f t="shared" si="6"/>
        <v>3.3822919045738403E-3</v>
      </c>
      <c r="G127" s="17">
        <f t="shared" si="7"/>
        <v>-1.25237677656642E-3</v>
      </c>
    </row>
    <row r="128" spans="1:7" ht="15" hidden="1" customHeight="1" x14ac:dyDescent="0.2">
      <c r="A128" s="16">
        <v>44692</v>
      </c>
      <c r="B128">
        <v>8.5963983535766602</v>
      </c>
      <c r="C128">
        <v>3935.179931640625</v>
      </c>
      <c r="D128" s="17">
        <f t="shared" si="4"/>
        <v>-2.0191242548287525E-2</v>
      </c>
      <c r="E128" s="17">
        <f t="shared" si="5"/>
        <v>-1.6463207503938371E-2</v>
      </c>
      <c r="F128" s="17">
        <f t="shared" si="6"/>
        <v>-7.2680505507757192E-3</v>
      </c>
      <c r="G128" s="17">
        <f t="shared" si="7"/>
        <v>-1.2923191997511806E-2</v>
      </c>
    </row>
    <row r="129" spans="1:7" ht="15" hidden="1" customHeight="1" x14ac:dyDescent="0.2">
      <c r="A129" s="16">
        <v>44693</v>
      </c>
      <c r="B129">
        <v>8.6523399353027344</v>
      </c>
      <c r="C129">
        <v>3930.080078125</v>
      </c>
      <c r="D129" s="17">
        <f t="shared" si="4"/>
        <v>6.5075604253261865E-3</v>
      </c>
      <c r="E129" s="17">
        <f t="shared" si="5"/>
        <v>-1.2959645058717717E-3</v>
      </c>
      <c r="F129" s="17">
        <f t="shared" si="6"/>
        <v>1.269311956720952E-3</v>
      </c>
      <c r="G129" s="17">
        <f t="shared" si="7"/>
        <v>5.2382484686052345E-3</v>
      </c>
    </row>
    <row r="130" spans="1:7" ht="15" hidden="1" customHeight="1" x14ac:dyDescent="0.2">
      <c r="A130" s="16">
        <v>44694</v>
      </c>
      <c r="B130">
        <v>8.5497808456420898</v>
      </c>
      <c r="C130">
        <v>4023.889892578125</v>
      </c>
      <c r="D130" s="17">
        <f t="shared" si="4"/>
        <v>-1.1853335678847943E-2</v>
      </c>
      <c r="E130" s="17">
        <f t="shared" si="5"/>
        <v>2.3869695423071491E-2</v>
      </c>
      <c r="F130" s="17">
        <f t="shared" si="6"/>
        <v>1.5434599714104331E-2</v>
      </c>
      <c r="G130" s="17">
        <f t="shared" si="7"/>
        <v>-2.7287935392952274E-2</v>
      </c>
    </row>
    <row r="131" spans="1:7" ht="15" hidden="1" customHeight="1" x14ac:dyDescent="0.2">
      <c r="A131" s="16">
        <v>44697</v>
      </c>
      <c r="B131">
        <v>8.7362518310546875</v>
      </c>
      <c r="C131">
        <v>4008.010009765625</v>
      </c>
      <c r="D131" s="17">
        <f t="shared" si="4"/>
        <v>2.1810031014730002E-2</v>
      </c>
      <c r="E131" s="17">
        <f t="shared" si="5"/>
        <v>-3.9464009295556712E-3</v>
      </c>
      <c r="F131" s="17">
        <f t="shared" si="6"/>
        <v>-2.2257002571625774E-4</v>
      </c>
      <c r="G131" s="17">
        <f t="shared" si="7"/>
        <v>2.203260104044626E-2</v>
      </c>
    </row>
    <row r="132" spans="1:7" ht="15" hidden="1" customHeight="1" x14ac:dyDescent="0.2">
      <c r="A132" s="16">
        <v>44698</v>
      </c>
      <c r="B132">
        <v>8.9320497512817383</v>
      </c>
      <c r="C132">
        <v>4088.85009765625</v>
      </c>
      <c r="D132" s="17">
        <f t="shared" si="4"/>
        <v>2.2412119523735452E-2</v>
      </c>
      <c r="E132" s="17">
        <f t="shared" si="5"/>
        <v>2.0169632234863677E-2</v>
      </c>
      <c r="F132" s="17">
        <f t="shared" si="6"/>
        <v>1.3351902104367302E-2</v>
      </c>
      <c r="G132" s="17">
        <f t="shared" si="7"/>
        <v>9.0602174193681502E-3</v>
      </c>
    </row>
    <row r="133" spans="1:7" ht="15" hidden="1" customHeight="1" x14ac:dyDescent="0.2">
      <c r="A133" s="16">
        <v>44699</v>
      </c>
      <c r="B133">
        <v>8.8294897079467773</v>
      </c>
      <c r="C133">
        <v>3923.679931640625</v>
      </c>
      <c r="D133" s="17">
        <f t="shared" si="4"/>
        <v>-1.1482251688112677E-2</v>
      </c>
      <c r="E133" s="17">
        <f t="shared" si="5"/>
        <v>-4.0395260787452592E-2</v>
      </c>
      <c r="F133" s="17">
        <f t="shared" si="6"/>
        <v>-2.0738963785048529E-2</v>
      </c>
      <c r="G133" s="17">
        <f t="shared" si="7"/>
        <v>9.256712096935852E-3</v>
      </c>
    </row>
    <row r="134" spans="1:7" ht="15" hidden="1" customHeight="1" x14ac:dyDescent="0.2">
      <c r="A134" s="16">
        <v>44700</v>
      </c>
      <c r="B134">
        <v>8.8201656341552734</v>
      </c>
      <c r="C134">
        <v>3900.7900390625</v>
      </c>
      <c r="D134" s="17">
        <f t="shared" si="4"/>
        <v>-1.0560150246409217E-3</v>
      </c>
      <c r="E134" s="17">
        <f t="shared" si="5"/>
        <v>-5.8337818009925879E-3</v>
      </c>
      <c r="F134" s="17">
        <f t="shared" si="6"/>
        <v>-1.2849420528029155E-3</v>
      </c>
      <c r="G134" s="17">
        <f t="shared" si="7"/>
        <v>2.2892702816199387E-4</v>
      </c>
    </row>
    <row r="135" spans="1:7" ht="15" hidden="1" customHeight="1" x14ac:dyDescent="0.2">
      <c r="A135" s="16">
        <v>44701</v>
      </c>
      <c r="B135">
        <v>8.9320497512817383</v>
      </c>
      <c r="C135">
        <v>3901.360107421875</v>
      </c>
      <c r="D135" s="17">
        <f t="shared" si="4"/>
        <v>1.2685035833477354E-2</v>
      </c>
      <c r="E135" s="17">
        <f t="shared" si="5"/>
        <v>1.4614176965843662E-4</v>
      </c>
      <c r="F135" s="17">
        <f t="shared" si="6"/>
        <v>2.0810470921115219E-3</v>
      </c>
      <c r="G135" s="17">
        <f t="shared" si="7"/>
        <v>1.0603988741365832E-2</v>
      </c>
    </row>
    <row r="136" spans="1:7" ht="15" hidden="1" customHeight="1" x14ac:dyDescent="0.2">
      <c r="A136" s="16">
        <v>44704</v>
      </c>
      <c r="B136">
        <v>9.0159616470336914</v>
      </c>
      <c r="C136">
        <v>3973.75</v>
      </c>
      <c r="D136" s="17">
        <f t="shared" si="4"/>
        <v>9.3944724994294848E-3</v>
      </c>
      <c r="E136" s="17">
        <f t="shared" si="5"/>
        <v>1.8555039930923556E-2</v>
      </c>
      <c r="F136" s="17">
        <f t="shared" si="6"/>
        <v>1.244307775162843E-2</v>
      </c>
      <c r="G136" s="17">
        <f t="shared" si="7"/>
        <v>-3.0486052521989451E-3</v>
      </c>
    </row>
    <row r="137" spans="1:7" ht="15" hidden="1" customHeight="1" x14ac:dyDescent="0.2">
      <c r="A137" s="16">
        <v>44705</v>
      </c>
      <c r="B137">
        <v>9.0066394805908203</v>
      </c>
      <c r="C137">
        <v>3941.47998046875</v>
      </c>
      <c r="D137" s="17">
        <f t="shared" si="4"/>
        <v>-1.0339625220053827E-3</v>
      </c>
      <c r="E137" s="17">
        <f t="shared" si="5"/>
        <v>-8.1207976171752128E-3</v>
      </c>
      <c r="F137" s="17">
        <f t="shared" si="6"/>
        <v>-2.5722612502086899E-3</v>
      </c>
      <c r="G137" s="17">
        <f t="shared" si="7"/>
        <v>1.5382987282033071E-3</v>
      </c>
    </row>
    <row r="138" spans="1:7" ht="15" hidden="1" customHeight="1" x14ac:dyDescent="0.2">
      <c r="A138" s="16">
        <v>44706</v>
      </c>
      <c r="B138">
        <v>9.0066394805908203</v>
      </c>
      <c r="C138">
        <v>3978.72998046875</v>
      </c>
      <c r="D138" s="17">
        <f t="shared" si="4"/>
        <v>0</v>
      </c>
      <c r="E138" s="17">
        <f t="shared" si="5"/>
        <v>9.450764734207695E-3</v>
      </c>
      <c r="F138" s="17">
        <f t="shared" si="6"/>
        <v>7.3184484612371682E-3</v>
      </c>
      <c r="G138" s="17">
        <f t="shared" si="7"/>
        <v>-7.3184484612371682E-3</v>
      </c>
    </row>
    <row r="139" spans="1:7" ht="15" hidden="1" customHeight="1" x14ac:dyDescent="0.2">
      <c r="A139" s="16">
        <v>44707</v>
      </c>
      <c r="B139">
        <v>8.9879922866821289</v>
      </c>
      <c r="C139">
        <v>4057.840087890625</v>
      </c>
      <c r="D139" s="17">
        <f t="shared" ref="D139:D202" si="8">(B139/B138)-1</f>
        <v>-2.0703830711639171E-3</v>
      </c>
      <c r="E139" s="17">
        <f t="shared" ref="E139:E202" si="9">(C139/C138)-1</f>
        <v>1.9883256167224195E-2</v>
      </c>
      <c r="F139" s="17">
        <f t="shared" si="6"/>
        <v>1.3190706275750242E-2</v>
      </c>
      <c r="G139" s="17">
        <f t="shared" si="7"/>
        <v>-1.5261089346914159E-2</v>
      </c>
    </row>
    <row r="140" spans="1:7" ht="15" hidden="1" customHeight="1" x14ac:dyDescent="0.2">
      <c r="A140" s="16">
        <v>44708</v>
      </c>
      <c r="B140">
        <v>8.8947544097900391</v>
      </c>
      <c r="C140">
        <v>4158.240234375</v>
      </c>
      <c r="D140" s="17">
        <f t="shared" si="8"/>
        <v>-1.0373604462282859E-2</v>
      </c>
      <c r="E140" s="17">
        <f t="shared" si="9"/>
        <v>2.4742262955109728E-2</v>
      </c>
      <c r="F140" s="17">
        <f t="shared" si="6"/>
        <v>1.5925751951477447E-2</v>
      </c>
      <c r="G140" s="17">
        <f t="shared" si="7"/>
        <v>-2.6299356413760307E-2</v>
      </c>
    </row>
    <row r="141" spans="1:7" ht="15" hidden="1" customHeight="1" x14ac:dyDescent="0.2">
      <c r="A141" s="16">
        <v>44712</v>
      </c>
      <c r="B141">
        <v>8.9693431854248047</v>
      </c>
      <c r="C141">
        <v>4132.14990234375</v>
      </c>
      <c r="D141" s="17">
        <f t="shared" si="8"/>
        <v>8.385703775324993E-3</v>
      </c>
      <c r="E141" s="17">
        <f t="shared" si="9"/>
        <v>-6.2743686176590652E-3</v>
      </c>
      <c r="F141" s="17">
        <f t="shared" ref="F141:F204" si="10">$B$2+$B$3*E141</f>
        <v>-1.5329402796649214E-3</v>
      </c>
      <c r="G141" s="17">
        <f t="shared" ref="G141:G204" si="11">D141-F141</f>
        <v>9.9186440549899144E-3</v>
      </c>
    </row>
    <row r="142" spans="1:7" ht="15" hidden="1" customHeight="1" x14ac:dyDescent="0.2">
      <c r="A142" s="16">
        <v>44713</v>
      </c>
      <c r="B142">
        <v>8.8481359481811523</v>
      </c>
      <c r="C142">
        <v>4101.22998046875</v>
      </c>
      <c r="D142" s="17">
        <f t="shared" si="8"/>
        <v>-1.3513502018811629E-2</v>
      </c>
      <c r="E142" s="17">
        <f t="shared" si="9"/>
        <v>-7.4827686811318461E-3</v>
      </c>
      <c r="F142" s="17">
        <f t="shared" si="10"/>
        <v>-2.2131264807605452E-3</v>
      </c>
      <c r="G142" s="17">
        <f t="shared" si="11"/>
        <v>-1.1300375538051084E-2</v>
      </c>
    </row>
    <row r="143" spans="1:7" ht="15" hidden="1" customHeight="1" x14ac:dyDescent="0.2">
      <c r="A143" s="16">
        <v>44714</v>
      </c>
      <c r="B143">
        <v>8.9600200653076172</v>
      </c>
      <c r="C143">
        <v>4176.81982421875</v>
      </c>
      <c r="D143" s="17">
        <f t="shared" si="8"/>
        <v>1.2644936490771697E-2</v>
      </c>
      <c r="E143" s="17">
        <f t="shared" si="9"/>
        <v>1.8431018038486124E-2</v>
      </c>
      <c r="F143" s="17">
        <f t="shared" si="10"/>
        <v>1.237326810628029E-2</v>
      </c>
      <c r="G143" s="17">
        <f t="shared" si="11"/>
        <v>2.7166838449140668E-4</v>
      </c>
    </row>
    <row r="144" spans="1:7" ht="15" hidden="1" customHeight="1" x14ac:dyDescent="0.2">
      <c r="A144" s="16">
        <v>44715</v>
      </c>
      <c r="B144">
        <v>8.8294897079467773</v>
      </c>
      <c r="C144">
        <v>4108.5400390625</v>
      </c>
      <c r="D144" s="17">
        <f t="shared" si="8"/>
        <v>-1.4568087616928627E-2</v>
      </c>
      <c r="E144" s="17">
        <f t="shared" si="9"/>
        <v>-1.6347313992415624E-2</v>
      </c>
      <c r="F144" s="17">
        <f t="shared" si="10"/>
        <v>-7.2028162217508242E-3</v>
      </c>
      <c r="G144" s="17">
        <f t="shared" si="11"/>
        <v>-7.3652713951778024E-3</v>
      </c>
    </row>
    <row r="145" spans="1:7" ht="15" hidden="1" customHeight="1" x14ac:dyDescent="0.2">
      <c r="A145" s="16">
        <v>44718</v>
      </c>
      <c r="B145">
        <v>8.8761072158813477</v>
      </c>
      <c r="C145">
        <v>4121.43017578125</v>
      </c>
      <c r="D145" s="17">
        <f t="shared" si="8"/>
        <v>5.279751092819529E-3</v>
      </c>
      <c r="E145" s="17">
        <f t="shared" si="9"/>
        <v>3.1374007789131131E-3</v>
      </c>
      <c r="F145" s="17">
        <f t="shared" si="10"/>
        <v>3.7647718480924098E-3</v>
      </c>
      <c r="G145" s="17">
        <f t="shared" si="11"/>
        <v>1.5149792447271193E-3</v>
      </c>
    </row>
    <row r="146" spans="1:7" ht="15" hidden="1" customHeight="1" x14ac:dyDescent="0.2">
      <c r="A146" s="16">
        <v>44719</v>
      </c>
      <c r="B146">
        <v>8.9506978988647461</v>
      </c>
      <c r="C146">
        <v>4160.68017578125</v>
      </c>
      <c r="D146" s="17">
        <f t="shared" si="8"/>
        <v>8.4035356005995876E-3</v>
      </c>
      <c r="E146" s="17">
        <f t="shared" si="9"/>
        <v>9.5233931732350285E-3</v>
      </c>
      <c r="F146" s="17">
        <f t="shared" si="10"/>
        <v>7.3593296756021657E-3</v>
      </c>
      <c r="G146" s="17">
        <f t="shared" si="11"/>
        <v>1.0442059249974218E-3</v>
      </c>
    </row>
    <row r="147" spans="1:7" ht="15" hidden="1" customHeight="1" x14ac:dyDescent="0.2">
      <c r="A147" s="16">
        <v>44720</v>
      </c>
      <c r="B147">
        <v>8.8201656341552734</v>
      </c>
      <c r="C147">
        <v>4115.77001953125</v>
      </c>
      <c r="D147" s="17">
        <f t="shared" si="8"/>
        <v>-1.4583473398876334E-2</v>
      </c>
      <c r="E147" s="17">
        <f t="shared" si="9"/>
        <v>-1.0793945785935621E-2</v>
      </c>
      <c r="F147" s="17">
        <f t="shared" si="10"/>
        <v>-4.0769272568037989E-3</v>
      </c>
      <c r="G147" s="17">
        <f t="shared" si="11"/>
        <v>-1.0506546142072536E-2</v>
      </c>
    </row>
    <row r="148" spans="1:7" ht="15" hidden="1" customHeight="1" x14ac:dyDescent="0.2">
      <c r="A148" s="16">
        <v>44721</v>
      </c>
      <c r="B148">
        <v>8.5870761871337891</v>
      </c>
      <c r="C148">
        <v>4017.820068359375</v>
      </c>
      <c r="D148" s="17">
        <f t="shared" si="8"/>
        <v>-2.642687866527893E-2</v>
      </c>
      <c r="E148" s="17">
        <f t="shared" si="9"/>
        <v>-2.3798693976353591E-2</v>
      </c>
      <c r="F148" s="17">
        <f t="shared" si="10"/>
        <v>-1.1397061155526349E-2</v>
      </c>
      <c r="G148" s="17">
        <f t="shared" si="11"/>
        <v>-1.5029817509752581E-2</v>
      </c>
    </row>
    <row r="149" spans="1:7" ht="15" hidden="1" customHeight="1" x14ac:dyDescent="0.2">
      <c r="A149" s="16">
        <v>44722</v>
      </c>
      <c r="B149">
        <v>8.5591049194335938</v>
      </c>
      <c r="C149">
        <v>3900.860107421875</v>
      </c>
      <c r="D149" s="17">
        <f t="shared" si="8"/>
        <v>-3.2573680599347066E-3</v>
      </c>
      <c r="E149" s="17">
        <f t="shared" si="9"/>
        <v>-2.9110303335524668E-2</v>
      </c>
      <c r="F149" s="17">
        <f t="shared" si="10"/>
        <v>-1.4386868505697772E-2</v>
      </c>
      <c r="G149" s="17">
        <f t="shared" si="11"/>
        <v>1.1129500445763066E-2</v>
      </c>
    </row>
    <row r="150" spans="1:7" ht="15" hidden="1" customHeight="1" x14ac:dyDescent="0.2">
      <c r="A150" s="16">
        <v>44725</v>
      </c>
      <c r="B150">
        <v>8.4472208023071289</v>
      </c>
      <c r="C150">
        <v>3749.6298828125</v>
      </c>
      <c r="D150" s="17">
        <f t="shared" si="8"/>
        <v>-1.3071941304566792E-2</v>
      </c>
      <c r="E150" s="17">
        <f t="shared" si="9"/>
        <v>-3.8768430665237275E-2</v>
      </c>
      <c r="F150" s="17">
        <f t="shared" si="10"/>
        <v>-1.9823250989174042E-2</v>
      </c>
      <c r="G150" s="17">
        <f t="shared" si="11"/>
        <v>6.7513096846072498E-3</v>
      </c>
    </row>
    <row r="151" spans="1:7" ht="15" hidden="1" customHeight="1" x14ac:dyDescent="0.2">
      <c r="A151" s="16">
        <v>44726</v>
      </c>
      <c r="B151">
        <v>8.3166885375976562</v>
      </c>
      <c r="C151">
        <v>3735.47998046875</v>
      </c>
      <c r="D151" s="17">
        <f t="shared" si="8"/>
        <v>-1.5452687666672738E-2</v>
      </c>
      <c r="E151" s="17">
        <f t="shared" si="9"/>
        <v>-3.7736797459957394E-3</v>
      </c>
      <c r="F151" s="17">
        <f t="shared" si="10"/>
        <v>-1.2534844385309529E-4</v>
      </c>
      <c r="G151" s="17">
        <f t="shared" si="11"/>
        <v>-1.5327339222819642E-2</v>
      </c>
    </row>
    <row r="152" spans="1:7" ht="15" hidden="1" customHeight="1" x14ac:dyDescent="0.2">
      <c r="A152" s="16">
        <v>44727</v>
      </c>
      <c r="B152">
        <v>8.6150445938110352</v>
      </c>
      <c r="C152">
        <v>3789.989990234375</v>
      </c>
      <c r="D152" s="17">
        <f t="shared" si="8"/>
        <v>3.5874381355582408E-2</v>
      </c>
      <c r="E152" s="17">
        <f t="shared" si="9"/>
        <v>1.4592504858983224E-2</v>
      </c>
      <c r="F152" s="17">
        <f t="shared" si="10"/>
        <v>1.021263953934843E-2</v>
      </c>
      <c r="G152" s="17">
        <f t="shared" si="11"/>
        <v>2.5661741816233978E-2</v>
      </c>
    </row>
    <row r="153" spans="1:7" ht="15" hidden="1" customHeight="1" x14ac:dyDescent="0.2">
      <c r="A153" s="16">
        <v>44728</v>
      </c>
      <c r="B153">
        <v>8.4658679962158203</v>
      </c>
      <c r="C153">
        <v>3666.77001953125</v>
      </c>
      <c r="D153" s="17">
        <f t="shared" si="8"/>
        <v>-1.7315824192295159E-2</v>
      </c>
      <c r="E153" s="17">
        <f t="shared" si="9"/>
        <v>-3.2511951488163437E-2</v>
      </c>
      <c r="F153" s="17">
        <f t="shared" si="10"/>
        <v>-1.6301593772889412E-2</v>
      </c>
      <c r="G153" s="17">
        <f t="shared" si="11"/>
        <v>-1.0142304194057476E-3</v>
      </c>
    </row>
    <row r="154" spans="1:7" ht="15" hidden="1" customHeight="1" x14ac:dyDescent="0.2">
      <c r="A154" s="16">
        <v>44729</v>
      </c>
      <c r="B154">
        <v>8.6803112030029297</v>
      </c>
      <c r="C154">
        <v>3674.840087890625</v>
      </c>
      <c r="D154" s="17">
        <f t="shared" si="8"/>
        <v>2.5330327248542561E-2</v>
      </c>
      <c r="E154" s="17">
        <f t="shared" si="9"/>
        <v>2.2008656982546171E-3</v>
      </c>
      <c r="F154" s="17">
        <f t="shared" si="10"/>
        <v>3.2376134524902279E-3</v>
      </c>
      <c r="G154" s="17">
        <f t="shared" si="11"/>
        <v>2.2092713796052335E-2</v>
      </c>
    </row>
    <row r="155" spans="1:7" ht="15" hidden="1" customHeight="1" x14ac:dyDescent="0.2">
      <c r="A155" s="16">
        <v>44733</v>
      </c>
      <c r="B155">
        <v>9.0532569885253906</v>
      </c>
      <c r="C155">
        <v>3764.7900390625</v>
      </c>
      <c r="D155" s="17">
        <f t="shared" si="8"/>
        <v>4.2964563919487331E-2</v>
      </c>
      <c r="E155" s="17">
        <f t="shared" si="9"/>
        <v>2.4477242280086964E-2</v>
      </c>
      <c r="F155" s="17">
        <f t="shared" si="10"/>
        <v>1.5776576681130739E-2</v>
      </c>
      <c r="G155" s="17">
        <f t="shared" si="11"/>
        <v>2.7187987238356592E-2</v>
      </c>
    </row>
    <row r="156" spans="1:7" ht="15" hidden="1" customHeight="1" x14ac:dyDescent="0.2">
      <c r="A156" s="16">
        <v>44734</v>
      </c>
      <c r="B156">
        <v>8.9506978988647461</v>
      </c>
      <c r="C156">
        <v>3759.889892578125</v>
      </c>
      <c r="D156" s="17">
        <f t="shared" si="8"/>
        <v>-1.1328419130334444E-2</v>
      </c>
      <c r="E156" s="17">
        <f t="shared" si="9"/>
        <v>-1.3015723144006452E-3</v>
      </c>
      <c r="F156" s="17">
        <f t="shared" si="10"/>
        <v>1.2661554242984329E-3</v>
      </c>
      <c r="G156" s="17">
        <f t="shared" si="11"/>
        <v>-1.2594574554632877E-2</v>
      </c>
    </row>
    <row r="157" spans="1:7" ht="15" hidden="1" customHeight="1" x14ac:dyDescent="0.2">
      <c r="A157" s="16">
        <v>44735</v>
      </c>
      <c r="B157">
        <v>8.8201656341552734</v>
      </c>
      <c r="C157">
        <v>3795.72998046875</v>
      </c>
      <c r="D157" s="17">
        <f t="shared" si="8"/>
        <v>-1.4583473398876334E-2</v>
      </c>
      <c r="E157" s="17">
        <f t="shared" si="9"/>
        <v>9.5322174091778678E-3</v>
      </c>
      <c r="F157" s="17">
        <f t="shared" si="10"/>
        <v>7.3642966759400186E-3</v>
      </c>
      <c r="G157" s="17">
        <f t="shared" si="11"/>
        <v>-2.1947770074816353E-2</v>
      </c>
    </row>
    <row r="158" spans="1:7" ht="15" hidden="1" customHeight="1" x14ac:dyDescent="0.2">
      <c r="A158" s="16">
        <v>44736</v>
      </c>
      <c r="B158">
        <v>9.0532569885253906</v>
      </c>
      <c r="C158">
        <v>3911.739990234375</v>
      </c>
      <c r="D158" s="17">
        <f t="shared" si="8"/>
        <v>2.6427094913897387E-2</v>
      </c>
      <c r="E158" s="17">
        <f t="shared" si="9"/>
        <v>3.056329358583576E-2</v>
      </c>
      <c r="F158" s="17">
        <f t="shared" si="10"/>
        <v>1.9202303178888058E-2</v>
      </c>
      <c r="G158" s="17">
        <f t="shared" si="11"/>
        <v>7.2247917350093289E-3</v>
      </c>
    </row>
    <row r="159" spans="1:7" ht="15" hidden="1" customHeight="1" x14ac:dyDescent="0.2">
      <c r="A159" s="16">
        <v>44739</v>
      </c>
      <c r="B159">
        <v>9.0812273025512695</v>
      </c>
      <c r="C159">
        <v>3900.110107421875</v>
      </c>
      <c r="D159" s="17">
        <f t="shared" si="8"/>
        <v>3.0895305481033475E-3</v>
      </c>
      <c r="E159" s="17">
        <f t="shared" si="9"/>
        <v>-2.9730715337762392E-3</v>
      </c>
      <c r="F159" s="17">
        <f t="shared" si="10"/>
        <v>3.2529921406785874E-4</v>
      </c>
      <c r="G159" s="17">
        <f t="shared" si="11"/>
        <v>2.7642313340354887E-3</v>
      </c>
    </row>
    <row r="160" spans="1:7" ht="15" hidden="1" customHeight="1" x14ac:dyDescent="0.2">
      <c r="A160" s="16">
        <v>44740</v>
      </c>
      <c r="B160">
        <v>8.9506978988647461</v>
      </c>
      <c r="C160">
        <v>3821.550048828125</v>
      </c>
      <c r="D160" s="17">
        <f t="shared" si="8"/>
        <v>-1.4373542180785681E-2</v>
      </c>
      <c r="E160" s="17">
        <f t="shared" si="9"/>
        <v>-2.0143036075892073E-2</v>
      </c>
      <c r="F160" s="17">
        <f t="shared" si="10"/>
        <v>-9.3393584666716552E-3</v>
      </c>
      <c r="G160" s="17">
        <f t="shared" si="11"/>
        <v>-5.034183714114026E-3</v>
      </c>
    </row>
    <row r="161" spans="1:7" ht="15" hidden="1" customHeight="1" x14ac:dyDescent="0.2">
      <c r="A161" s="16">
        <v>44741</v>
      </c>
      <c r="B161">
        <v>8.4751911163330078</v>
      </c>
      <c r="C161">
        <v>3818.830078125</v>
      </c>
      <c r="D161" s="17">
        <f t="shared" si="8"/>
        <v>-5.3125106880442141E-2</v>
      </c>
      <c r="E161" s="17">
        <f t="shared" si="9"/>
        <v>-7.1174540915908135E-4</v>
      </c>
      <c r="F161" s="17">
        <f t="shared" si="10"/>
        <v>1.5981581559329173E-3</v>
      </c>
      <c r="G161" s="17">
        <f t="shared" si="11"/>
        <v>-5.4723265036375056E-2</v>
      </c>
    </row>
    <row r="162" spans="1:7" ht="15" hidden="1" customHeight="1" x14ac:dyDescent="0.2">
      <c r="A162" s="16">
        <v>44742</v>
      </c>
      <c r="B162">
        <v>8.5963983535766602</v>
      </c>
      <c r="C162">
        <v>3785.3798828125</v>
      </c>
      <c r="D162" s="17">
        <f t="shared" si="8"/>
        <v>1.4301416402288325E-2</v>
      </c>
      <c r="E162" s="17">
        <f t="shared" si="9"/>
        <v>-8.7592782679987158E-3</v>
      </c>
      <c r="F162" s="17">
        <f t="shared" si="10"/>
        <v>-2.9316502816099464E-3</v>
      </c>
      <c r="G162" s="17">
        <f t="shared" si="11"/>
        <v>1.723306668389827E-2</v>
      </c>
    </row>
    <row r="163" spans="1:7" ht="15" hidden="1" customHeight="1" x14ac:dyDescent="0.2">
      <c r="A163" s="16">
        <v>44743</v>
      </c>
      <c r="B163">
        <v>8.5218105316162109</v>
      </c>
      <c r="C163">
        <v>3825.330078125</v>
      </c>
      <c r="D163" s="17">
        <f t="shared" si="8"/>
        <v>-8.6766362949450837E-3</v>
      </c>
      <c r="E163" s="17">
        <f t="shared" si="9"/>
        <v>1.0553814029047315E-2</v>
      </c>
      <c r="F163" s="17">
        <f t="shared" si="10"/>
        <v>7.9393346496423271E-3</v>
      </c>
      <c r="G163" s="17">
        <f t="shared" si="11"/>
        <v>-1.6615970944587409E-2</v>
      </c>
    </row>
    <row r="164" spans="1:7" ht="15" hidden="1" customHeight="1" x14ac:dyDescent="0.2">
      <c r="A164" s="16">
        <v>44747</v>
      </c>
      <c r="B164">
        <v>8.344660758972168</v>
      </c>
      <c r="C164">
        <v>3831.389892578125</v>
      </c>
      <c r="D164" s="17">
        <f t="shared" si="8"/>
        <v>-2.0787809349528619E-2</v>
      </c>
      <c r="E164" s="17">
        <f t="shared" si="9"/>
        <v>1.5841285142366157E-3</v>
      </c>
      <c r="F164" s="17">
        <f t="shared" si="10"/>
        <v>2.8904634191924466E-3</v>
      </c>
      <c r="G164" s="17">
        <f t="shared" si="11"/>
        <v>-2.3678272768721066E-2</v>
      </c>
    </row>
    <row r="165" spans="1:7" ht="15" hidden="1" customHeight="1" x14ac:dyDescent="0.2">
      <c r="A165" s="16">
        <v>44748</v>
      </c>
      <c r="B165">
        <v>8.4192495346069336</v>
      </c>
      <c r="C165">
        <v>3845.080078125</v>
      </c>
      <c r="D165" s="17">
        <f t="shared" si="8"/>
        <v>8.9385030487389994E-3</v>
      </c>
      <c r="E165" s="17">
        <f t="shared" si="9"/>
        <v>3.5731642904301975E-3</v>
      </c>
      <c r="F165" s="17">
        <f t="shared" si="10"/>
        <v>4.0100551250752663E-3</v>
      </c>
      <c r="G165" s="17">
        <f t="shared" si="11"/>
        <v>4.928447923663733E-3</v>
      </c>
    </row>
    <row r="166" spans="1:7" ht="15" hidden="1" customHeight="1" x14ac:dyDescent="0.2">
      <c r="A166" s="16">
        <v>44749</v>
      </c>
      <c r="B166">
        <v>8.5963983535766602</v>
      </c>
      <c r="C166">
        <v>3902.6201171875</v>
      </c>
      <c r="D166" s="17">
        <f t="shared" si="8"/>
        <v>2.1040927489031525E-2</v>
      </c>
      <c r="E166" s="17">
        <f t="shared" si="9"/>
        <v>1.4964587965241805E-2</v>
      </c>
      <c r="F166" s="17">
        <f t="shared" si="10"/>
        <v>1.0422078285826603E-2</v>
      </c>
      <c r="G166" s="17">
        <f t="shared" si="11"/>
        <v>1.0618849203204921E-2</v>
      </c>
    </row>
    <row r="167" spans="1:7" ht="15" hidden="1" customHeight="1" x14ac:dyDescent="0.2">
      <c r="A167" s="16">
        <v>44750</v>
      </c>
      <c r="B167">
        <v>8.7269287109375</v>
      </c>
      <c r="C167">
        <v>3899.3798828125</v>
      </c>
      <c r="D167" s="17">
        <f t="shared" si="8"/>
        <v>1.5184307659094287E-2</v>
      </c>
      <c r="E167" s="17">
        <f t="shared" si="9"/>
        <v>-8.3027152981907104E-4</v>
      </c>
      <c r="F167" s="17">
        <f t="shared" si="10"/>
        <v>1.5314419795776884E-3</v>
      </c>
      <c r="G167" s="17">
        <f t="shared" si="11"/>
        <v>1.3652865679516599E-2</v>
      </c>
    </row>
    <row r="168" spans="1:7" ht="15" hidden="1" customHeight="1" x14ac:dyDescent="0.2">
      <c r="A168" s="16">
        <v>44753</v>
      </c>
      <c r="B168">
        <v>8.5218105316162109</v>
      </c>
      <c r="C168">
        <v>3854.429931640625</v>
      </c>
      <c r="D168" s="17">
        <f t="shared" si="8"/>
        <v>-2.3504051209243149E-2</v>
      </c>
      <c r="E168" s="17">
        <f t="shared" si="9"/>
        <v>-1.1527461422777274E-2</v>
      </c>
      <c r="F168" s="17">
        <f t="shared" si="10"/>
        <v>-4.489809736331076E-3</v>
      </c>
      <c r="G168" s="17">
        <f t="shared" si="11"/>
        <v>-1.9014241472912072E-2</v>
      </c>
    </row>
    <row r="169" spans="1:7" ht="15" hidden="1" customHeight="1" x14ac:dyDescent="0.2">
      <c r="A169" s="16">
        <v>44754</v>
      </c>
      <c r="B169">
        <v>8.5311336517333984</v>
      </c>
      <c r="C169">
        <v>3818.800048828125</v>
      </c>
      <c r="D169" s="17">
        <f t="shared" si="8"/>
        <v>1.0940304390245625E-3</v>
      </c>
      <c r="E169" s="17">
        <f t="shared" si="9"/>
        <v>-9.2438787173215742E-3</v>
      </c>
      <c r="F169" s="17">
        <f t="shared" si="10"/>
        <v>-3.2044229738976875E-3</v>
      </c>
      <c r="G169" s="17">
        <f t="shared" si="11"/>
        <v>4.29845341292225E-3</v>
      </c>
    </row>
    <row r="170" spans="1:7" ht="15" hidden="1" customHeight="1" x14ac:dyDescent="0.2">
      <c r="A170" s="16">
        <v>44755</v>
      </c>
      <c r="B170">
        <v>8.4845151901245117</v>
      </c>
      <c r="C170">
        <v>3801.780029296875</v>
      </c>
      <c r="D170" s="17">
        <f t="shared" si="8"/>
        <v>-5.4645095847741798E-3</v>
      </c>
      <c r="E170" s="17">
        <f t="shared" si="9"/>
        <v>-4.4569025122100925E-3</v>
      </c>
      <c r="F170" s="17">
        <f t="shared" si="10"/>
        <v>-5.0992199023130753E-4</v>
      </c>
      <c r="G170" s="17">
        <f t="shared" si="11"/>
        <v>-4.9545875945428723E-3</v>
      </c>
    </row>
    <row r="171" spans="1:7" ht="15" hidden="1" customHeight="1" x14ac:dyDescent="0.2">
      <c r="A171" s="16">
        <v>44756</v>
      </c>
      <c r="B171">
        <v>8.3819541931152344</v>
      </c>
      <c r="C171">
        <v>3790.3798828125</v>
      </c>
      <c r="D171" s="17">
        <f t="shared" si="8"/>
        <v>-1.2088020907623842E-2</v>
      </c>
      <c r="E171" s="17">
        <f t="shared" si="9"/>
        <v>-2.9986339021522701E-3</v>
      </c>
      <c r="F171" s="17">
        <f t="shared" si="10"/>
        <v>3.1091062641193726E-4</v>
      </c>
      <c r="G171" s="17">
        <f t="shared" si="11"/>
        <v>-1.2398931534035779E-2</v>
      </c>
    </row>
    <row r="172" spans="1:7" ht="15" hidden="1" customHeight="1" x14ac:dyDescent="0.2">
      <c r="A172" s="16">
        <v>44757</v>
      </c>
      <c r="B172">
        <v>8.512486457824707</v>
      </c>
      <c r="C172">
        <v>3863.159912109375</v>
      </c>
      <c r="D172" s="17">
        <f t="shared" si="8"/>
        <v>1.5573010983129576E-2</v>
      </c>
      <c r="E172" s="17">
        <f t="shared" si="9"/>
        <v>1.9201249359436678E-2</v>
      </c>
      <c r="F172" s="17">
        <f t="shared" si="10"/>
        <v>1.2806817170037038E-2</v>
      </c>
      <c r="G172" s="17">
        <f t="shared" si="11"/>
        <v>2.7661938130925379E-3</v>
      </c>
    </row>
    <row r="173" spans="1:7" ht="15" hidden="1" customHeight="1" x14ac:dyDescent="0.2">
      <c r="A173" s="16">
        <v>44760</v>
      </c>
      <c r="B173">
        <v>8.5963983535766602</v>
      </c>
      <c r="C173">
        <v>3830.85009765625</v>
      </c>
      <c r="D173" s="17">
        <f t="shared" si="8"/>
        <v>9.8575071064954667E-3</v>
      </c>
      <c r="E173" s="17">
        <f t="shared" si="9"/>
        <v>-8.3635715808313416E-3</v>
      </c>
      <c r="F173" s="17">
        <f t="shared" si="10"/>
        <v>-2.7089142553315326E-3</v>
      </c>
      <c r="G173" s="17">
        <f t="shared" si="11"/>
        <v>1.2566421361827E-2</v>
      </c>
    </row>
    <row r="174" spans="1:7" ht="15" hidden="1" customHeight="1" x14ac:dyDescent="0.2">
      <c r="A174" s="16">
        <v>44761</v>
      </c>
      <c r="B174">
        <v>8.7269287109375</v>
      </c>
      <c r="C174">
        <v>3936.68994140625</v>
      </c>
      <c r="D174" s="17">
        <f t="shared" si="8"/>
        <v>1.5184307659094287E-2</v>
      </c>
      <c r="E174" s="17">
        <f t="shared" si="9"/>
        <v>2.7628291645959591E-2</v>
      </c>
      <c r="F174" s="17">
        <f t="shared" si="10"/>
        <v>1.7550244493989103E-2</v>
      </c>
      <c r="G174" s="17">
        <f t="shared" si="11"/>
        <v>-2.3659368348948155E-3</v>
      </c>
    </row>
    <row r="175" spans="1:7" ht="15" hidden="1" customHeight="1" x14ac:dyDescent="0.2">
      <c r="A175" s="16">
        <v>44762</v>
      </c>
      <c r="B175">
        <v>8.7921953201293945</v>
      </c>
      <c r="C175">
        <v>3959.89990234375</v>
      </c>
      <c r="D175" s="17">
        <f t="shared" si="8"/>
        <v>7.478760438376808E-3</v>
      </c>
      <c r="E175" s="17">
        <f t="shared" si="9"/>
        <v>5.8958061932632422E-3</v>
      </c>
      <c r="F175" s="17">
        <f t="shared" si="10"/>
        <v>5.3174275923137237E-3</v>
      </c>
      <c r="G175" s="17">
        <f t="shared" si="11"/>
        <v>2.1613328460630844E-3</v>
      </c>
    </row>
    <row r="176" spans="1:7" ht="15" hidden="1" customHeight="1" x14ac:dyDescent="0.2">
      <c r="A176" s="16">
        <v>44763</v>
      </c>
      <c r="B176">
        <v>8.8388128280639648</v>
      </c>
      <c r="C176">
        <v>3998.949951171875</v>
      </c>
      <c r="D176" s="17">
        <f t="shared" si="8"/>
        <v>5.3021465330553852E-3</v>
      </c>
      <c r="E176" s="17">
        <f t="shared" si="9"/>
        <v>9.8613727091971803E-3</v>
      </c>
      <c r="F176" s="17">
        <f t="shared" si="10"/>
        <v>7.5495721487393213E-3</v>
      </c>
      <c r="G176" s="17">
        <f t="shared" si="11"/>
        <v>-2.2474256156839361E-3</v>
      </c>
    </row>
    <row r="177" spans="1:7" ht="15" hidden="1" customHeight="1" x14ac:dyDescent="0.2">
      <c r="A177" s="16">
        <v>44764</v>
      </c>
      <c r="B177">
        <v>8.8761072158813477</v>
      </c>
      <c r="C177">
        <v>3961.6298828125</v>
      </c>
      <c r="D177" s="17">
        <f t="shared" si="8"/>
        <v>4.2193887960801923E-3</v>
      </c>
      <c r="E177" s="17">
        <f t="shared" si="9"/>
        <v>-9.3324669763467094E-3</v>
      </c>
      <c r="F177" s="17">
        <f t="shared" si="10"/>
        <v>-3.2542876778061036E-3</v>
      </c>
      <c r="G177" s="17">
        <f t="shared" si="11"/>
        <v>7.4736764738862959E-3</v>
      </c>
    </row>
    <row r="178" spans="1:7" ht="15" hidden="1" customHeight="1" x14ac:dyDescent="0.2">
      <c r="A178" s="16">
        <v>44767</v>
      </c>
      <c r="B178">
        <v>8.8947544097900391</v>
      </c>
      <c r="C178">
        <v>3966.840087890625</v>
      </c>
      <c r="D178" s="17">
        <f t="shared" si="8"/>
        <v>2.1008301787215355E-3</v>
      </c>
      <c r="E178" s="17">
        <f t="shared" si="9"/>
        <v>1.3151670479691902E-3</v>
      </c>
      <c r="F178" s="17">
        <f t="shared" si="10"/>
        <v>2.7390699498344656E-3</v>
      </c>
      <c r="G178" s="17">
        <f t="shared" si="11"/>
        <v>-6.382397711129301E-4</v>
      </c>
    </row>
    <row r="179" spans="1:7" ht="15" hidden="1" customHeight="1" x14ac:dyDescent="0.2">
      <c r="A179" s="16">
        <v>44768</v>
      </c>
      <c r="B179">
        <v>8.7269287109375</v>
      </c>
      <c r="C179">
        <v>3921.050048828125</v>
      </c>
      <c r="D179" s="17">
        <f t="shared" si="8"/>
        <v>-1.886794071209219E-2</v>
      </c>
      <c r="E179" s="17">
        <f t="shared" si="9"/>
        <v>-1.154320266205866E-2</v>
      </c>
      <c r="F179" s="17">
        <f t="shared" si="10"/>
        <v>-4.4986701908038872E-3</v>
      </c>
      <c r="G179" s="17">
        <f t="shared" si="11"/>
        <v>-1.4369270521288304E-2</v>
      </c>
    </row>
    <row r="180" spans="1:7" ht="15" hidden="1" customHeight="1" x14ac:dyDescent="0.2">
      <c r="A180" s="16">
        <v>44769</v>
      </c>
      <c r="B180">
        <v>8.9973134994506836</v>
      </c>
      <c r="C180">
        <v>4023.610107421875</v>
      </c>
      <c r="D180" s="17">
        <f t="shared" si="8"/>
        <v>3.0982811647620068E-2</v>
      </c>
      <c r="E180" s="17">
        <f t="shared" si="9"/>
        <v>2.6156273782937722E-2</v>
      </c>
      <c r="F180" s="17">
        <f t="shared" si="10"/>
        <v>1.6721672675384349E-2</v>
      </c>
      <c r="G180" s="17">
        <f t="shared" si="11"/>
        <v>1.4261138972235719E-2</v>
      </c>
    </row>
    <row r="181" spans="1:7" ht="15" hidden="1" customHeight="1" x14ac:dyDescent="0.2">
      <c r="A181" s="16">
        <v>44770</v>
      </c>
      <c r="B181">
        <v>8.7455759048461914</v>
      </c>
      <c r="C181">
        <v>4072.429931640625</v>
      </c>
      <c r="D181" s="17">
        <f t="shared" si="8"/>
        <v>-2.7979195636548826E-2</v>
      </c>
      <c r="E181" s="17">
        <f t="shared" si="9"/>
        <v>1.2133338697180918E-2</v>
      </c>
      <c r="F181" s="17">
        <f t="shared" si="10"/>
        <v>8.8284200742715039E-3</v>
      </c>
      <c r="G181" s="17">
        <f t="shared" si="11"/>
        <v>-3.6807615710820328E-2</v>
      </c>
    </row>
    <row r="182" spans="1:7" ht="15" hidden="1" customHeight="1" x14ac:dyDescent="0.2">
      <c r="A182" s="16">
        <v>44771</v>
      </c>
      <c r="B182">
        <v>8.633692741394043</v>
      </c>
      <c r="C182">
        <v>4130.2900390625</v>
      </c>
      <c r="D182" s="17">
        <f t="shared" si="8"/>
        <v>-1.279311559003804E-2</v>
      </c>
      <c r="E182" s="17">
        <f t="shared" si="9"/>
        <v>1.4207760082581844E-2</v>
      </c>
      <c r="F182" s="17">
        <f t="shared" si="10"/>
        <v>9.9960737713032412E-3</v>
      </c>
      <c r="G182" s="17">
        <f t="shared" si="11"/>
        <v>-2.2789189361341281E-2</v>
      </c>
    </row>
    <row r="183" spans="1:7" ht="15" hidden="1" customHeight="1" x14ac:dyDescent="0.2">
      <c r="A183" s="16">
        <v>44774</v>
      </c>
      <c r="B183">
        <v>9.7991485595703125</v>
      </c>
      <c r="C183">
        <v>4118.6298828125</v>
      </c>
      <c r="D183" s="17">
        <f t="shared" si="8"/>
        <v>0.13498926277379764</v>
      </c>
      <c r="E183" s="17">
        <f t="shared" si="9"/>
        <v>-2.8230841271976725E-3</v>
      </c>
      <c r="F183" s="17">
        <f t="shared" si="10"/>
        <v>4.0972437041853784E-4</v>
      </c>
      <c r="G183" s="17">
        <f t="shared" si="11"/>
        <v>0.13457953840337911</v>
      </c>
    </row>
    <row r="184" spans="1:7" ht="15" hidden="1" customHeight="1" x14ac:dyDescent="0.2">
      <c r="A184" s="16">
        <v>44775</v>
      </c>
      <c r="B184">
        <v>9.8644132614135742</v>
      </c>
      <c r="C184">
        <v>4091.18994140625</v>
      </c>
      <c r="D184" s="17">
        <f t="shared" si="8"/>
        <v>6.6602421063941541E-3</v>
      </c>
      <c r="E184" s="17">
        <f t="shared" si="9"/>
        <v>-6.6623955507048027E-3</v>
      </c>
      <c r="F184" s="17">
        <f t="shared" si="10"/>
        <v>-1.7513535134019878E-3</v>
      </c>
      <c r="G184" s="17">
        <f t="shared" si="11"/>
        <v>8.4115956197961424E-3</v>
      </c>
    </row>
    <row r="185" spans="1:7" ht="15" hidden="1" customHeight="1" x14ac:dyDescent="0.2">
      <c r="A185" s="16">
        <v>44776</v>
      </c>
      <c r="B185">
        <v>9.9576492309570312</v>
      </c>
      <c r="C185">
        <v>4155.169921875</v>
      </c>
      <c r="D185" s="17">
        <f t="shared" si="8"/>
        <v>9.4517501520507974E-3</v>
      </c>
      <c r="E185" s="17">
        <f t="shared" si="9"/>
        <v>1.5638477163140152E-2</v>
      </c>
      <c r="F185" s="17">
        <f t="shared" si="10"/>
        <v>1.0801398138028991E-2</v>
      </c>
      <c r="G185" s="17">
        <f t="shared" si="11"/>
        <v>-1.3496479859781939E-3</v>
      </c>
    </row>
    <row r="186" spans="1:7" ht="15" hidden="1" customHeight="1" x14ac:dyDescent="0.2">
      <c r="A186" s="16">
        <v>44777</v>
      </c>
      <c r="B186">
        <v>9.9856204986572266</v>
      </c>
      <c r="C186">
        <v>4151.93994140625</v>
      </c>
      <c r="D186" s="17">
        <f t="shared" si="8"/>
        <v>2.8090231992945469E-3</v>
      </c>
      <c r="E186" s="17">
        <f t="shared" si="9"/>
        <v>-7.7734016405583972E-4</v>
      </c>
      <c r="F186" s="17">
        <f t="shared" si="10"/>
        <v>1.5612360731776399E-3</v>
      </c>
      <c r="G186" s="17">
        <f t="shared" si="11"/>
        <v>1.247787126116907E-3</v>
      </c>
    </row>
    <row r="187" spans="1:7" ht="15" hidden="1" customHeight="1" x14ac:dyDescent="0.2">
      <c r="A187" s="16">
        <v>44778</v>
      </c>
      <c r="B187">
        <v>10.004268646240231</v>
      </c>
      <c r="C187">
        <v>4145.18994140625</v>
      </c>
      <c r="D187" s="17">
        <f t="shared" si="8"/>
        <v>1.8675001303636307E-3</v>
      </c>
      <c r="E187" s="17">
        <f t="shared" si="9"/>
        <v>-1.6257460597355333E-3</v>
      </c>
      <c r="F187" s="17">
        <f t="shared" si="10"/>
        <v>1.0836839771349873E-3</v>
      </c>
      <c r="G187" s="17">
        <f t="shared" si="11"/>
        <v>7.8381615322864343E-4</v>
      </c>
    </row>
    <row r="188" spans="1:7" ht="15" hidden="1" customHeight="1" x14ac:dyDescent="0.2">
      <c r="A188" s="16">
        <v>44781</v>
      </c>
      <c r="B188">
        <v>9.8550891876220703</v>
      </c>
      <c r="C188">
        <v>4140.06005859375</v>
      </c>
      <c r="D188" s="17">
        <f t="shared" si="8"/>
        <v>-1.4911580635554422E-2</v>
      </c>
      <c r="E188" s="17">
        <f t="shared" si="9"/>
        <v>-1.2375507238541195E-3</v>
      </c>
      <c r="F188" s="17">
        <f t="shared" si="10"/>
        <v>1.3021920017352081E-3</v>
      </c>
      <c r="G188" s="17">
        <f t="shared" si="11"/>
        <v>-1.6213772637289632E-2</v>
      </c>
    </row>
    <row r="189" spans="1:7" ht="15" hidden="1" customHeight="1" x14ac:dyDescent="0.2">
      <c r="A189" s="16">
        <v>44782</v>
      </c>
      <c r="B189">
        <v>10.069534301757811</v>
      </c>
      <c r="C189">
        <v>4122.47021484375</v>
      </c>
      <c r="D189" s="17">
        <f t="shared" si="8"/>
        <v>2.1759834949548917E-2</v>
      </c>
      <c r="E189" s="17">
        <f t="shared" si="9"/>
        <v>-4.248692893594086E-3</v>
      </c>
      <c r="F189" s="17">
        <f t="shared" si="10"/>
        <v>-3.9272462008967633E-4</v>
      </c>
      <c r="G189" s="17">
        <f t="shared" si="11"/>
        <v>2.2152559569638595E-2</v>
      </c>
    </row>
    <row r="190" spans="1:7" ht="15" hidden="1" customHeight="1" x14ac:dyDescent="0.2">
      <c r="A190" s="16">
        <v>44783</v>
      </c>
      <c r="B190">
        <v>10.12547588348389</v>
      </c>
      <c r="C190">
        <v>4210.240234375</v>
      </c>
      <c r="D190" s="17">
        <f t="shared" si="8"/>
        <v>5.5555281952128777E-3</v>
      </c>
      <c r="E190" s="17">
        <f t="shared" si="9"/>
        <v>2.1290637641290244E-2</v>
      </c>
      <c r="F190" s="17">
        <f t="shared" si="10"/>
        <v>1.3982895458185606E-2</v>
      </c>
      <c r="G190" s="17">
        <f t="shared" si="11"/>
        <v>-8.4273672629727285E-3</v>
      </c>
    </row>
    <row r="191" spans="1:7" ht="15" hidden="1" customHeight="1" x14ac:dyDescent="0.2">
      <c r="A191" s="16">
        <v>44784</v>
      </c>
      <c r="B191">
        <v>10.14520263671875</v>
      </c>
      <c r="C191">
        <v>4207.27001953125</v>
      </c>
      <c r="D191" s="17">
        <f t="shared" si="8"/>
        <v>1.9482297387165559E-3</v>
      </c>
      <c r="E191" s="17">
        <f t="shared" si="9"/>
        <v>-7.0547395835030002E-4</v>
      </c>
      <c r="F191" s="17">
        <f t="shared" si="10"/>
        <v>1.6016882404057068E-3</v>
      </c>
      <c r="G191" s="17">
        <f t="shared" si="11"/>
        <v>3.4654149831084909E-4</v>
      </c>
    </row>
    <row r="192" spans="1:7" ht="15" hidden="1" customHeight="1" x14ac:dyDescent="0.2">
      <c r="A192" s="16">
        <v>44785</v>
      </c>
      <c r="B192">
        <v>10.070052146911619</v>
      </c>
      <c r="C192">
        <v>4280.14990234375</v>
      </c>
      <c r="D192" s="17">
        <f t="shared" si="8"/>
        <v>-7.4074902688623379E-3</v>
      </c>
      <c r="E192" s="17">
        <f t="shared" si="9"/>
        <v>1.7322368774566943E-2</v>
      </c>
      <c r="F192" s="17">
        <f t="shared" si="10"/>
        <v>1.1749229798134642E-2</v>
      </c>
      <c r="G192" s="17">
        <f t="shared" si="11"/>
        <v>-1.9156720066996979E-2</v>
      </c>
    </row>
    <row r="193" spans="1:7" ht="15" hidden="1" customHeight="1" x14ac:dyDescent="0.2">
      <c r="A193" s="16">
        <v>44788</v>
      </c>
      <c r="B193">
        <v>9.994903564453125</v>
      </c>
      <c r="C193">
        <v>4297.14013671875</v>
      </c>
      <c r="D193" s="17">
        <f t="shared" si="8"/>
        <v>-7.4625812619592002E-3</v>
      </c>
      <c r="E193" s="17">
        <f t="shared" si="9"/>
        <v>3.9695418998517695E-3</v>
      </c>
      <c r="F193" s="17">
        <f t="shared" si="10"/>
        <v>4.2331688011677665E-3</v>
      </c>
      <c r="G193" s="17">
        <f t="shared" si="11"/>
        <v>-1.1695750063126967E-2</v>
      </c>
    </row>
    <row r="194" spans="1:7" ht="15" hidden="1" customHeight="1" x14ac:dyDescent="0.2">
      <c r="A194" s="16">
        <v>44789</v>
      </c>
      <c r="B194">
        <v>10.00429534912109</v>
      </c>
      <c r="C194">
        <v>4305.2001953125</v>
      </c>
      <c r="D194" s="17">
        <f t="shared" si="8"/>
        <v>9.396573571121003E-4</v>
      </c>
      <c r="E194" s="17">
        <f t="shared" si="9"/>
        <v>1.8756797165810912E-3</v>
      </c>
      <c r="F194" s="17">
        <f t="shared" si="10"/>
        <v>3.0545722360834655E-3</v>
      </c>
      <c r="G194" s="17">
        <f t="shared" si="11"/>
        <v>-2.1149148789713652E-3</v>
      </c>
    </row>
    <row r="195" spans="1:7" ht="15" hidden="1" customHeight="1" x14ac:dyDescent="0.2">
      <c r="A195" s="16">
        <v>44790</v>
      </c>
      <c r="B195">
        <v>9.9291467666625977</v>
      </c>
      <c r="C195">
        <v>4274.0400390625</v>
      </c>
      <c r="D195" s="17">
        <f t="shared" si="8"/>
        <v>-7.5116317377710295E-3</v>
      </c>
      <c r="E195" s="17">
        <f t="shared" si="9"/>
        <v>-7.2377949540946007E-3</v>
      </c>
      <c r="F195" s="17">
        <f t="shared" si="10"/>
        <v>-2.0752352692334341E-3</v>
      </c>
      <c r="G195" s="17">
        <f t="shared" si="11"/>
        <v>-5.4363964685375955E-3</v>
      </c>
    </row>
    <row r="196" spans="1:7" ht="15" hidden="1" customHeight="1" x14ac:dyDescent="0.2">
      <c r="A196" s="16">
        <v>44791</v>
      </c>
      <c r="B196">
        <v>9.8446035385131836</v>
      </c>
      <c r="C196">
        <v>4283.740234375</v>
      </c>
      <c r="D196" s="17">
        <f t="shared" si="8"/>
        <v>-8.5146518765610857E-3</v>
      </c>
      <c r="E196" s="17">
        <f t="shared" si="9"/>
        <v>2.2695611701915031E-3</v>
      </c>
      <c r="F196" s="17">
        <f t="shared" si="10"/>
        <v>3.2762808719166538E-3</v>
      </c>
      <c r="G196" s="17">
        <f t="shared" si="11"/>
        <v>-1.1790932748477739E-2</v>
      </c>
    </row>
    <row r="197" spans="1:7" ht="15" hidden="1" customHeight="1" x14ac:dyDescent="0.2">
      <c r="A197" s="16">
        <v>44792</v>
      </c>
      <c r="B197">
        <v>9.7788486480712891</v>
      </c>
      <c r="C197">
        <v>4228.47998046875</v>
      </c>
      <c r="D197" s="17">
        <f t="shared" si="8"/>
        <v>-6.6792827344092087E-3</v>
      </c>
      <c r="E197" s="17">
        <f t="shared" si="9"/>
        <v>-1.2900001139847905E-2</v>
      </c>
      <c r="F197" s="17">
        <f t="shared" si="10"/>
        <v>-5.262387133690807E-3</v>
      </c>
      <c r="G197" s="17">
        <f t="shared" si="11"/>
        <v>-1.4168956007184017E-3</v>
      </c>
    </row>
    <row r="198" spans="1:7" ht="15" hidden="1" customHeight="1" x14ac:dyDescent="0.2">
      <c r="A198" s="16">
        <v>44795</v>
      </c>
      <c r="B198">
        <v>9.7036981582641602</v>
      </c>
      <c r="C198">
        <v>4137.990234375</v>
      </c>
      <c r="D198" s="17">
        <f t="shared" si="8"/>
        <v>-7.6850038804876508E-3</v>
      </c>
      <c r="E198" s="17">
        <f t="shared" si="9"/>
        <v>-2.14000649197158E-2</v>
      </c>
      <c r="F198" s="17">
        <f t="shared" si="10"/>
        <v>-1.0046916915064062E-2</v>
      </c>
      <c r="G198" s="17">
        <f t="shared" si="11"/>
        <v>2.3619130345764114E-3</v>
      </c>
    </row>
    <row r="199" spans="1:7" ht="15" hidden="1" customHeight="1" x14ac:dyDescent="0.2">
      <c r="A199" s="16">
        <v>44796</v>
      </c>
      <c r="B199">
        <v>9.6285486221313477</v>
      </c>
      <c r="C199">
        <v>4128.72998046875</v>
      </c>
      <c r="D199" s="17">
        <f t="shared" si="8"/>
        <v>-7.744422271503959E-3</v>
      </c>
      <c r="E199" s="17">
        <f t="shared" si="9"/>
        <v>-2.2378626777133093E-3</v>
      </c>
      <c r="F199" s="17">
        <f t="shared" si="10"/>
        <v>7.3913477559550667E-4</v>
      </c>
      <c r="G199" s="17">
        <f t="shared" si="11"/>
        <v>-8.4835570470994659E-3</v>
      </c>
    </row>
    <row r="200" spans="1:7" ht="15" hidden="1" customHeight="1" x14ac:dyDescent="0.2">
      <c r="A200" s="16">
        <v>44797</v>
      </c>
      <c r="B200">
        <v>9.6191558837890625</v>
      </c>
      <c r="C200">
        <v>4140.77001953125</v>
      </c>
      <c r="D200" s="17">
        <f t="shared" si="8"/>
        <v>-9.7550926010758765E-4</v>
      </c>
      <c r="E200" s="17">
        <f t="shared" si="9"/>
        <v>2.9161604463010526E-3</v>
      </c>
      <c r="F200" s="17">
        <f t="shared" si="10"/>
        <v>3.6402397283769768E-3</v>
      </c>
      <c r="G200" s="17">
        <f t="shared" si="11"/>
        <v>-4.6157489884845644E-3</v>
      </c>
    </row>
    <row r="201" spans="1:7" ht="15" hidden="1" customHeight="1" x14ac:dyDescent="0.2">
      <c r="A201" s="16">
        <v>44798</v>
      </c>
      <c r="B201">
        <v>9.7694540023803711</v>
      </c>
      <c r="C201">
        <v>4199.1201171875</v>
      </c>
      <c r="D201" s="17">
        <f t="shared" si="8"/>
        <v>1.5624876070945426E-2</v>
      </c>
      <c r="E201" s="17">
        <f t="shared" si="9"/>
        <v>1.4091605518061545E-2</v>
      </c>
      <c r="F201" s="17">
        <f t="shared" si="10"/>
        <v>9.9306925003407702E-3</v>
      </c>
      <c r="G201" s="17">
        <f t="shared" si="11"/>
        <v>5.6941835706046558E-3</v>
      </c>
    </row>
    <row r="202" spans="1:7" ht="15" hidden="1" customHeight="1" x14ac:dyDescent="0.2">
      <c r="A202" s="16">
        <v>44799</v>
      </c>
      <c r="B202">
        <v>9.534611701965332</v>
      </c>
      <c r="C202">
        <v>4057.659912109375</v>
      </c>
      <c r="D202" s="17">
        <f t="shared" si="8"/>
        <v>-2.4038426339672458E-2</v>
      </c>
      <c r="E202" s="17">
        <f t="shared" si="9"/>
        <v>-3.3688058719518743E-2</v>
      </c>
      <c r="F202" s="17">
        <f t="shared" si="10"/>
        <v>-1.6963602931907198E-2</v>
      </c>
      <c r="G202" s="17">
        <f t="shared" si="11"/>
        <v>-7.07482340776526E-3</v>
      </c>
    </row>
    <row r="203" spans="1:7" ht="15" hidden="1" customHeight="1" x14ac:dyDescent="0.2">
      <c r="A203" s="16">
        <v>44802</v>
      </c>
      <c r="B203">
        <v>9.534611701965332</v>
      </c>
      <c r="C203">
        <v>4030.610107421875</v>
      </c>
      <c r="D203" s="17">
        <f t="shared" ref="D203:D266" si="12">(B203/B202)-1</f>
        <v>0</v>
      </c>
      <c r="E203" s="17">
        <f t="shared" ref="E203:E266" si="13">(C203/C202)-1</f>
        <v>-6.666355799502699E-3</v>
      </c>
      <c r="F203" s="17">
        <f t="shared" si="10"/>
        <v>-1.7535826647126001E-3</v>
      </c>
      <c r="G203" s="17">
        <f t="shared" si="11"/>
        <v>1.7535826647126001E-3</v>
      </c>
    </row>
    <row r="204" spans="1:7" ht="15" hidden="1" customHeight="1" x14ac:dyDescent="0.2">
      <c r="A204" s="16">
        <v>44803</v>
      </c>
      <c r="B204">
        <v>9.4124937057495117</v>
      </c>
      <c r="C204">
        <v>3986.159912109375</v>
      </c>
      <c r="D204" s="17">
        <f t="shared" si="12"/>
        <v>-1.2807862557281502E-2</v>
      </c>
      <c r="E204" s="17">
        <f t="shared" si="13"/>
        <v>-1.1028155571448206E-2</v>
      </c>
      <c r="F204" s="17">
        <f t="shared" si="10"/>
        <v>-4.2087596433475405E-3</v>
      </c>
      <c r="G204" s="17">
        <f t="shared" si="11"/>
        <v>-8.5991029139339606E-3</v>
      </c>
    </row>
    <row r="205" spans="1:7" ht="15" hidden="1" customHeight="1" x14ac:dyDescent="0.2">
      <c r="A205" s="16">
        <v>44804</v>
      </c>
      <c r="B205">
        <v>9.4312810897827148</v>
      </c>
      <c r="C205">
        <v>3955</v>
      </c>
      <c r="D205" s="17">
        <f t="shared" si="12"/>
        <v>1.9960049504974542E-3</v>
      </c>
      <c r="E205" s="17">
        <f t="shared" si="13"/>
        <v>-7.8170251059712648E-3</v>
      </c>
      <c r="F205" s="17">
        <f t="shared" ref="F205:F263" si="14">$B$2+$B$3*E205</f>
        <v>-2.4012732830289403E-3</v>
      </c>
      <c r="G205" s="17">
        <f t="shared" ref="G205:G264" si="15">D205-F205</f>
        <v>4.3972782335263945E-3</v>
      </c>
    </row>
    <row r="206" spans="1:7" ht="15" hidden="1" customHeight="1" x14ac:dyDescent="0.2">
      <c r="A206" s="16">
        <v>44805</v>
      </c>
      <c r="B206">
        <v>9.5440053939819336</v>
      </c>
      <c r="C206">
        <v>3966.85009765625</v>
      </c>
      <c r="D206" s="17">
        <f t="shared" si="12"/>
        <v>1.1952173106295927E-2</v>
      </c>
      <c r="E206" s="17">
        <f t="shared" si="13"/>
        <v>2.9962320243361873E-3</v>
      </c>
      <c r="F206" s="17">
        <f t="shared" si="14"/>
        <v>3.6853105489816438E-3</v>
      </c>
      <c r="G206" s="17">
        <f t="shared" si="15"/>
        <v>8.2668625573142831E-3</v>
      </c>
    </row>
    <row r="207" spans="1:7" ht="15" hidden="1" customHeight="1" x14ac:dyDescent="0.2">
      <c r="A207" s="16">
        <v>44806</v>
      </c>
      <c r="B207">
        <v>9.5533990859985352</v>
      </c>
      <c r="C207">
        <v>3924.260009765625</v>
      </c>
      <c r="D207" s="17">
        <f t="shared" si="12"/>
        <v>9.842504932493501E-4</v>
      </c>
      <c r="E207" s="17">
        <f t="shared" si="13"/>
        <v>-1.0736500458081055E-2</v>
      </c>
      <c r="F207" s="17">
        <f t="shared" si="14"/>
        <v>-4.0445923368503866E-3</v>
      </c>
      <c r="G207" s="17">
        <f t="shared" si="15"/>
        <v>5.0288428300997367E-3</v>
      </c>
    </row>
    <row r="208" spans="1:7" ht="15" hidden="1" customHeight="1" x14ac:dyDescent="0.2">
      <c r="A208" s="16">
        <v>44810</v>
      </c>
      <c r="B208">
        <v>9.6849117279052734</v>
      </c>
      <c r="C208">
        <v>3908.18994140625</v>
      </c>
      <c r="D208" s="17">
        <f t="shared" si="12"/>
        <v>1.3766057580435698E-2</v>
      </c>
      <c r="E208" s="17">
        <f t="shared" si="13"/>
        <v>-4.0950569838349438E-3</v>
      </c>
      <c r="F208" s="17">
        <f t="shared" si="14"/>
        <v>-3.0624578831055585E-4</v>
      </c>
      <c r="G208" s="17">
        <f t="shared" si="15"/>
        <v>1.4072303368746254E-2</v>
      </c>
    </row>
    <row r="209" spans="1:7" ht="15" hidden="1" customHeight="1" x14ac:dyDescent="0.2">
      <c r="A209" s="16">
        <v>44811</v>
      </c>
      <c r="B209">
        <v>9.7036981582641602</v>
      </c>
      <c r="C209">
        <v>3979.8701171875</v>
      </c>
      <c r="D209" s="17">
        <f t="shared" si="12"/>
        <v>1.9397626830977011E-3</v>
      </c>
      <c r="E209" s="17">
        <f t="shared" si="13"/>
        <v>1.8341016392734E-2</v>
      </c>
      <c r="F209" s="17">
        <f t="shared" si="14"/>
        <v>1.2322607832942863E-2</v>
      </c>
      <c r="G209" s="17">
        <f t="shared" si="15"/>
        <v>-1.0382845149845162E-2</v>
      </c>
    </row>
    <row r="210" spans="1:7" ht="15" hidden="1" customHeight="1" x14ac:dyDescent="0.2">
      <c r="A210" s="16">
        <v>44812</v>
      </c>
      <c r="B210">
        <v>9.7694540023803711</v>
      </c>
      <c r="C210">
        <v>4006.179931640625</v>
      </c>
      <c r="D210" s="17">
        <f t="shared" si="12"/>
        <v>6.7763694875659919E-3</v>
      </c>
      <c r="E210" s="17">
        <f t="shared" si="13"/>
        <v>6.6107218774560383E-3</v>
      </c>
      <c r="F210" s="17">
        <f t="shared" si="14"/>
        <v>5.7198405001195086E-3</v>
      </c>
      <c r="G210" s="17">
        <f t="shared" si="15"/>
        <v>1.0565289874464832E-3</v>
      </c>
    </row>
    <row r="211" spans="1:7" ht="15" hidden="1" customHeight="1" x14ac:dyDescent="0.2">
      <c r="A211" s="16">
        <v>44813</v>
      </c>
      <c r="B211">
        <v>9.994903564453125</v>
      </c>
      <c r="C211">
        <v>4067.360107421875</v>
      </c>
      <c r="D211" s="17">
        <f t="shared" si="12"/>
        <v>2.307698690406057E-2</v>
      </c>
      <c r="E211" s="17">
        <f t="shared" si="13"/>
        <v>1.5271449816332883E-2</v>
      </c>
      <c r="F211" s="17">
        <f t="shared" si="14"/>
        <v>1.0594805185687041E-2</v>
      </c>
      <c r="G211" s="17">
        <f t="shared" si="15"/>
        <v>1.2482181718373529E-2</v>
      </c>
    </row>
    <row r="212" spans="1:7" ht="15" hidden="1" customHeight="1" x14ac:dyDescent="0.2">
      <c r="A212" s="16">
        <v>44816</v>
      </c>
      <c r="B212">
        <v>10.14520263671875</v>
      </c>
      <c r="C212">
        <v>4110.41015625</v>
      </c>
      <c r="D212" s="17">
        <f t="shared" si="12"/>
        <v>1.5037571027714858E-2</v>
      </c>
      <c r="E212" s="17">
        <f t="shared" si="13"/>
        <v>1.0584272769349701E-2</v>
      </c>
      <c r="F212" s="17">
        <f t="shared" si="14"/>
        <v>7.9564793151241375E-3</v>
      </c>
      <c r="G212" s="17">
        <f t="shared" si="15"/>
        <v>7.0810917125907202E-3</v>
      </c>
    </row>
    <row r="213" spans="1:7" ht="15" hidden="1" customHeight="1" x14ac:dyDescent="0.2">
      <c r="A213" s="16">
        <v>44817</v>
      </c>
      <c r="B213">
        <v>9.9385404586791992</v>
      </c>
      <c r="C213">
        <v>3932.68994140625</v>
      </c>
      <c r="D213" s="17">
        <f t="shared" si="12"/>
        <v>-2.0370433735012239E-2</v>
      </c>
      <c r="E213" s="17">
        <f t="shared" si="13"/>
        <v>-4.3236613400616797E-2</v>
      </c>
      <c r="F213" s="17">
        <f t="shared" si="14"/>
        <v>-2.2338308983994571E-2</v>
      </c>
      <c r="G213" s="17">
        <f t="shared" si="15"/>
        <v>1.9678752489823322E-3</v>
      </c>
    </row>
    <row r="214" spans="1:7" ht="15" hidden="1" customHeight="1" x14ac:dyDescent="0.2">
      <c r="A214" s="16">
        <v>44818</v>
      </c>
      <c r="B214">
        <v>9.8446035385131836</v>
      </c>
      <c r="C214">
        <v>3946.010009765625</v>
      </c>
      <c r="D214" s="17">
        <f t="shared" si="12"/>
        <v>-9.451782236694739E-3</v>
      </c>
      <c r="E214" s="17">
        <f t="shared" si="13"/>
        <v>3.3870120853238816E-3</v>
      </c>
      <c r="F214" s="17">
        <f t="shared" si="14"/>
        <v>3.9052734678706518E-3</v>
      </c>
      <c r="G214" s="17">
        <f t="shared" si="15"/>
        <v>-1.3357055704565392E-2</v>
      </c>
    </row>
    <row r="215" spans="1:7" ht="15" hidden="1" customHeight="1" x14ac:dyDescent="0.2">
      <c r="A215" s="16">
        <v>44819</v>
      </c>
      <c r="B215">
        <v>9.7130928039550781</v>
      </c>
      <c r="C215">
        <v>3901.35009765625</v>
      </c>
      <c r="D215" s="17">
        <f t="shared" si="12"/>
        <v>-1.3358662341618976E-2</v>
      </c>
      <c r="E215" s="17">
        <f t="shared" si="13"/>
        <v>-1.1317739184353415E-2</v>
      </c>
      <c r="F215" s="17">
        <f t="shared" si="14"/>
        <v>-4.3717609402818287E-3</v>
      </c>
      <c r="G215" s="17">
        <f t="shared" si="15"/>
        <v>-8.9869014013371478E-3</v>
      </c>
    </row>
    <row r="216" spans="1:7" ht="15" hidden="1" customHeight="1" x14ac:dyDescent="0.2">
      <c r="A216" s="16">
        <v>44820</v>
      </c>
      <c r="B216">
        <v>9.5815792083740234</v>
      </c>
      <c r="C216">
        <v>3873.330078125</v>
      </c>
      <c r="D216" s="17">
        <f t="shared" si="12"/>
        <v>-1.3539826936226129E-2</v>
      </c>
      <c r="E216" s="17">
        <f t="shared" si="13"/>
        <v>-7.1821340894484553E-3</v>
      </c>
      <c r="F216" s="17">
        <f t="shared" si="14"/>
        <v>-2.0439047908448809E-3</v>
      </c>
      <c r="G216" s="17">
        <f t="shared" si="15"/>
        <v>-1.1495922145381247E-2</v>
      </c>
    </row>
    <row r="217" spans="1:7" ht="15" hidden="1" customHeight="1" x14ac:dyDescent="0.2">
      <c r="A217" s="16">
        <v>44823</v>
      </c>
      <c r="B217">
        <v>9.6191558837890625</v>
      </c>
      <c r="C217">
        <v>3899.889892578125</v>
      </c>
      <c r="D217" s="17">
        <f t="shared" si="12"/>
        <v>3.9217622270657504E-3</v>
      </c>
      <c r="E217" s="17">
        <f t="shared" si="13"/>
        <v>6.8571007162865349E-3</v>
      </c>
      <c r="F217" s="17">
        <f t="shared" si="14"/>
        <v>5.8585226232674131E-3</v>
      </c>
      <c r="G217" s="17">
        <f t="shared" si="15"/>
        <v>-1.9367603962016627E-3</v>
      </c>
    </row>
    <row r="218" spans="1:7" ht="15" hidden="1" customHeight="1" x14ac:dyDescent="0.2">
      <c r="A218" s="16">
        <v>44824</v>
      </c>
      <c r="B218">
        <v>9.4312810897827148</v>
      </c>
      <c r="C218">
        <v>3855.929931640625</v>
      </c>
      <c r="D218" s="17">
        <f t="shared" si="12"/>
        <v>-1.9531318160980082E-2</v>
      </c>
      <c r="E218" s="17">
        <f t="shared" si="13"/>
        <v>-1.1272103097361819E-2</v>
      </c>
      <c r="F218" s="17">
        <f t="shared" si="14"/>
        <v>-4.346073225110352E-3</v>
      </c>
      <c r="G218" s="17">
        <f t="shared" si="15"/>
        <v>-1.5185244935869729E-2</v>
      </c>
    </row>
    <row r="219" spans="1:7" ht="15" hidden="1" customHeight="1" x14ac:dyDescent="0.2">
      <c r="A219" s="16">
        <v>44825</v>
      </c>
      <c r="B219">
        <v>9.2809810638427734</v>
      </c>
      <c r="C219">
        <v>3789.929931640625</v>
      </c>
      <c r="D219" s="17">
        <f t="shared" si="12"/>
        <v>-1.593633192661037E-2</v>
      </c>
      <c r="E219" s="17">
        <f t="shared" si="13"/>
        <v>-1.7116493600784488E-2</v>
      </c>
      <c r="F219" s="17">
        <f t="shared" si="14"/>
        <v>-7.6357732958121016E-3</v>
      </c>
      <c r="G219" s="17">
        <f t="shared" si="15"/>
        <v>-8.3005586307982673E-3</v>
      </c>
    </row>
    <row r="220" spans="1:7" ht="15" hidden="1" customHeight="1" x14ac:dyDescent="0.2">
      <c r="A220" s="16">
        <v>44826</v>
      </c>
      <c r="B220">
        <v>9.2528018951416016</v>
      </c>
      <c r="C220">
        <v>3757.989990234375</v>
      </c>
      <c r="D220" s="17">
        <f t="shared" si="12"/>
        <v>-3.0362273672719375E-3</v>
      </c>
      <c r="E220" s="17">
        <f t="shared" si="13"/>
        <v>-8.4275809796894308E-3</v>
      </c>
      <c r="F220" s="17">
        <f t="shared" si="14"/>
        <v>-2.7449439702908109E-3</v>
      </c>
      <c r="G220" s="17">
        <f t="shared" si="15"/>
        <v>-2.9128339698112661E-4</v>
      </c>
    </row>
    <row r="221" spans="1:7" ht="15" hidden="1" customHeight="1" x14ac:dyDescent="0.2">
      <c r="A221" s="16">
        <v>44827</v>
      </c>
      <c r="B221">
        <v>8.7737216949462891</v>
      </c>
      <c r="C221">
        <v>3693.22998046875</v>
      </c>
      <c r="D221" s="17">
        <f t="shared" si="12"/>
        <v>-5.1776770498768054E-2</v>
      </c>
      <c r="E221" s="17">
        <f t="shared" si="13"/>
        <v>-1.7232619015461026E-2</v>
      </c>
      <c r="F221" s="17">
        <f t="shared" si="14"/>
        <v>-7.7011381588629113E-3</v>
      </c>
      <c r="G221" s="17">
        <f t="shared" si="15"/>
        <v>-4.4075632339905142E-2</v>
      </c>
    </row>
    <row r="222" spans="1:7" ht="15" hidden="1" customHeight="1" x14ac:dyDescent="0.2">
      <c r="A222" s="16">
        <v>44830</v>
      </c>
      <c r="B222">
        <v>8.6609973907470703</v>
      </c>
      <c r="C222">
        <v>3655.0400390625</v>
      </c>
      <c r="D222" s="17">
        <f t="shared" si="12"/>
        <v>-1.28479461873231E-2</v>
      </c>
      <c r="E222" s="17">
        <f t="shared" si="13"/>
        <v>-1.0340526208282075E-2</v>
      </c>
      <c r="F222" s="17">
        <f t="shared" si="14"/>
        <v>-3.8217057044809535E-3</v>
      </c>
      <c r="G222" s="17">
        <f t="shared" si="15"/>
        <v>-9.0262404828421461E-3</v>
      </c>
    </row>
    <row r="223" spans="1:7" ht="15" hidden="1" customHeight="1" x14ac:dyDescent="0.2">
      <c r="A223" s="16">
        <v>44831</v>
      </c>
      <c r="B223">
        <v>8.6422100067138672</v>
      </c>
      <c r="C223">
        <v>3647.2900390625</v>
      </c>
      <c r="D223" s="17">
        <f t="shared" si="12"/>
        <v>-2.1691940530168541E-3</v>
      </c>
      <c r="E223" s="17">
        <f t="shared" si="13"/>
        <v>-2.1203598092424114E-3</v>
      </c>
      <c r="F223" s="17">
        <f t="shared" si="14"/>
        <v>8.0527498208752581E-4</v>
      </c>
      <c r="G223" s="17">
        <f t="shared" si="15"/>
        <v>-2.9744690351043799E-3</v>
      </c>
    </row>
    <row r="224" spans="1:7" ht="15" hidden="1" customHeight="1" x14ac:dyDescent="0.2">
      <c r="A224" s="16">
        <v>44832</v>
      </c>
      <c r="B224">
        <v>8.7549333572387695</v>
      </c>
      <c r="C224">
        <v>3719.0400390625</v>
      </c>
      <c r="D224" s="17">
        <f t="shared" si="12"/>
        <v>1.3043347759118529E-2</v>
      </c>
      <c r="E224" s="17">
        <f t="shared" si="13"/>
        <v>1.9672139926234733E-2</v>
      </c>
      <c r="F224" s="17">
        <f t="shared" si="14"/>
        <v>1.3071872821260405E-2</v>
      </c>
      <c r="G224" s="17">
        <f t="shared" si="15"/>
        <v>-2.8525062141876445E-5</v>
      </c>
    </row>
    <row r="225" spans="1:7" ht="15" hidden="1" customHeight="1" x14ac:dyDescent="0.2">
      <c r="A225" s="16">
        <v>44833</v>
      </c>
      <c r="B225">
        <v>8.7079668045043945</v>
      </c>
      <c r="C225">
        <v>3640.469970703125</v>
      </c>
      <c r="D225" s="17">
        <f t="shared" si="12"/>
        <v>-5.3645814100391487E-3</v>
      </c>
      <c r="E225" s="17">
        <f t="shared" si="13"/>
        <v>-2.1126437880238824E-2</v>
      </c>
      <c r="F225" s="17">
        <f t="shared" si="14"/>
        <v>-9.8928972802388125E-3</v>
      </c>
      <c r="G225" s="17">
        <f t="shared" si="15"/>
        <v>4.5283158701996638E-3</v>
      </c>
    </row>
    <row r="226" spans="1:7" ht="15" hidden="1" customHeight="1" x14ac:dyDescent="0.2">
      <c r="A226" s="16">
        <v>44834</v>
      </c>
      <c r="B226">
        <v>8.9709892272949219</v>
      </c>
      <c r="C226">
        <v>3585.6201171875</v>
      </c>
      <c r="D226" s="17">
        <f t="shared" si="12"/>
        <v>3.0204803106790967E-2</v>
      </c>
      <c r="E226" s="17">
        <f t="shared" si="13"/>
        <v>-1.5066695771983274E-2</v>
      </c>
      <c r="F226" s="17">
        <f t="shared" si="14"/>
        <v>-6.4819797465305142E-3</v>
      </c>
      <c r="G226" s="17">
        <f t="shared" si="15"/>
        <v>3.6686782853321484E-2</v>
      </c>
    </row>
    <row r="227" spans="1:7" ht="15" hidden="1" customHeight="1" x14ac:dyDescent="0.2">
      <c r="A227" s="16">
        <v>44837</v>
      </c>
      <c r="B227">
        <v>9.2809810638427734</v>
      </c>
      <c r="C227">
        <v>3678.429931640625</v>
      </c>
      <c r="D227" s="17">
        <f t="shared" si="12"/>
        <v>3.4554922394141041E-2</v>
      </c>
      <c r="E227" s="17">
        <f t="shared" si="13"/>
        <v>2.5883894952576147E-2</v>
      </c>
      <c r="F227" s="17">
        <f t="shared" si="14"/>
        <v>1.6568355634544354E-2</v>
      </c>
      <c r="G227" s="17">
        <f t="shared" si="15"/>
        <v>1.7986566759596687E-2</v>
      </c>
    </row>
    <row r="228" spans="1:7" ht="15" hidden="1" customHeight="1" x14ac:dyDescent="0.2">
      <c r="A228" s="16">
        <v>44838</v>
      </c>
      <c r="B228">
        <v>9.6661233901977539</v>
      </c>
      <c r="C228">
        <v>3790.929931640625</v>
      </c>
      <c r="D228" s="17">
        <f t="shared" si="12"/>
        <v>4.1498018766080058E-2</v>
      </c>
      <c r="E228" s="17">
        <f t="shared" si="13"/>
        <v>3.0583700679551518E-2</v>
      </c>
      <c r="F228" s="17">
        <f t="shared" si="14"/>
        <v>1.9213789957124427E-2</v>
      </c>
      <c r="G228" s="17">
        <f t="shared" si="15"/>
        <v>2.2284228808955631E-2</v>
      </c>
    </row>
    <row r="229" spans="1:7" ht="15" hidden="1" customHeight="1" x14ac:dyDescent="0.2">
      <c r="A229" s="16">
        <v>44839</v>
      </c>
      <c r="B229">
        <v>9.6473369598388672</v>
      </c>
      <c r="C229">
        <v>3783.280029296875</v>
      </c>
      <c r="D229" s="17">
        <f t="shared" si="12"/>
        <v>-1.9435330587583843E-3</v>
      </c>
      <c r="E229" s="17">
        <f t="shared" si="13"/>
        <v>-2.0179487570848309E-3</v>
      </c>
      <c r="F229" s="17">
        <f t="shared" si="14"/>
        <v>8.6292028236753483E-4</v>
      </c>
      <c r="G229" s="17">
        <f t="shared" si="15"/>
        <v>-2.8064533411259192E-3</v>
      </c>
    </row>
    <row r="230" spans="1:7" ht="15" hidden="1" customHeight="1" x14ac:dyDescent="0.2">
      <c r="A230" s="16">
        <v>44840</v>
      </c>
      <c r="B230">
        <v>9.5064306259155273</v>
      </c>
      <c r="C230">
        <v>3744.52001953125</v>
      </c>
      <c r="D230" s="17">
        <f t="shared" si="12"/>
        <v>-1.4605723269532578E-2</v>
      </c>
      <c r="E230" s="17">
        <f t="shared" si="13"/>
        <v>-1.0245080846639998E-2</v>
      </c>
      <c r="F230" s="17">
        <f t="shared" si="14"/>
        <v>-3.7679812634535759E-3</v>
      </c>
      <c r="G230" s="17">
        <f t="shared" si="15"/>
        <v>-1.0837742006079003E-2</v>
      </c>
    </row>
    <row r="231" spans="1:7" ht="15" hidden="1" customHeight="1" x14ac:dyDescent="0.2">
      <c r="A231" s="16">
        <v>44841</v>
      </c>
      <c r="B231">
        <v>9.3937063217163086</v>
      </c>
      <c r="C231">
        <v>3639.659912109375</v>
      </c>
      <c r="D231" s="17">
        <f t="shared" si="12"/>
        <v>-1.1857689666605276E-2</v>
      </c>
      <c r="E231" s="17">
        <f t="shared" si="13"/>
        <v>-2.8003617786773516E-2</v>
      </c>
      <c r="F231" s="17">
        <f t="shared" si="14"/>
        <v>-1.3763935536752734E-2</v>
      </c>
      <c r="G231" s="17">
        <f t="shared" si="15"/>
        <v>1.9062458701474584E-3</v>
      </c>
    </row>
    <row r="232" spans="1:7" ht="15" hidden="1" customHeight="1" x14ac:dyDescent="0.2">
      <c r="A232" s="16">
        <v>44844</v>
      </c>
      <c r="B232">
        <v>9.4970369338989258</v>
      </c>
      <c r="C232">
        <v>3612.389892578125</v>
      </c>
      <c r="D232" s="17">
        <f t="shared" si="12"/>
        <v>1.0999983248756395E-2</v>
      </c>
      <c r="E232" s="17">
        <f t="shared" si="13"/>
        <v>-7.4924636339018802E-3</v>
      </c>
      <c r="F232" s="17">
        <f t="shared" si="14"/>
        <v>-2.218583591608007E-3</v>
      </c>
      <c r="G232" s="17">
        <f t="shared" si="15"/>
        <v>1.3218566840364402E-2</v>
      </c>
    </row>
    <row r="233" spans="1:7" ht="15" hidden="1" customHeight="1" x14ac:dyDescent="0.2">
      <c r="A233" s="16">
        <v>44845</v>
      </c>
      <c r="B233">
        <v>9.3749189376831055</v>
      </c>
      <c r="C233">
        <v>3588.840087890625</v>
      </c>
      <c r="D233" s="17">
        <f t="shared" si="12"/>
        <v>-1.28585365167877E-2</v>
      </c>
      <c r="E233" s="17">
        <f t="shared" si="13"/>
        <v>-6.5191757777544046E-3</v>
      </c>
      <c r="F233" s="17">
        <f t="shared" si="14"/>
        <v>-1.6707377337197623E-3</v>
      </c>
      <c r="G233" s="17">
        <f t="shared" si="15"/>
        <v>-1.1187798783067937E-2</v>
      </c>
    </row>
    <row r="234" spans="1:7" ht="15" hidden="1" customHeight="1" x14ac:dyDescent="0.2">
      <c r="A234" s="16">
        <v>44846</v>
      </c>
      <c r="B234">
        <v>9.384312629699707</v>
      </c>
      <c r="C234">
        <v>3577.030029296875</v>
      </c>
      <c r="D234" s="17">
        <f t="shared" si="12"/>
        <v>1.0020024790660109E-3</v>
      </c>
      <c r="E234" s="17">
        <f t="shared" si="13"/>
        <v>-3.2907731480149582E-3</v>
      </c>
      <c r="F234" s="17">
        <f t="shared" si="14"/>
        <v>1.4647081062508691E-4</v>
      </c>
      <c r="G234" s="17">
        <f t="shared" si="15"/>
        <v>8.5553166844092401E-4</v>
      </c>
    </row>
    <row r="235" spans="1:7" ht="15" hidden="1" customHeight="1" x14ac:dyDescent="0.2">
      <c r="A235" s="16">
        <v>44847</v>
      </c>
      <c r="B235">
        <v>9.6285486221313477</v>
      </c>
      <c r="C235">
        <v>3669.909912109375</v>
      </c>
      <c r="D235" s="17">
        <f t="shared" si="12"/>
        <v>2.6025986352871122E-2</v>
      </c>
      <c r="E235" s="17">
        <f t="shared" si="13"/>
        <v>2.5965642460864968E-2</v>
      </c>
      <c r="F235" s="17">
        <f t="shared" si="14"/>
        <v>1.6614369805507082E-2</v>
      </c>
      <c r="G235" s="17">
        <f t="shared" si="15"/>
        <v>9.4116165473640406E-3</v>
      </c>
    </row>
    <row r="236" spans="1:7" ht="15" hidden="1" customHeight="1" x14ac:dyDescent="0.2">
      <c r="A236" s="16">
        <v>44848</v>
      </c>
      <c r="B236">
        <v>9.384312629699707</v>
      </c>
      <c r="C236">
        <v>3583.070068359375</v>
      </c>
      <c r="D236" s="17">
        <f t="shared" si="12"/>
        <v>-2.5365815972540395E-2</v>
      </c>
      <c r="E236" s="17">
        <f t="shared" si="13"/>
        <v>-2.3662663615654389E-2</v>
      </c>
      <c r="F236" s="17">
        <f t="shared" si="14"/>
        <v>-1.132049216395269E-2</v>
      </c>
      <c r="G236" s="17">
        <f t="shared" si="15"/>
        <v>-1.4045323808587706E-2</v>
      </c>
    </row>
    <row r="237" spans="1:7" ht="15" hidden="1" customHeight="1" x14ac:dyDescent="0.2">
      <c r="A237" s="16">
        <v>44851</v>
      </c>
      <c r="B237">
        <v>9.4688549041748047</v>
      </c>
      <c r="C237">
        <v>3677.949951171875</v>
      </c>
      <c r="D237" s="17">
        <f t="shared" si="12"/>
        <v>9.0088936516816709E-3</v>
      </c>
      <c r="E237" s="17">
        <f t="shared" si="13"/>
        <v>2.6480052302171098E-2</v>
      </c>
      <c r="F237" s="17">
        <f t="shared" si="14"/>
        <v>1.6903921657034353E-2</v>
      </c>
      <c r="G237" s="17">
        <f t="shared" si="15"/>
        <v>-7.895028005352682E-3</v>
      </c>
    </row>
    <row r="238" spans="1:7" ht="15" hidden="1" customHeight="1" x14ac:dyDescent="0.2">
      <c r="A238" s="16">
        <v>44852</v>
      </c>
      <c r="B238">
        <v>9.4970369338989258</v>
      </c>
      <c r="C238">
        <v>3719.97998046875</v>
      </c>
      <c r="D238" s="17">
        <f t="shared" si="12"/>
        <v>2.9762869966141192E-3</v>
      </c>
      <c r="E238" s="17">
        <f t="shared" si="13"/>
        <v>1.1427569666488724E-2</v>
      </c>
      <c r="F238" s="17">
        <f t="shared" si="14"/>
        <v>8.4311556497250074E-3</v>
      </c>
      <c r="G238" s="17">
        <f t="shared" si="15"/>
        <v>-5.4548686531108882E-3</v>
      </c>
    </row>
    <row r="239" spans="1:7" ht="15" hidden="1" customHeight="1" x14ac:dyDescent="0.2">
      <c r="A239" s="16">
        <v>44853</v>
      </c>
      <c r="B239">
        <v>9.3749189376831055</v>
      </c>
      <c r="C239">
        <v>3695.159912109375</v>
      </c>
      <c r="D239" s="17">
        <f t="shared" si="12"/>
        <v>-1.28585365167877E-2</v>
      </c>
      <c r="E239" s="17">
        <f t="shared" si="13"/>
        <v>-6.6720972934503076E-3</v>
      </c>
      <c r="F239" s="17">
        <f t="shared" si="14"/>
        <v>-1.7568144462019311E-3</v>
      </c>
      <c r="G239" s="17">
        <f t="shared" si="15"/>
        <v>-1.1101722070585768E-2</v>
      </c>
    </row>
    <row r="240" spans="1:7" ht="15" hidden="1" customHeight="1" x14ac:dyDescent="0.2">
      <c r="A240" s="16">
        <v>44854</v>
      </c>
      <c r="B240">
        <v>9.3467369079589844</v>
      </c>
      <c r="C240">
        <v>3665.780029296875</v>
      </c>
      <c r="D240" s="17">
        <f t="shared" si="12"/>
        <v>-3.0061091633380999E-3</v>
      </c>
      <c r="E240" s="17">
        <f t="shared" si="13"/>
        <v>-7.9509097065648682E-3</v>
      </c>
      <c r="F240" s="17">
        <f t="shared" si="14"/>
        <v>-2.4766344656502442E-3</v>
      </c>
      <c r="G240" s="17">
        <f t="shared" si="15"/>
        <v>-5.2947469768785567E-4</v>
      </c>
    </row>
    <row r="241" spans="1:7" ht="15" hidden="1" customHeight="1" x14ac:dyDescent="0.2">
      <c r="A241" s="16">
        <v>44855</v>
      </c>
      <c r="B241">
        <v>9.3561315536499023</v>
      </c>
      <c r="C241">
        <v>3752.75</v>
      </c>
      <c r="D241" s="17">
        <f t="shared" si="12"/>
        <v>1.0051257228518296E-3</v>
      </c>
      <c r="E241" s="17">
        <f t="shared" si="13"/>
        <v>2.372481982226482E-2</v>
      </c>
      <c r="F241" s="17">
        <f t="shared" si="14"/>
        <v>1.5353051899334329E-2</v>
      </c>
      <c r="G241" s="17">
        <f t="shared" si="15"/>
        <v>-1.4347926176482499E-2</v>
      </c>
    </row>
    <row r="242" spans="1:7" ht="15" hidden="1" customHeight="1" x14ac:dyDescent="0.2">
      <c r="A242" s="16">
        <v>44858</v>
      </c>
      <c r="B242">
        <v>10.19217014312744</v>
      </c>
      <c r="C242">
        <v>3797.340087890625</v>
      </c>
      <c r="D242" s="17">
        <f t="shared" si="12"/>
        <v>8.935729309528484E-2</v>
      </c>
      <c r="E242" s="17">
        <f t="shared" si="13"/>
        <v>1.1881976654619875E-2</v>
      </c>
      <c r="F242" s="17">
        <f t="shared" si="14"/>
        <v>8.6869329972699694E-3</v>
      </c>
      <c r="G242" s="17">
        <f t="shared" si="15"/>
        <v>8.0670360098014871E-2</v>
      </c>
    </row>
    <row r="243" spans="1:7" ht="15" hidden="1" customHeight="1" x14ac:dyDescent="0.2">
      <c r="A243" s="16">
        <v>44859</v>
      </c>
      <c r="B243">
        <v>10.389439582824711</v>
      </c>
      <c r="C243">
        <v>3859.110107421875</v>
      </c>
      <c r="D243" s="17">
        <f t="shared" si="12"/>
        <v>1.9354998683012603E-2</v>
      </c>
      <c r="E243" s="17">
        <f t="shared" si="13"/>
        <v>1.6266654579669915E-2</v>
      </c>
      <c r="F243" s="17">
        <f t="shared" si="14"/>
        <v>1.1154987668085373E-2</v>
      </c>
      <c r="G243" s="17">
        <f t="shared" si="15"/>
        <v>8.2000110149272297E-3</v>
      </c>
    </row>
    <row r="244" spans="1:7" ht="15" hidden="1" customHeight="1" x14ac:dyDescent="0.2">
      <c r="A244" s="16">
        <v>44860</v>
      </c>
      <c r="B244">
        <v>10.39883232116699</v>
      </c>
      <c r="C244">
        <v>3830.60009765625</v>
      </c>
      <c r="D244" s="17">
        <f t="shared" si="12"/>
        <v>9.0406592842673383E-4</v>
      </c>
      <c r="E244" s="17">
        <f t="shared" si="13"/>
        <v>-7.3877160723645474E-3</v>
      </c>
      <c r="F244" s="17">
        <f t="shared" si="14"/>
        <v>-2.1596231131127052E-3</v>
      </c>
      <c r="G244" s="17">
        <f t="shared" si="15"/>
        <v>3.0636890415394391E-3</v>
      </c>
    </row>
    <row r="245" spans="1:7" ht="15" hidden="1" customHeight="1" x14ac:dyDescent="0.2">
      <c r="A245" s="16">
        <v>44861</v>
      </c>
      <c r="B245">
        <v>10.314287185668951</v>
      </c>
      <c r="C245">
        <v>3807.300048828125</v>
      </c>
      <c r="D245" s="17">
        <f t="shared" si="12"/>
        <v>-8.1302527905894317E-3</v>
      </c>
      <c r="E245" s="17">
        <f t="shared" si="13"/>
        <v>-6.0826106182112483E-3</v>
      </c>
      <c r="F245" s="17">
        <f t="shared" si="14"/>
        <v>-1.425003223786866E-3</v>
      </c>
      <c r="G245" s="17">
        <f t="shared" si="15"/>
        <v>-6.7052495668025658E-3</v>
      </c>
    </row>
    <row r="246" spans="1:7" ht="15" hidden="1" customHeight="1" x14ac:dyDescent="0.2">
      <c r="A246" s="16">
        <v>44862</v>
      </c>
      <c r="B246">
        <v>10.46458911895752</v>
      </c>
      <c r="C246">
        <v>3901.06005859375</v>
      </c>
      <c r="D246" s="17">
        <f t="shared" si="12"/>
        <v>1.4572207519818026E-2</v>
      </c>
      <c r="E246" s="17">
        <f t="shared" si="13"/>
        <v>2.4626377895927698E-2</v>
      </c>
      <c r="F246" s="17">
        <f t="shared" si="14"/>
        <v>1.5860522380119896E-2</v>
      </c>
      <c r="G246" s="17">
        <f t="shared" si="15"/>
        <v>-1.2883148603018701E-3</v>
      </c>
    </row>
    <row r="247" spans="1:7" ht="15" hidden="1" customHeight="1" x14ac:dyDescent="0.2">
      <c r="A247" s="16">
        <v>44865</v>
      </c>
      <c r="B247">
        <v>10.44580173492432</v>
      </c>
      <c r="C247">
        <v>3871.97998046875</v>
      </c>
      <c r="D247" s="17">
        <f t="shared" si="12"/>
        <v>-1.795329354992492E-3</v>
      </c>
      <c r="E247" s="17">
        <f t="shared" si="13"/>
        <v>-7.4544041076575196E-3</v>
      </c>
      <c r="F247" s="17">
        <f t="shared" si="14"/>
        <v>-2.1971605833227765E-3</v>
      </c>
      <c r="G247" s="17">
        <f t="shared" si="15"/>
        <v>4.0183122833028443E-4</v>
      </c>
    </row>
    <row r="248" spans="1:7" ht="15" hidden="1" customHeight="1" x14ac:dyDescent="0.2">
      <c r="A248" s="16">
        <v>44866</v>
      </c>
      <c r="B248">
        <v>10.389439582824711</v>
      </c>
      <c r="C248">
        <v>3856.10009765625</v>
      </c>
      <c r="D248" s="17">
        <f t="shared" si="12"/>
        <v>-5.3956750788375363E-3</v>
      </c>
      <c r="E248" s="17">
        <f t="shared" si="13"/>
        <v>-4.1012306087846451E-3</v>
      </c>
      <c r="F248" s="17">
        <f t="shared" si="14"/>
        <v>-3.0972080840403282E-4</v>
      </c>
      <c r="G248" s="17">
        <f t="shared" si="15"/>
        <v>-5.0859542704335039E-3</v>
      </c>
    </row>
    <row r="249" spans="1:7" ht="15" hidden="1" customHeight="1" x14ac:dyDescent="0.2">
      <c r="A249" s="16">
        <v>44867</v>
      </c>
      <c r="B249">
        <v>10.210958480834959</v>
      </c>
      <c r="C249">
        <v>3759.68994140625</v>
      </c>
      <c r="D249" s="17">
        <f t="shared" si="12"/>
        <v>-1.7179088493358918E-2</v>
      </c>
      <c r="E249" s="17">
        <f t="shared" si="13"/>
        <v>-2.500198485734284E-2</v>
      </c>
      <c r="F249" s="17">
        <f t="shared" si="14"/>
        <v>-1.2074371491642134E-2</v>
      </c>
      <c r="G249" s="17">
        <f t="shared" si="15"/>
        <v>-5.1047170017167846E-3</v>
      </c>
    </row>
    <row r="250" spans="1:7" ht="15" hidden="1" customHeight="1" x14ac:dyDescent="0.2">
      <c r="A250" s="16">
        <v>44868</v>
      </c>
      <c r="B250">
        <v>10.17338275909424</v>
      </c>
      <c r="C250">
        <v>3719.889892578125</v>
      </c>
      <c r="D250" s="17">
        <f t="shared" si="12"/>
        <v>-3.6799407040235543E-3</v>
      </c>
      <c r="E250" s="17">
        <f t="shared" si="13"/>
        <v>-1.0585992315429671E-2</v>
      </c>
      <c r="F250" s="17">
        <f t="shared" si="14"/>
        <v>-3.9598740677286564E-3</v>
      </c>
      <c r="G250" s="17">
        <f t="shared" si="15"/>
        <v>2.7993336370510206E-4</v>
      </c>
    </row>
    <row r="251" spans="1:7" ht="15" hidden="1" customHeight="1" x14ac:dyDescent="0.2">
      <c r="A251" s="16">
        <v>44869</v>
      </c>
      <c r="B251">
        <v>9.891571044921875</v>
      </c>
      <c r="C251">
        <v>3770.550048828125</v>
      </c>
      <c r="D251" s="17">
        <f t="shared" si="12"/>
        <v>-2.7700885816022813E-2</v>
      </c>
      <c r="E251" s="17">
        <f t="shared" si="13"/>
        <v>1.3618724670070526E-2</v>
      </c>
      <c r="F251" s="17">
        <f t="shared" si="14"/>
        <v>9.6645165563892972E-3</v>
      </c>
      <c r="G251" s="17">
        <f t="shared" si="15"/>
        <v>-3.7365402372412107E-2</v>
      </c>
    </row>
    <row r="252" spans="1:7" ht="15" hidden="1" customHeight="1" x14ac:dyDescent="0.2">
      <c r="A252" s="16">
        <v>44872</v>
      </c>
      <c r="B252">
        <v>10.248532295227051</v>
      </c>
      <c r="C252">
        <v>3806.800048828125</v>
      </c>
      <c r="D252" s="17">
        <f t="shared" si="12"/>
        <v>3.6087417123534804E-2</v>
      </c>
      <c r="E252" s="17">
        <f t="shared" si="13"/>
        <v>9.6139819205598442E-3</v>
      </c>
      <c r="F252" s="17">
        <f t="shared" si="14"/>
        <v>7.4103204176315871E-3</v>
      </c>
      <c r="G252" s="17">
        <f t="shared" si="15"/>
        <v>2.8677096705903217E-2</v>
      </c>
    </row>
    <row r="253" spans="1:7" ht="15" hidden="1" customHeight="1" x14ac:dyDescent="0.2">
      <c r="A253" s="16">
        <v>44873</v>
      </c>
      <c r="B253">
        <v>10.239139556884769</v>
      </c>
      <c r="C253">
        <v>3828.110107421875</v>
      </c>
      <c r="D253" s="17">
        <f t="shared" si="12"/>
        <v>-9.1649595002551987E-4</v>
      </c>
      <c r="E253" s="17">
        <f t="shared" si="13"/>
        <v>5.5978928024627006E-3</v>
      </c>
      <c r="F253" s="17">
        <f t="shared" si="14"/>
        <v>5.1497376163948342E-3</v>
      </c>
      <c r="G253" s="17">
        <f t="shared" si="15"/>
        <v>-6.0662335664203541E-3</v>
      </c>
    </row>
    <row r="254" spans="1:7" ht="15" hidden="1" customHeight="1" x14ac:dyDescent="0.2">
      <c r="A254" s="16">
        <v>44874</v>
      </c>
      <c r="B254">
        <v>9.994903564453125</v>
      </c>
      <c r="C254">
        <v>3748.570068359375</v>
      </c>
      <c r="D254" s="17">
        <f t="shared" si="12"/>
        <v>-2.3853175462133502E-2</v>
      </c>
      <c r="E254" s="17">
        <f t="shared" si="13"/>
        <v>-2.077788695478977E-2</v>
      </c>
      <c r="F254" s="17">
        <f t="shared" si="14"/>
        <v>-9.6967043661237463E-3</v>
      </c>
      <c r="G254" s="17">
        <f t="shared" si="15"/>
        <v>-1.4156471096009756E-2</v>
      </c>
    </row>
    <row r="255" spans="1:7" ht="15" hidden="1" customHeight="1" x14ac:dyDescent="0.2">
      <c r="A255" s="16">
        <v>44875</v>
      </c>
      <c r="B255">
        <v>10.50216484069824</v>
      </c>
      <c r="C255">
        <v>3956.3701171875</v>
      </c>
      <c r="D255" s="17">
        <f t="shared" si="12"/>
        <v>5.0751993050657251E-2</v>
      </c>
      <c r="E255" s="17">
        <f t="shared" si="13"/>
        <v>5.5434484360344927E-2</v>
      </c>
      <c r="F255" s="17">
        <f t="shared" si="14"/>
        <v>3.3201839657743079E-2</v>
      </c>
      <c r="G255" s="17">
        <f t="shared" si="15"/>
        <v>1.7550153392914172E-2</v>
      </c>
    </row>
    <row r="256" spans="1:7" ht="15" hidden="1" customHeight="1" x14ac:dyDescent="0.2">
      <c r="A256" s="16">
        <v>44876</v>
      </c>
      <c r="B256">
        <v>10.39883232116699</v>
      </c>
      <c r="C256">
        <v>3992.929931640625</v>
      </c>
      <c r="D256" s="17">
        <f t="shared" si="12"/>
        <v>-9.8391637437277302E-3</v>
      </c>
      <c r="E256" s="17">
        <f t="shared" si="13"/>
        <v>9.2407467881479022E-3</v>
      </c>
      <c r="F256" s="17">
        <f t="shared" si="14"/>
        <v>7.2002332167909041E-3</v>
      </c>
      <c r="G256" s="17">
        <f t="shared" si="15"/>
        <v>-1.7039396960518635E-2</v>
      </c>
    </row>
    <row r="257" spans="1:10" ht="15" hidden="1" customHeight="1" x14ac:dyDescent="0.2">
      <c r="A257" s="16">
        <v>44879</v>
      </c>
      <c r="B257">
        <v>10.473981857299799</v>
      </c>
      <c r="C257">
        <v>3957.25</v>
      </c>
      <c r="D257" s="17">
        <f t="shared" si="12"/>
        <v>7.2267283298568241E-3</v>
      </c>
      <c r="E257" s="17">
        <f t="shared" si="13"/>
        <v>-8.9357770488009969E-3</v>
      </c>
      <c r="F257" s="17">
        <f t="shared" si="14"/>
        <v>-3.0309982035778577E-3</v>
      </c>
      <c r="G257" s="17">
        <f t="shared" si="15"/>
        <v>1.0257726533434682E-2</v>
      </c>
    </row>
    <row r="258" spans="1:10" ht="15" hidden="1" customHeight="1" x14ac:dyDescent="0.2">
      <c r="A258" s="16">
        <v>44880</v>
      </c>
      <c r="B258">
        <v>10.671249389648439</v>
      </c>
      <c r="C258">
        <v>3991.72998046875</v>
      </c>
      <c r="D258" s="17">
        <f t="shared" si="12"/>
        <v>1.8834053279475071E-2</v>
      </c>
      <c r="E258" s="17">
        <f t="shared" si="13"/>
        <v>8.7131165503191443E-3</v>
      </c>
      <c r="F258" s="17">
        <f t="shared" si="14"/>
        <v>6.9032398468795103E-3</v>
      </c>
      <c r="G258" s="17">
        <f t="shared" si="15"/>
        <v>1.1930813432595562E-2</v>
      </c>
    </row>
    <row r="259" spans="1:10" ht="15" hidden="1" customHeight="1" x14ac:dyDescent="0.2">
      <c r="A259" s="16">
        <v>44881</v>
      </c>
      <c r="B259">
        <v>10.80276393890381</v>
      </c>
      <c r="C259">
        <v>3958.7900390625</v>
      </c>
      <c r="D259" s="17">
        <f t="shared" si="12"/>
        <v>1.2324194145715062E-2</v>
      </c>
      <c r="E259" s="17">
        <f t="shared" si="13"/>
        <v>-8.252046497990273E-3</v>
      </c>
      <c r="F259" s="17">
        <f t="shared" si="14"/>
        <v>-2.6461388345768062E-3</v>
      </c>
      <c r="G259" s="17">
        <f t="shared" si="15"/>
        <v>1.4970332980291868E-2</v>
      </c>
    </row>
    <row r="260" spans="1:10" ht="15" hidden="1" customHeight="1" x14ac:dyDescent="0.2">
      <c r="A260" s="16">
        <v>44882</v>
      </c>
      <c r="B260">
        <v>10.821550369262701</v>
      </c>
      <c r="C260">
        <v>3946.56005859375</v>
      </c>
      <c r="D260" s="17">
        <f t="shared" si="12"/>
        <v>1.7390392371006147E-3</v>
      </c>
      <c r="E260" s="17">
        <f t="shared" si="13"/>
        <v>-3.0893228355314273E-3</v>
      </c>
      <c r="F260" s="17">
        <f t="shared" si="14"/>
        <v>2.5986349149263949E-4</v>
      </c>
      <c r="G260" s="17">
        <f t="shared" si="15"/>
        <v>1.4791757456079752E-3</v>
      </c>
    </row>
    <row r="261" spans="1:10" ht="15" hidden="1" customHeight="1" x14ac:dyDescent="0.2">
      <c r="A261" s="16">
        <v>44883</v>
      </c>
      <c r="B261">
        <v>10.8685188293457</v>
      </c>
      <c r="C261">
        <v>3965.340087890625</v>
      </c>
      <c r="D261" s="17">
        <f t="shared" si="12"/>
        <v>4.340270892829512E-3</v>
      </c>
      <c r="E261" s="17">
        <f t="shared" si="13"/>
        <v>4.7585819088147296E-3</v>
      </c>
      <c r="F261" s="17">
        <f t="shared" si="14"/>
        <v>4.6773049299483182E-3</v>
      </c>
      <c r="G261" s="17">
        <f t="shared" si="15"/>
        <v>-3.3703403711880624E-4</v>
      </c>
    </row>
    <row r="262" spans="1:10" ht="15" hidden="1" customHeight="1" x14ac:dyDescent="0.2">
      <c r="A262" s="16">
        <v>44886</v>
      </c>
      <c r="B262">
        <v>10.924881935119631</v>
      </c>
      <c r="C262">
        <v>3949.93994140625</v>
      </c>
      <c r="D262" s="17">
        <f t="shared" si="12"/>
        <v>5.1859049663462997E-3</v>
      </c>
      <c r="E262" s="17">
        <f t="shared" si="13"/>
        <v>-3.8836886983297791E-3</v>
      </c>
      <c r="F262" s="17">
        <f t="shared" si="14"/>
        <v>-1.8727046259211979E-4</v>
      </c>
      <c r="G262" s="17">
        <f t="shared" si="15"/>
        <v>5.3731754289384195E-3</v>
      </c>
    </row>
    <row r="263" spans="1:10" ht="15" hidden="1" customHeight="1" x14ac:dyDescent="0.2">
      <c r="A263" s="16">
        <v>44887</v>
      </c>
      <c r="B263">
        <v>11.018815994262701</v>
      </c>
      <c r="C263">
        <v>4003.580078125</v>
      </c>
      <c r="D263" s="17">
        <f t="shared" si="12"/>
        <v>8.5981761359914533E-3</v>
      </c>
      <c r="E263" s="17">
        <f t="shared" si="13"/>
        <v>1.3579987927526016E-2</v>
      </c>
      <c r="F263" s="17">
        <f t="shared" si="14"/>
        <v>9.6427123554871149E-3</v>
      </c>
      <c r="G263" s="17">
        <f t="shared" si="15"/>
        <v>-1.0445362194956617E-3</v>
      </c>
    </row>
    <row r="264" spans="1:10" x14ac:dyDescent="0.2">
      <c r="A264" s="21">
        <v>44888</v>
      </c>
      <c r="B264" s="34">
        <v>11.075179100036619</v>
      </c>
      <c r="C264" s="34">
        <v>4027.260009765625</v>
      </c>
      <c r="D264" s="22">
        <f t="shared" si="12"/>
        <v>5.1151689803392575E-3</v>
      </c>
      <c r="E264" s="22">
        <f t="shared" si="13"/>
        <v>5.9146891478476515E-3</v>
      </c>
      <c r="F264" s="17">
        <f>$B$2+$B$3*E264</f>
        <v>5.3280564606268547E-3</v>
      </c>
      <c r="G264" s="17">
        <f t="shared" si="15"/>
        <v>-2.1288748028759717E-4</v>
      </c>
      <c r="H264" s="17">
        <f>G264</f>
        <v>-2.1288748028759717E-4</v>
      </c>
      <c r="I264">
        <f>G264/$B$5</f>
        <v>-8.693692512311663E-3</v>
      </c>
      <c r="J264" t="str">
        <f>IF(ABS(I264)&lt;1.96, "no", "yes")</f>
        <v>no</v>
      </c>
    </row>
    <row r="265" spans="1:10" x14ac:dyDescent="0.2">
      <c r="A265" s="21">
        <v>44890</v>
      </c>
      <c r="B265" s="34">
        <v>11.103360176086429</v>
      </c>
      <c r="C265" s="34">
        <v>4026.1201171875</v>
      </c>
      <c r="D265" s="22">
        <f t="shared" si="12"/>
        <v>2.5445255372635867E-3</v>
      </c>
      <c r="E265" s="22">
        <f t="shared" si="13"/>
        <v>-2.8304419763336419E-4</v>
      </c>
      <c r="F265" s="17">
        <f t="shared" ref="F265:F294" si="16">$B$2+$B$3*E265</f>
        <v>1.8394661939635998E-3</v>
      </c>
      <c r="G265" s="17">
        <f t="shared" ref="G265:G294" si="17">D265-F265</f>
        <v>7.0505934329998681E-4</v>
      </c>
      <c r="H265" s="17">
        <f>H264+G265</f>
        <v>4.9217186301238965E-4</v>
      </c>
      <c r="I265">
        <f t="shared" ref="I265:I283" si="18">G265/$B$5</f>
        <v>2.8792529862732293E-2</v>
      </c>
      <c r="J265" t="str">
        <f t="shared" ref="J265:J283" si="19">IF(ABS(I265)&lt;1.96, "no", "yes")</f>
        <v>no</v>
      </c>
    </row>
    <row r="266" spans="1:10" x14ac:dyDescent="0.2">
      <c r="A266" s="21">
        <v>44893</v>
      </c>
      <c r="B266" s="34">
        <v>11.046998977661129</v>
      </c>
      <c r="C266" s="34">
        <v>3963.93994140625</v>
      </c>
      <c r="D266" s="22">
        <f t="shared" si="12"/>
        <v>-5.0760488294964157E-3</v>
      </c>
      <c r="E266" s="22">
        <f t="shared" si="13"/>
        <v>-1.5444192913123267E-2</v>
      </c>
      <c r="F266" s="17">
        <f t="shared" si="16"/>
        <v>-6.6944659538040819E-3</v>
      </c>
      <c r="G266" s="17">
        <f t="shared" si="17"/>
        <v>1.6184171243076662E-3</v>
      </c>
      <c r="H266" s="17">
        <f t="shared" ref="H266:H283" si="20">H265+G266</f>
        <v>2.1105889873200556E-3</v>
      </c>
      <c r="I266">
        <f t="shared" si="18"/>
        <v>6.6091349366260752E-2</v>
      </c>
      <c r="J266" t="str">
        <f t="shared" si="19"/>
        <v>no</v>
      </c>
    </row>
    <row r="267" spans="1:10" x14ac:dyDescent="0.2">
      <c r="A267" s="21">
        <v>44894</v>
      </c>
      <c r="B267" s="34">
        <v>11.06578540802002</v>
      </c>
      <c r="C267" s="34">
        <v>3957.6298828125</v>
      </c>
      <c r="D267" s="22">
        <f t="shared" ref="D267:D294" si="21">(B267/B266)-1</f>
        <v>1.7005913005767592E-3</v>
      </c>
      <c r="E267" s="22">
        <f t="shared" ref="E267:E294" si="22">(C267/C266)-1</f>
        <v>-1.5918653377758885E-3</v>
      </c>
      <c r="F267" s="17">
        <f t="shared" si="16"/>
        <v>1.1027548132402744E-3</v>
      </c>
      <c r="G267" s="17">
        <f t="shared" si="17"/>
        <v>5.9783648733648478E-4</v>
      </c>
      <c r="H267" s="17">
        <f t="shared" si="20"/>
        <v>2.7084254746565402E-3</v>
      </c>
      <c r="I267">
        <f t="shared" si="18"/>
        <v>2.4413866830132733E-2</v>
      </c>
      <c r="J267" t="str">
        <f t="shared" si="19"/>
        <v>no</v>
      </c>
    </row>
    <row r="268" spans="1:10" x14ac:dyDescent="0.2">
      <c r="A268" s="18">
        <v>44895</v>
      </c>
      <c r="B268" s="27">
        <v>11.28184127807617</v>
      </c>
      <c r="C268" s="27">
        <v>4080.110107421875</v>
      </c>
      <c r="D268" s="19">
        <f t="shared" si="21"/>
        <v>1.9524675573372452E-2</v>
      </c>
      <c r="E268" s="19">
        <f t="shared" si="22"/>
        <v>3.0947872397389053E-2</v>
      </c>
      <c r="F268" s="19">
        <f t="shared" si="16"/>
        <v>1.9418775528368532E-2</v>
      </c>
      <c r="G268" s="19">
        <f t="shared" si="17"/>
        <v>1.0590004500391978E-4</v>
      </c>
      <c r="H268" s="19">
        <f t="shared" si="20"/>
        <v>2.81432551966046E-3</v>
      </c>
      <c r="I268" s="27">
        <f t="shared" si="18"/>
        <v>4.3246433611797671E-3</v>
      </c>
      <c r="J268" s="27" t="str">
        <f t="shared" si="19"/>
        <v>no</v>
      </c>
    </row>
    <row r="269" spans="1:10" x14ac:dyDescent="0.2">
      <c r="A269" s="21">
        <v>44896</v>
      </c>
      <c r="B269" s="34">
        <v>10.84033679962158</v>
      </c>
      <c r="C269" s="34">
        <v>4076.570068359375</v>
      </c>
      <c r="D269" s="22">
        <f t="shared" si="21"/>
        <v>-3.9134079940706057E-2</v>
      </c>
      <c r="E269" s="22">
        <f t="shared" si="22"/>
        <v>-8.6763321804983473E-4</v>
      </c>
      <c r="F269" s="17">
        <f t="shared" si="16"/>
        <v>1.5104117714931499E-3</v>
      </c>
      <c r="G269" s="17">
        <f t="shared" si="17"/>
        <v>-4.0644491712199207E-2</v>
      </c>
      <c r="H269" s="17">
        <f t="shared" si="20"/>
        <v>-3.7830166192538747E-2</v>
      </c>
      <c r="I269">
        <f t="shared" si="18"/>
        <v>-1.659800345176268</v>
      </c>
      <c r="J269" t="str">
        <f t="shared" si="19"/>
        <v>no</v>
      </c>
    </row>
    <row r="270" spans="1:10" x14ac:dyDescent="0.2">
      <c r="A270" s="21">
        <v>44897</v>
      </c>
      <c r="B270" s="34">
        <v>10.953061103820801</v>
      </c>
      <c r="C270" s="34">
        <v>4071.699951171875</v>
      </c>
      <c r="D270" s="22">
        <f t="shared" si="21"/>
        <v>1.0398597966361667E-2</v>
      </c>
      <c r="E270" s="22">
        <f t="shared" si="22"/>
        <v>-1.194660488065602E-3</v>
      </c>
      <c r="F270" s="17">
        <f t="shared" si="16"/>
        <v>1.3263341276974054E-3</v>
      </c>
      <c r="G270" s="17">
        <f t="shared" si="17"/>
        <v>9.0722638386642619E-3</v>
      </c>
      <c r="H270" s="17">
        <f t="shared" si="20"/>
        <v>-2.8757902353874487E-2</v>
      </c>
      <c r="I270">
        <f t="shared" si="18"/>
        <v>0.37048431451845421</v>
      </c>
      <c r="J270" t="str">
        <f t="shared" si="19"/>
        <v>no</v>
      </c>
    </row>
    <row r="271" spans="1:10" x14ac:dyDescent="0.2">
      <c r="A271" s="21">
        <v>44900</v>
      </c>
      <c r="B271" s="34">
        <v>10.69943237304688</v>
      </c>
      <c r="C271" s="34">
        <v>3998.840087890625</v>
      </c>
      <c r="D271" s="22">
        <f t="shared" si="21"/>
        <v>-2.3155967849521675E-2</v>
      </c>
      <c r="E271" s="22">
        <f t="shared" si="22"/>
        <v>-1.7894212283564803E-2</v>
      </c>
      <c r="F271" s="17">
        <f t="shared" si="16"/>
        <v>-8.0735368580227632E-3</v>
      </c>
      <c r="G271" s="17">
        <f t="shared" si="17"/>
        <v>-1.5082430991498912E-2</v>
      </c>
      <c r="H271" s="17">
        <f t="shared" si="20"/>
        <v>-4.3840333345373399E-2</v>
      </c>
      <c r="I271">
        <f t="shared" si="18"/>
        <v>-0.61592169347447834</v>
      </c>
      <c r="J271" t="str">
        <f t="shared" si="19"/>
        <v>no</v>
      </c>
    </row>
    <row r="272" spans="1:10" x14ac:dyDescent="0.2">
      <c r="A272" s="21">
        <v>44901</v>
      </c>
      <c r="B272" s="34">
        <v>10.661857604980471</v>
      </c>
      <c r="C272" s="34">
        <v>3941.260009765625</v>
      </c>
      <c r="D272" s="22">
        <f t="shared" si="21"/>
        <v>-3.5118468677894921E-3</v>
      </c>
      <c r="E272" s="22">
        <f t="shared" si="22"/>
        <v>-1.4399194981406072E-2</v>
      </c>
      <c r="F272" s="17">
        <f t="shared" si="16"/>
        <v>-6.1062558114735868E-3</v>
      </c>
      <c r="G272" s="17">
        <f t="shared" si="17"/>
        <v>2.5944089436840947E-3</v>
      </c>
      <c r="H272" s="17">
        <f t="shared" si="20"/>
        <v>-4.1245924401689303E-2</v>
      </c>
      <c r="I272">
        <f t="shared" si="18"/>
        <v>0.10594795700109041</v>
      </c>
      <c r="J272" t="str">
        <f t="shared" si="19"/>
        <v>no</v>
      </c>
    </row>
    <row r="273" spans="1:10" x14ac:dyDescent="0.2">
      <c r="A273" s="21">
        <v>44902</v>
      </c>
      <c r="B273" s="34">
        <v>10.69003868103027</v>
      </c>
      <c r="C273" s="34">
        <v>3933.919921875</v>
      </c>
      <c r="D273" s="22">
        <f t="shared" si="21"/>
        <v>2.6431675505247387E-3</v>
      </c>
      <c r="E273" s="22">
        <f t="shared" si="22"/>
        <v>-1.8623708845491027E-3</v>
      </c>
      <c r="F273" s="17">
        <f t="shared" si="16"/>
        <v>9.5049220932564671E-4</v>
      </c>
      <c r="G273" s="17">
        <f t="shared" si="17"/>
        <v>1.692675341199092E-3</v>
      </c>
      <c r="H273" s="17">
        <f t="shared" si="20"/>
        <v>-3.9553249060490209E-2</v>
      </c>
      <c r="I273">
        <f t="shared" si="18"/>
        <v>6.9123834429705863E-2</v>
      </c>
      <c r="J273" t="str">
        <f t="shared" si="19"/>
        <v>no</v>
      </c>
    </row>
    <row r="274" spans="1:10" x14ac:dyDescent="0.2">
      <c r="A274" s="21">
        <v>44903</v>
      </c>
      <c r="B274" s="34">
        <v>10.643069267272949</v>
      </c>
      <c r="C274" s="34">
        <v>3963.510009765625</v>
      </c>
      <c r="D274" s="22">
        <f t="shared" si="21"/>
        <v>-4.3937552668231739E-3</v>
      </c>
      <c r="E274" s="22">
        <f t="shared" si="22"/>
        <v>7.5217819575039702E-3</v>
      </c>
      <c r="F274" s="17">
        <f t="shared" si="16"/>
        <v>6.2326594857762705E-3</v>
      </c>
      <c r="G274" s="17">
        <f t="shared" si="17"/>
        <v>-1.0626414752599445E-2</v>
      </c>
      <c r="H274" s="17">
        <f t="shared" si="20"/>
        <v>-5.0179663813089651E-2</v>
      </c>
      <c r="I274">
        <f t="shared" si="18"/>
        <v>-0.4339512226956177</v>
      </c>
      <c r="J274" t="str">
        <f t="shared" si="19"/>
        <v>no</v>
      </c>
    </row>
    <row r="275" spans="1:10" x14ac:dyDescent="0.2">
      <c r="A275" s="21">
        <v>44904</v>
      </c>
      <c r="B275" s="34">
        <v>10.71821880340576</v>
      </c>
      <c r="C275" s="34">
        <v>3934.3798828125</v>
      </c>
      <c r="D275" s="22">
        <f t="shared" si="21"/>
        <v>7.0608895089965262E-3</v>
      </c>
      <c r="E275" s="22">
        <f t="shared" si="22"/>
        <v>-7.349578247904498E-3</v>
      </c>
      <c r="F275" s="17">
        <f t="shared" si="16"/>
        <v>-2.1381560321999627E-3</v>
      </c>
      <c r="G275" s="17">
        <f t="shared" si="17"/>
        <v>9.1990455411964898E-3</v>
      </c>
      <c r="H275" s="17">
        <f t="shared" si="20"/>
        <v>-4.0980618271893157E-2</v>
      </c>
      <c r="I275">
        <f t="shared" si="18"/>
        <v>0.37566170276370725</v>
      </c>
      <c r="J275" t="str">
        <f t="shared" si="19"/>
        <v>no</v>
      </c>
    </row>
    <row r="276" spans="1:10" x14ac:dyDescent="0.2">
      <c r="A276" s="21">
        <v>44907</v>
      </c>
      <c r="B276" s="34">
        <v>10.68064498901367</v>
      </c>
      <c r="C276" s="34">
        <v>3990.56005859375</v>
      </c>
      <c r="D276" s="22">
        <f t="shared" si="21"/>
        <v>-3.5056024775451666E-3</v>
      </c>
      <c r="E276" s="22">
        <f t="shared" si="22"/>
        <v>1.4279296218109305E-2</v>
      </c>
      <c r="F276" s="17">
        <f t="shared" si="16"/>
        <v>1.0036340148090451E-2</v>
      </c>
      <c r="G276" s="17">
        <f t="shared" si="17"/>
        <v>-1.3541942625635617E-2</v>
      </c>
      <c r="H276" s="17">
        <f t="shared" si="20"/>
        <v>-5.4522560897528771E-2</v>
      </c>
      <c r="I276">
        <f t="shared" si="18"/>
        <v>-0.55301272318878325</v>
      </c>
      <c r="J276" t="str">
        <f t="shared" si="19"/>
        <v>no</v>
      </c>
    </row>
    <row r="277" spans="1:10" x14ac:dyDescent="0.2">
      <c r="A277" s="21">
        <v>44908</v>
      </c>
      <c r="B277" s="34">
        <v>10.53034496307373</v>
      </c>
      <c r="C277" s="34">
        <v>4019.64990234375</v>
      </c>
      <c r="D277" s="22">
        <f t="shared" si="21"/>
        <v>-1.4072186285991273E-2</v>
      </c>
      <c r="E277" s="22">
        <f t="shared" si="22"/>
        <v>7.2896644387934195E-3</v>
      </c>
      <c r="F277" s="17">
        <f t="shared" si="16"/>
        <v>6.1020047977868169E-3</v>
      </c>
      <c r="G277" s="17">
        <f t="shared" si="17"/>
        <v>-2.017419108377809E-2</v>
      </c>
      <c r="H277" s="17">
        <f t="shared" si="20"/>
        <v>-7.4696751981306861E-2</v>
      </c>
      <c r="I277">
        <f t="shared" si="18"/>
        <v>-0.82385405534439227</v>
      </c>
      <c r="J277" t="str">
        <f t="shared" si="19"/>
        <v>no</v>
      </c>
    </row>
    <row r="278" spans="1:10" x14ac:dyDescent="0.2">
      <c r="A278" s="21">
        <v>44909</v>
      </c>
      <c r="B278" s="34">
        <v>10.58670711517334</v>
      </c>
      <c r="C278" s="34">
        <v>3995.320068359375</v>
      </c>
      <c r="D278" s="22">
        <f t="shared" si="21"/>
        <v>5.3523557202781458E-3</v>
      </c>
      <c r="E278" s="22">
        <f t="shared" si="22"/>
        <v>-6.0527246341003371E-3</v>
      </c>
      <c r="F278" s="17">
        <f t="shared" si="16"/>
        <v>-1.4081809522454489E-3</v>
      </c>
      <c r="G278" s="17">
        <f t="shared" si="17"/>
        <v>6.7605366725235951E-3</v>
      </c>
      <c r="H278" s="17">
        <f t="shared" si="20"/>
        <v>-6.7936215308783271E-2</v>
      </c>
      <c r="I278">
        <f t="shared" si="18"/>
        <v>0.27608024187109026</v>
      </c>
      <c r="J278" t="str">
        <f t="shared" si="19"/>
        <v>no</v>
      </c>
    </row>
    <row r="279" spans="1:10" x14ac:dyDescent="0.2">
      <c r="A279" s="21">
        <v>44910</v>
      </c>
      <c r="B279" s="34">
        <v>10.44580173492432</v>
      </c>
      <c r="C279" s="34">
        <v>3895.75</v>
      </c>
      <c r="D279" s="22">
        <f t="shared" si="21"/>
        <v>-1.3309651312358284E-2</v>
      </c>
      <c r="E279" s="22">
        <f t="shared" si="22"/>
        <v>-2.4921675023714007E-2</v>
      </c>
      <c r="F279" s="17">
        <f t="shared" si="16"/>
        <v>-1.2029166561339805E-2</v>
      </c>
      <c r="G279" s="17">
        <f t="shared" si="17"/>
        <v>-1.2804847510184784E-3</v>
      </c>
      <c r="H279" s="17">
        <f t="shared" si="20"/>
        <v>-6.9216700059801753E-2</v>
      </c>
      <c r="I279">
        <f t="shared" si="18"/>
        <v>-5.2291194752363136E-2</v>
      </c>
      <c r="J279" t="str">
        <f t="shared" si="19"/>
        <v>no</v>
      </c>
    </row>
    <row r="280" spans="1:10" x14ac:dyDescent="0.2">
      <c r="A280" s="21">
        <v>44911</v>
      </c>
      <c r="B280" s="34">
        <v>10.40822696685791</v>
      </c>
      <c r="C280" s="34">
        <v>3852.360107421875</v>
      </c>
      <c r="D280" s="22">
        <f t="shared" si="21"/>
        <v>-3.5971167192253573E-3</v>
      </c>
      <c r="E280" s="22">
        <f t="shared" si="22"/>
        <v>-1.1137750774080746E-2</v>
      </c>
      <c r="F280" s="17">
        <f t="shared" si="16"/>
        <v>-4.2704487699789144E-3</v>
      </c>
      <c r="G280" s="17">
        <f t="shared" si="17"/>
        <v>6.7333205075355718E-4</v>
      </c>
      <c r="H280" s="17">
        <f t="shared" si="20"/>
        <v>-6.85433680090482E-2</v>
      </c>
      <c r="I280">
        <f t="shared" si="18"/>
        <v>2.7496881451307666E-2</v>
      </c>
      <c r="J280" t="str">
        <f t="shared" si="19"/>
        <v>no</v>
      </c>
    </row>
    <row r="281" spans="1:10" x14ac:dyDescent="0.2">
      <c r="A281" s="21">
        <v>44914</v>
      </c>
      <c r="B281" s="34">
        <v>10.473981857299799</v>
      </c>
      <c r="C281" s="34">
        <v>3817.659912109375</v>
      </c>
      <c r="D281" s="22">
        <f t="shared" si="21"/>
        <v>6.3175880629109393E-3</v>
      </c>
      <c r="E281" s="22">
        <f t="shared" si="22"/>
        <v>-9.0075160018523448E-3</v>
      </c>
      <c r="F281" s="17">
        <f t="shared" si="16"/>
        <v>-3.0713787426241241E-3</v>
      </c>
      <c r="G281" s="17">
        <f t="shared" si="17"/>
        <v>9.3889668055350643E-3</v>
      </c>
      <c r="H281" s="17">
        <f t="shared" si="20"/>
        <v>-5.9154401203513132E-2</v>
      </c>
      <c r="I281">
        <f t="shared" si="18"/>
        <v>0.38341752321626971</v>
      </c>
      <c r="J281" t="str">
        <f t="shared" si="19"/>
        <v>no</v>
      </c>
    </row>
    <row r="282" spans="1:10" x14ac:dyDescent="0.2">
      <c r="A282" s="21">
        <v>44915</v>
      </c>
      <c r="B282" s="34">
        <v>10.46458911895752</v>
      </c>
      <c r="C282" s="34">
        <v>3821.6201171875</v>
      </c>
      <c r="D282" s="22">
        <f t="shared" si="21"/>
        <v>-8.9676862823029335E-4</v>
      </c>
      <c r="E282" s="22">
        <f t="shared" si="22"/>
        <v>1.0373383615349674E-3</v>
      </c>
      <c r="F282" s="17">
        <f t="shared" si="16"/>
        <v>2.5826852851084546E-3</v>
      </c>
      <c r="G282" s="17">
        <f t="shared" si="17"/>
        <v>-3.4794539133387479E-3</v>
      </c>
      <c r="H282" s="17">
        <f t="shared" si="20"/>
        <v>-6.2633855116851878E-2</v>
      </c>
      <c r="I282">
        <f t="shared" si="18"/>
        <v>-0.14209056536561823</v>
      </c>
      <c r="J282" t="str">
        <f t="shared" si="19"/>
        <v>no</v>
      </c>
    </row>
    <row r="283" spans="1:10" x14ac:dyDescent="0.2">
      <c r="A283" s="21">
        <v>44916</v>
      </c>
      <c r="B283" s="34">
        <v>10.57731342315674</v>
      </c>
      <c r="C283" s="34">
        <v>3878.43994140625</v>
      </c>
      <c r="D283" s="22">
        <f t="shared" si="21"/>
        <v>1.0771976129957173E-2</v>
      </c>
      <c r="E283" s="22">
        <f t="shared" si="22"/>
        <v>1.4867993802734736E-2</v>
      </c>
      <c r="F283" s="17">
        <f t="shared" si="16"/>
        <v>1.03677072058923E-2</v>
      </c>
      <c r="G283" s="17">
        <f t="shared" si="17"/>
        <v>4.0426892406487253E-4</v>
      </c>
      <c r="H283" s="17">
        <f t="shared" si="20"/>
        <v>-6.2229586192787005E-2</v>
      </c>
      <c r="I283">
        <f t="shared" si="18"/>
        <v>1.6509142357056847E-2</v>
      </c>
      <c r="J283" t="str">
        <f t="shared" si="19"/>
        <v>no</v>
      </c>
    </row>
    <row r="284" spans="1:10" x14ac:dyDescent="0.2">
      <c r="A284" s="16">
        <v>44917</v>
      </c>
      <c r="B284">
        <v>10.624282836914061</v>
      </c>
      <c r="C284">
        <v>3822.389892578125</v>
      </c>
      <c r="D284" s="17">
        <f t="shared" si="21"/>
        <v>4.4405806917369173E-3</v>
      </c>
      <c r="E284" s="17">
        <f t="shared" si="22"/>
        <v>-1.4451699568616361E-2</v>
      </c>
      <c r="F284" s="17">
        <f t="shared" si="16"/>
        <v>-6.1358096792647103E-3</v>
      </c>
      <c r="G284" s="17">
        <f t="shared" si="17"/>
        <v>1.0576390371001627E-2</v>
      </c>
    </row>
    <row r="285" spans="1:10" x14ac:dyDescent="0.2">
      <c r="A285" s="16">
        <v>44918</v>
      </c>
      <c r="B285">
        <v>10.56791973114014</v>
      </c>
      <c r="C285">
        <v>3844.820068359375</v>
      </c>
      <c r="D285" s="17">
        <f t="shared" si="21"/>
        <v>-5.3051209798450349E-3</v>
      </c>
      <c r="E285" s="17">
        <f t="shared" si="22"/>
        <v>5.8681025252820262E-3</v>
      </c>
      <c r="F285" s="17">
        <f t="shared" si="16"/>
        <v>5.3018337064392037E-3</v>
      </c>
      <c r="G285" s="17">
        <f t="shared" si="17"/>
        <v>-1.060695468628424E-2</v>
      </c>
    </row>
    <row r="286" spans="1:10" x14ac:dyDescent="0.2">
      <c r="A286" s="16">
        <v>44922</v>
      </c>
      <c r="B286">
        <v>10.56791973114014</v>
      </c>
      <c r="C286">
        <v>3829.25</v>
      </c>
      <c r="D286" s="17">
        <f t="shared" si="21"/>
        <v>0</v>
      </c>
      <c r="E286" s="17">
        <f t="shared" si="22"/>
        <v>-4.0496221104097119E-3</v>
      </c>
      <c r="F286" s="17">
        <f t="shared" si="16"/>
        <v>-2.8067133255990466E-4</v>
      </c>
      <c r="G286" s="17">
        <f t="shared" si="17"/>
        <v>2.8067133255990466E-4</v>
      </c>
    </row>
    <row r="287" spans="1:10" x14ac:dyDescent="0.2">
      <c r="A287" s="16">
        <v>44923</v>
      </c>
      <c r="B287">
        <v>10.50216484069824</v>
      </c>
      <c r="C287">
        <v>3783.219970703125</v>
      </c>
      <c r="D287" s="17">
        <f t="shared" si="21"/>
        <v>-6.2221224341950654E-3</v>
      </c>
      <c r="E287" s="17">
        <f t="shared" si="22"/>
        <v>-1.2020638322615351E-2</v>
      </c>
      <c r="F287" s="17">
        <f t="shared" si="16"/>
        <v>-4.7674099550905269E-3</v>
      </c>
      <c r="G287" s="17">
        <f t="shared" si="17"/>
        <v>-1.4547124791045385E-3</v>
      </c>
    </row>
    <row r="288" spans="1:10" x14ac:dyDescent="0.2">
      <c r="A288" s="16">
        <v>44924</v>
      </c>
      <c r="B288">
        <v>10.61488723754883</v>
      </c>
      <c r="C288">
        <v>3849.280029296875</v>
      </c>
      <c r="D288" s="17">
        <f t="shared" si="21"/>
        <v>1.0733253434926482E-2</v>
      </c>
      <c r="E288" s="17">
        <f t="shared" si="22"/>
        <v>1.7461331644819111E-2</v>
      </c>
      <c r="F288" s="17">
        <f t="shared" si="16"/>
        <v>1.1827449445474387E-2</v>
      </c>
      <c r="G288" s="17">
        <f t="shared" si="17"/>
        <v>-1.094196010547905E-3</v>
      </c>
    </row>
    <row r="289" spans="1:7" x14ac:dyDescent="0.2">
      <c r="A289" s="16">
        <v>44925</v>
      </c>
      <c r="B289">
        <v>10.58670711517334</v>
      </c>
      <c r="C289">
        <v>3839.5</v>
      </c>
      <c r="D289" s="17">
        <f t="shared" si="21"/>
        <v>-2.6547735971991226E-3</v>
      </c>
      <c r="E289" s="17">
        <f t="shared" si="22"/>
        <v>-2.5407424823445934E-3</v>
      </c>
      <c r="F289" s="17">
        <f t="shared" si="16"/>
        <v>5.6864929654920539E-4</v>
      </c>
      <c r="G289" s="17">
        <f t="shared" si="17"/>
        <v>-3.223422893748328E-3</v>
      </c>
    </row>
    <row r="290" spans="1:7" x14ac:dyDescent="0.2">
      <c r="A290" s="16">
        <v>44929</v>
      </c>
      <c r="B290">
        <v>10.56791973114014</v>
      </c>
      <c r="C290">
        <v>3824.139892578125</v>
      </c>
      <c r="D290" s="17">
        <f t="shared" si="21"/>
        <v>-1.7746201749808677E-3</v>
      </c>
      <c r="E290" s="17">
        <f t="shared" si="22"/>
        <v>-4.000548879248611E-3</v>
      </c>
      <c r="F290" s="17">
        <f t="shared" si="16"/>
        <v>-2.5304891206529619E-4</v>
      </c>
      <c r="G290" s="17">
        <f t="shared" si="17"/>
        <v>-1.5215712629155715E-3</v>
      </c>
    </row>
    <row r="291" spans="1:7" x14ac:dyDescent="0.2">
      <c r="A291" s="16">
        <v>44930</v>
      </c>
      <c r="B291">
        <v>10.79336738586426</v>
      </c>
      <c r="C291">
        <v>3852.969970703125</v>
      </c>
      <c r="D291" s="17">
        <f t="shared" si="21"/>
        <v>2.1333210363038591E-2</v>
      </c>
      <c r="E291" s="17">
        <f t="shared" si="22"/>
        <v>7.5389705750443792E-3</v>
      </c>
      <c r="F291" s="17">
        <f t="shared" si="16"/>
        <v>6.2423346428871502E-3</v>
      </c>
      <c r="G291" s="17">
        <f t="shared" si="17"/>
        <v>1.509087572015144E-2</v>
      </c>
    </row>
    <row r="292" spans="1:7" x14ac:dyDescent="0.2">
      <c r="A292" s="16">
        <v>44931</v>
      </c>
      <c r="B292">
        <v>10.06065845489502</v>
      </c>
      <c r="C292">
        <v>3808.10009765625</v>
      </c>
      <c r="D292" s="17">
        <f t="shared" si="21"/>
        <v>-6.7885109880429617E-2</v>
      </c>
      <c r="E292" s="17">
        <f t="shared" si="22"/>
        <v>-1.1645528874622113E-2</v>
      </c>
      <c r="F292" s="17">
        <f t="shared" si="16"/>
        <v>-4.556267736434607E-3</v>
      </c>
      <c r="G292" s="17">
        <f t="shared" si="17"/>
        <v>-6.3328842143995007E-2</v>
      </c>
    </row>
    <row r="293" spans="1:7" x14ac:dyDescent="0.2">
      <c r="A293" s="16">
        <v>44932</v>
      </c>
      <c r="B293">
        <v>10.19217014312744</v>
      </c>
      <c r="C293">
        <v>3895.080078125</v>
      </c>
      <c r="D293" s="17">
        <f t="shared" si="21"/>
        <v>1.3071876838084417E-2</v>
      </c>
      <c r="E293" s="17">
        <f t="shared" si="22"/>
        <v>2.284078102943865E-2</v>
      </c>
      <c r="F293" s="17">
        <f t="shared" si="16"/>
        <v>1.485544269995585E-2</v>
      </c>
      <c r="G293" s="17">
        <f t="shared" si="17"/>
        <v>-1.7835658618714327E-3</v>
      </c>
    </row>
    <row r="294" spans="1:7" x14ac:dyDescent="0.2">
      <c r="A294" s="16">
        <v>44935</v>
      </c>
      <c r="B294">
        <v>10.239139556884769</v>
      </c>
      <c r="C294">
        <v>3892.090087890625</v>
      </c>
      <c r="D294" s="17">
        <f t="shared" si="21"/>
        <v>4.6083820322604385E-3</v>
      </c>
      <c r="E294" s="17">
        <f t="shared" si="22"/>
        <v>-7.6763254526313052E-4</v>
      </c>
      <c r="F294" s="17">
        <f t="shared" si="16"/>
        <v>1.5667003134966293E-3</v>
      </c>
      <c r="G294" s="17">
        <f t="shared" si="17"/>
        <v>3.041681718763809E-3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7ED7-C1A3-034A-9043-B0B7C2DFAAEE}">
  <sheetPr codeName="Sheet13"/>
  <dimension ref="A2:S294"/>
  <sheetViews>
    <sheetView topLeftCell="G1" zoomScale="80" zoomScaleNormal="80" workbookViewId="0">
      <selection activeCell="R15" sqref="R15"/>
    </sheetView>
  </sheetViews>
  <sheetFormatPr baseColWidth="10" defaultRowHeight="15" x14ac:dyDescent="0.2"/>
  <cols>
    <col min="17" max="17" width="17.83203125" customWidth="1"/>
    <col min="18" max="18" width="19.6640625" customWidth="1"/>
  </cols>
  <sheetData>
    <row r="2" spans="1:19" x14ac:dyDescent="0.2">
      <c r="A2" t="s">
        <v>29</v>
      </c>
      <c r="B2">
        <f>INTERCEPT(D12:D263,E12:E263)</f>
        <v>5.8852420720595345E-4</v>
      </c>
      <c r="D2" t="s">
        <v>88</v>
      </c>
      <c r="E2">
        <f>_xlfn.STDEV.S(G12:G263)</f>
        <v>1.5851251407823772E-2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SLOPE(D12:D263,E12:E263)</f>
        <v>1.0176701036767486</v>
      </c>
      <c r="G3" t="s">
        <v>171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RSQ(D12:D263,E12:E263)</f>
        <v>0.48647551275018219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STEYX(D12:D263,E12:E263)</f>
        <v>1.5882922271383538E-2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14</v>
      </c>
      <c r="C10" t="s">
        <v>15</v>
      </c>
      <c r="D10" t="s">
        <v>87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>
        <v>45.9837646484375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6">
        <v>44523</v>
      </c>
      <c r="B12">
        <v>46.952045440673828</v>
      </c>
      <c r="C12">
        <v>4690.7001953125</v>
      </c>
      <c r="D12" s="17">
        <f t="shared" si="0"/>
        <v>2.1057014353635051E-2</v>
      </c>
      <c r="E12" s="17">
        <f t="shared" si="1"/>
        <v>1.657132912945114E-3</v>
      </c>
      <c r="F12" s="17">
        <f>$B$2+$B$3*E12</f>
        <v>2.2749388305289601E-3</v>
      </c>
      <c r="G12" s="17">
        <f>D12-F12</f>
        <v>1.8782075523106092E-2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>
        <v>46.869838714599609</v>
      </c>
      <c r="C13">
        <v>4701.4599609375</v>
      </c>
      <c r="D13" s="17">
        <f t="shared" si="0"/>
        <v>-1.750865703563198E-3</v>
      </c>
      <c r="E13" s="17">
        <f t="shared" si="1"/>
        <v>2.2938506357221833E-3</v>
      </c>
      <c r="F13" s="17">
        <f t="shared" ref="F13:F76" si="2">$B$2+$B$3*E13</f>
        <v>2.9229074214803231E-3</v>
      </c>
      <c r="G13" s="17">
        <f t="shared" ref="G13:G76" si="3">D13-F13</f>
        <v>-4.6737731250435215E-3</v>
      </c>
      <c r="N13" s="17">
        <f>SUM(G267:G269)</f>
        <v>-3.273403413028271E-2</v>
      </c>
      <c r="O13" s="17">
        <f>SUM(G266:G270)</f>
        <v>-4.65167058604836E-2</v>
      </c>
      <c r="P13" s="17">
        <f>SUM(G268:G273)</f>
        <v>-0.11001962833472756</v>
      </c>
      <c r="Q13" s="17">
        <f>SUM(G268:G278)</f>
        <v>-0.13519711241122873</v>
      </c>
      <c r="R13" s="17">
        <f>SUM(G268:G283)</f>
        <v>-0.13339203459804949</v>
      </c>
    </row>
    <row r="14" spans="1:19" x14ac:dyDescent="0.2">
      <c r="A14" s="16">
        <v>44526</v>
      </c>
      <c r="B14">
        <v>44.239055633544922</v>
      </c>
      <c r="C14">
        <v>4594.6201171875</v>
      </c>
      <c r="D14" s="17">
        <f t="shared" si="0"/>
        <v>-5.6129552676169481E-2</v>
      </c>
      <c r="E14" s="17">
        <f t="shared" si="1"/>
        <v>-2.2724822637582465E-2</v>
      </c>
      <c r="F14" s="17">
        <f t="shared" si="2"/>
        <v>-2.2537848402418317E-2</v>
      </c>
      <c r="G14" s="17">
        <f t="shared" si="3"/>
        <v>-3.3591704273751161E-2</v>
      </c>
    </row>
    <row r="15" spans="1:19" x14ac:dyDescent="0.2">
      <c r="A15" s="16">
        <v>44529</v>
      </c>
      <c r="B15">
        <v>44.905876159667969</v>
      </c>
      <c r="C15">
        <v>4655.27001953125</v>
      </c>
      <c r="D15" s="17">
        <f t="shared" si="0"/>
        <v>1.5073118460002144E-2</v>
      </c>
      <c r="E15" s="17">
        <f t="shared" si="1"/>
        <v>1.3200199537034996E-2</v>
      </c>
      <c r="F15" s="17">
        <f t="shared" si="2"/>
        <v>1.4021972638614126E-2</v>
      </c>
      <c r="G15" s="17">
        <f t="shared" si="3"/>
        <v>1.0511458213880182E-3</v>
      </c>
      <c r="N15">
        <f>N13/(B5 * SQRT(3))</f>
        <v>-1.1898945983530811</v>
      </c>
      <c r="O15">
        <f>O13/(B5 * SQRT(5))</f>
        <v>-1.3097654778655996</v>
      </c>
      <c r="P15">
        <f>P13/(B5 * SQRT(6))</f>
        <v>-2.8279005851490333</v>
      </c>
      <c r="Q15">
        <f>Q13/(B5*SQRT(11))</f>
        <v>-2.5664964198423785</v>
      </c>
      <c r="R15">
        <f>R13/(B5*SQRT(16))</f>
        <v>-2.0996141692134263</v>
      </c>
    </row>
    <row r="16" spans="1:19" x14ac:dyDescent="0.2">
      <c r="A16" s="16">
        <v>44530</v>
      </c>
      <c r="B16">
        <v>43.645309448242188</v>
      </c>
      <c r="C16">
        <v>4567</v>
      </c>
      <c r="D16" s="17">
        <f t="shared" si="0"/>
        <v>-2.807130868449581E-2</v>
      </c>
      <c r="E16" s="17">
        <f t="shared" si="1"/>
        <v>-1.896131033450521E-2</v>
      </c>
      <c r="F16" s="17">
        <f t="shared" si="2"/>
        <v>-1.8707834446756968E-2</v>
      </c>
      <c r="G16" s="17">
        <f t="shared" si="3"/>
        <v>-9.3634742377388426E-3</v>
      </c>
      <c r="N16" t="str">
        <f>IF(ABS(N15)&lt;O2, "no", "yes")</f>
        <v>no</v>
      </c>
      <c r="O16" t="str">
        <f>IF(ABS(O15)&lt;O3, "no", "yes")</f>
        <v>no</v>
      </c>
      <c r="P16" s="26" t="str">
        <f>IF(ABS(P15)&lt;O4, "no", "yes")</f>
        <v>yes</v>
      </c>
      <c r="Q16" s="26" t="str">
        <f>IF(ABS(Q15)&lt;O5, "no", "yes")</f>
        <v>yes</v>
      </c>
      <c r="R16" t="str">
        <f>IF(ABS(R15)&lt;O6, "no", "yes")</f>
        <v>no</v>
      </c>
    </row>
    <row r="17" spans="1:7" x14ac:dyDescent="0.2">
      <c r="A17" s="16">
        <v>44531</v>
      </c>
      <c r="B17">
        <v>43.124629974365227</v>
      </c>
      <c r="C17">
        <v>4513.0400390625</v>
      </c>
      <c r="D17" s="17">
        <f t="shared" si="0"/>
        <v>-1.1929792237913239E-2</v>
      </c>
      <c r="E17" s="17">
        <f t="shared" si="1"/>
        <v>-1.1815187417889228E-2</v>
      </c>
      <c r="F17" s="17">
        <f t="shared" si="2"/>
        <v>-1.1435438797317593E-2</v>
      </c>
      <c r="G17" s="17">
        <f t="shared" si="3"/>
        <v>-4.9435344059564623E-4</v>
      </c>
    </row>
    <row r="18" spans="1:7" hidden="1" x14ac:dyDescent="0.2">
      <c r="A18" s="16">
        <v>44532</v>
      </c>
      <c r="B18">
        <v>44.677516937255859</v>
      </c>
      <c r="C18">
        <v>4577.10009765625</v>
      </c>
      <c r="D18" s="17">
        <f t="shared" si="0"/>
        <v>3.6009282023143685E-2</v>
      </c>
      <c r="E18" s="17">
        <f t="shared" si="1"/>
        <v>1.419443613158311E-2</v>
      </c>
      <c r="F18" s="17">
        <f t="shared" si="2"/>
        <v>1.5033777496867124E-2</v>
      </c>
      <c r="G18" s="17">
        <f t="shared" si="3"/>
        <v>2.0975504526276563E-2</v>
      </c>
    </row>
    <row r="19" spans="1:7" hidden="1" x14ac:dyDescent="0.2">
      <c r="A19" s="16">
        <v>44533</v>
      </c>
      <c r="B19">
        <v>43.617900848388672</v>
      </c>
      <c r="C19">
        <v>4538.43017578125</v>
      </c>
      <c r="D19" s="17">
        <f t="shared" si="0"/>
        <v>-2.3716987010609647E-2</v>
      </c>
      <c r="E19" s="17">
        <f t="shared" si="1"/>
        <v>-8.4485637302975647E-3</v>
      </c>
      <c r="F19" s="17">
        <f t="shared" si="2"/>
        <v>-8.0093265201255873E-3</v>
      </c>
      <c r="G19" s="17">
        <f t="shared" si="3"/>
        <v>-1.5707660490484061E-2</v>
      </c>
    </row>
    <row r="20" spans="1:7" hidden="1" x14ac:dyDescent="0.2">
      <c r="A20" s="16">
        <v>44536</v>
      </c>
      <c r="B20">
        <v>44.586181640625</v>
      </c>
      <c r="C20">
        <v>4591.669921875</v>
      </c>
      <c r="D20" s="17">
        <f t="shared" si="0"/>
        <v>2.2199160743704205E-2</v>
      </c>
      <c r="E20" s="17">
        <f t="shared" si="1"/>
        <v>1.1730872577451423E-2</v>
      </c>
      <c r="F20" s="17">
        <f t="shared" si="2"/>
        <v>1.2526682519319671E-2</v>
      </c>
      <c r="G20" s="17">
        <f t="shared" si="3"/>
        <v>9.6724782243845335E-3</v>
      </c>
    </row>
    <row r="21" spans="1:7" hidden="1" x14ac:dyDescent="0.2">
      <c r="A21" s="16">
        <v>44537</v>
      </c>
      <c r="B21">
        <v>45.901561737060547</v>
      </c>
      <c r="C21">
        <v>4686.75</v>
      </c>
      <c r="D21" s="17">
        <f t="shared" si="0"/>
        <v>2.9501967830253273E-2</v>
      </c>
      <c r="E21" s="17">
        <f t="shared" si="1"/>
        <v>2.0707080374404274E-2</v>
      </c>
      <c r="F21" s="17">
        <f t="shared" si="2"/>
        <v>2.1661500838668718E-2</v>
      </c>
      <c r="G21" s="17">
        <f t="shared" si="3"/>
        <v>7.8404669915845548E-3</v>
      </c>
    </row>
    <row r="22" spans="1:7" hidden="1" x14ac:dyDescent="0.2">
      <c r="A22" s="16">
        <v>44538</v>
      </c>
      <c r="B22">
        <v>45.134258270263672</v>
      </c>
      <c r="C22">
        <v>4701.2099609375</v>
      </c>
      <c r="D22" s="17">
        <f t="shared" si="0"/>
        <v>-1.6716282360766832E-2</v>
      </c>
      <c r="E22" s="17">
        <f t="shared" si="1"/>
        <v>3.0852853123166657E-3</v>
      </c>
      <c r="F22" s="17">
        <f t="shared" si="2"/>
        <v>3.7283268308636042E-3</v>
      </c>
      <c r="G22" s="17">
        <f t="shared" si="3"/>
        <v>-2.0444609191630436E-2</v>
      </c>
    </row>
    <row r="23" spans="1:7" hidden="1" x14ac:dyDescent="0.2">
      <c r="A23" s="16">
        <v>44539</v>
      </c>
      <c r="B23">
        <v>45.390010833740227</v>
      </c>
      <c r="C23">
        <v>4667.4501953125</v>
      </c>
      <c r="D23" s="17">
        <f t="shared" si="0"/>
        <v>5.6664842467357701E-3</v>
      </c>
      <c r="E23" s="17">
        <f t="shared" si="1"/>
        <v>-7.1810801698947158E-3</v>
      </c>
      <c r="F23" s="17">
        <f t="shared" si="2"/>
        <v>-6.7194463938018449E-3</v>
      </c>
      <c r="G23" s="17">
        <f t="shared" si="3"/>
        <v>1.2385930640537616E-2</v>
      </c>
    </row>
    <row r="24" spans="1:7" hidden="1" x14ac:dyDescent="0.2">
      <c r="A24" s="16">
        <v>44540</v>
      </c>
      <c r="B24">
        <v>45.855888366699219</v>
      </c>
      <c r="C24">
        <v>4712.02001953125</v>
      </c>
      <c r="D24" s="17">
        <f t="shared" si="0"/>
        <v>1.0263877985521086E-2</v>
      </c>
      <c r="E24" s="17">
        <f t="shared" si="1"/>
        <v>9.5490733384817617E-3</v>
      </c>
      <c r="F24" s="17">
        <f t="shared" si="2"/>
        <v>1.0306330661595564E-2</v>
      </c>
      <c r="G24" s="17">
        <f t="shared" si="3"/>
        <v>-4.2452676074477766E-5</v>
      </c>
    </row>
    <row r="25" spans="1:7" hidden="1" x14ac:dyDescent="0.2">
      <c r="A25" s="16">
        <v>44543</v>
      </c>
      <c r="B25">
        <v>44.357810974121087</v>
      </c>
      <c r="C25">
        <v>4668.97021484375</v>
      </c>
      <c r="D25" s="17">
        <f t="shared" si="0"/>
        <v>-3.2669248071225732E-2</v>
      </c>
      <c r="E25" s="17">
        <f t="shared" si="1"/>
        <v>-9.1361676115676582E-3</v>
      </c>
      <c r="F25" s="17">
        <f t="shared" si="2"/>
        <v>-8.7090804332662572E-3</v>
      </c>
      <c r="G25" s="17">
        <f t="shared" si="3"/>
        <v>-2.3960167637959474E-2</v>
      </c>
    </row>
    <row r="26" spans="1:7" hidden="1" x14ac:dyDescent="0.2">
      <c r="A26" s="16">
        <v>44544</v>
      </c>
      <c r="B26">
        <v>44.659252166748047</v>
      </c>
      <c r="C26">
        <v>4634.08984375</v>
      </c>
      <c r="D26" s="17">
        <f t="shared" si="0"/>
        <v>6.795673321274176E-3</v>
      </c>
      <c r="E26" s="17">
        <f t="shared" si="1"/>
        <v>-7.4706775774360246E-3</v>
      </c>
      <c r="F26" s="17">
        <f t="shared" si="2"/>
        <v>-7.0141610175589262E-3</v>
      </c>
      <c r="G26" s="17">
        <f t="shared" si="3"/>
        <v>1.3809834338833102E-2</v>
      </c>
    </row>
    <row r="27" spans="1:7" hidden="1" x14ac:dyDescent="0.2">
      <c r="A27" s="16">
        <v>44545</v>
      </c>
      <c r="B27">
        <v>44.704917907714837</v>
      </c>
      <c r="C27">
        <v>4709.85009765625</v>
      </c>
      <c r="D27" s="17">
        <f t="shared" si="0"/>
        <v>1.0225370724141758E-3</v>
      </c>
      <c r="E27" s="17">
        <f t="shared" si="1"/>
        <v>1.6348464630746795E-2</v>
      </c>
      <c r="F27" s="17">
        <f t="shared" si="2"/>
        <v>1.7225867902933702E-2</v>
      </c>
      <c r="G27" s="17">
        <f t="shared" si="3"/>
        <v>-1.6203330830519527E-2</v>
      </c>
    </row>
    <row r="28" spans="1:7" hidden="1" x14ac:dyDescent="0.2">
      <c r="A28" s="16">
        <v>44546</v>
      </c>
      <c r="B28">
        <v>45.947235107421882</v>
      </c>
      <c r="C28">
        <v>4668.669921875</v>
      </c>
      <c r="D28" s="17">
        <f t="shared" si="0"/>
        <v>2.778927370522366E-2</v>
      </c>
      <c r="E28" s="17">
        <f t="shared" si="1"/>
        <v>-8.7434153799804681E-3</v>
      </c>
      <c r="F28" s="17">
        <f t="shared" si="2"/>
        <v>-8.3093882290276467E-3</v>
      </c>
      <c r="G28" s="17">
        <f t="shared" si="3"/>
        <v>3.6098661934251305E-2</v>
      </c>
    </row>
    <row r="29" spans="1:7" hidden="1" x14ac:dyDescent="0.2">
      <c r="A29" s="16">
        <v>44547</v>
      </c>
      <c r="B29">
        <v>43.800594329833977</v>
      </c>
      <c r="C29">
        <v>4620.64013671875</v>
      </c>
      <c r="D29" s="17">
        <f t="shared" si="0"/>
        <v>-4.6719694287788771E-2</v>
      </c>
      <c r="E29" s="17">
        <f t="shared" si="1"/>
        <v>-1.0287680637092622E-2</v>
      </c>
      <c r="F29" s="17">
        <f t="shared" si="2"/>
        <v>-9.8809408133373744E-3</v>
      </c>
      <c r="G29" s="17">
        <f t="shared" si="3"/>
        <v>-3.6838753474451397E-2</v>
      </c>
    </row>
    <row r="30" spans="1:7" hidden="1" x14ac:dyDescent="0.2">
      <c r="A30" s="16">
        <v>44550</v>
      </c>
      <c r="B30">
        <v>42.7957763671875</v>
      </c>
      <c r="C30">
        <v>4568.02001953125</v>
      </c>
      <c r="D30" s="17">
        <f t="shared" si="0"/>
        <v>-2.2940738088616852E-2</v>
      </c>
      <c r="E30" s="17">
        <f t="shared" si="1"/>
        <v>-1.138805785140995E-2</v>
      </c>
      <c r="F30" s="17">
        <f t="shared" si="2"/>
        <v>-1.100076180711522E-2</v>
      </c>
      <c r="G30" s="17">
        <f t="shared" si="3"/>
        <v>-1.1939976281501632E-2</v>
      </c>
    </row>
    <row r="31" spans="1:7" hidden="1" x14ac:dyDescent="0.2">
      <c r="A31" s="16">
        <v>44551</v>
      </c>
      <c r="B31">
        <v>43.672702789306641</v>
      </c>
      <c r="C31">
        <v>4649.22998046875</v>
      </c>
      <c r="D31" s="17">
        <f t="shared" si="0"/>
        <v>2.0490957205568927E-2</v>
      </c>
      <c r="E31" s="17">
        <f t="shared" si="1"/>
        <v>1.7777934551572505E-2</v>
      </c>
      <c r="F31" s="17">
        <f t="shared" si="2"/>
        <v>1.8680596705463196E-2</v>
      </c>
      <c r="G31" s="17">
        <f t="shared" si="3"/>
        <v>1.8103605001057316E-3</v>
      </c>
    </row>
    <row r="32" spans="1:7" hidden="1" x14ac:dyDescent="0.2">
      <c r="A32" s="16">
        <v>44552</v>
      </c>
      <c r="B32">
        <v>43.873664855957031</v>
      </c>
      <c r="C32">
        <v>4696.56005859375</v>
      </c>
      <c r="D32" s="17">
        <f t="shared" si="0"/>
        <v>4.6015486520243343E-3</v>
      </c>
      <c r="E32" s="17">
        <f t="shared" si="1"/>
        <v>1.0180197220578835E-2</v>
      </c>
      <c r="F32" s="17">
        <f t="shared" si="2"/>
        <v>1.0948606568122165E-2</v>
      </c>
      <c r="G32" s="17">
        <f t="shared" si="3"/>
        <v>-6.347057916097831E-3</v>
      </c>
    </row>
    <row r="33" spans="1:7" hidden="1" x14ac:dyDescent="0.2">
      <c r="A33" s="16">
        <v>44553</v>
      </c>
      <c r="B33">
        <v>44.175121307373047</v>
      </c>
      <c r="C33">
        <v>4725.7900390625</v>
      </c>
      <c r="D33" s="17">
        <f t="shared" si="0"/>
        <v>6.8710114007055623E-3</v>
      </c>
      <c r="E33" s="17">
        <f t="shared" si="1"/>
        <v>6.2236999216618294E-3</v>
      </c>
      <c r="F33" s="17">
        <f t="shared" si="2"/>
        <v>6.9221975517365199E-3</v>
      </c>
      <c r="G33" s="17">
        <f t="shared" si="3"/>
        <v>-5.1186151030957645E-5</v>
      </c>
    </row>
    <row r="34" spans="1:7" hidden="1" x14ac:dyDescent="0.2">
      <c r="A34" s="16">
        <v>44557</v>
      </c>
      <c r="B34">
        <v>44.549629211425781</v>
      </c>
      <c r="C34">
        <v>4791.18994140625</v>
      </c>
      <c r="D34" s="17">
        <f t="shared" si="0"/>
        <v>8.4778013725619328E-3</v>
      </c>
      <c r="E34" s="17">
        <f t="shared" si="1"/>
        <v>1.3838935247475259E-2</v>
      </c>
      <c r="F34" s="17">
        <f t="shared" si="2"/>
        <v>1.4671994875279912E-2</v>
      </c>
      <c r="G34" s="17">
        <f t="shared" si="3"/>
        <v>-6.194193502717979E-3</v>
      </c>
    </row>
    <row r="35" spans="1:7" hidden="1" x14ac:dyDescent="0.2">
      <c r="A35" s="16">
        <v>44558</v>
      </c>
      <c r="B35">
        <v>44.22991943359375</v>
      </c>
      <c r="C35">
        <v>4786.35009765625</v>
      </c>
      <c r="D35" s="17">
        <f t="shared" si="0"/>
        <v>-7.1764857192130327E-3</v>
      </c>
      <c r="E35" s="17">
        <f t="shared" si="1"/>
        <v>-1.0101548486260992E-3</v>
      </c>
      <c r="F35" s="17">
        <f t="shared" si="2"/>
        <v>-4.3948018232493923E-4</v>
      </c>
      <c r="G35" s="17">
        <f t="shared" si="3"/>
        <v>-6.7370055368880938E-3</v>
      </c>
    </row>
    <row r="36" spans="1:7" hidden="1" x14ac:dyDescent="0.2">
      <c r="A36" s="16">
        <v>44559</v>
      </c>
      <c r="B36">
        <v>44.25732421875</v>
      </c>
      <c r="C36">
        <v>4793.06005859375</v>
      </c>
      <c r="D36" s="17">
        <f t="shared" si="0"/>
        <v>6.1959835123359674E-4</v>
      </c>
      <c r="E36" s="17">
        <f t="shared" si="1"/>
        <v>1.4018951394270118E-3</v>
      </c>
      <c r="F36" s="17">
        <f t="shared" si="2"/>
        <v>2.0151909790905704E-3</v>
      </c>
      <c r="G36" s="17">
        <f t="shared" si="3"/>
        <v>-1.3955926278569736E-3</v>
      </c>
    </row>
    <row r="37" spans="1:7" hidden="1" x14ac:dyDescent="0.2">
      <c r="A37" s="16">
        <v>44560</v>
      </c>
      <c r="B37">
        <v>43.937614440917969</v>
      </c>
      <c r="C37">
        <v>4778.72998046875</v>
      </c>
      <c r="D37" s="17">
        <f t="shared" si="0"/>
        <v>-7.2238840344663879E-3</v>
      </c>
      <c r="E37" s="17">
        <f t="shared" si="1"/>
        <v>-2.9897555945093135E-3</v>
      </c>
      <c r="F37" s="17">
        <f t="shared" si="2"/>
        <v>-2.4540606786264789E-3</v>
      </c>
      <c r="G37" s="17">
        <f t="shared" si="3"/>
        <v>-4.769823355839909E-3</v>
      </c>
    </row>
    <row r="38" spans="1:7" hidden="1" x14ac:dyDescent="0.2">
      <c r="A38" s="16">
        <v>44561</v>
      </c>
      <c r="B38">
        <v>43.827995300292969</v>
      </c>
      <c r="C38">
        <v>4766.18017578125</v>
      </c>
      <c r="D38" s="17">
        <f t="shared" si="0"/>
        <v>-2.4948814818429588E-3</v>
      </c>
      <c r="E38" s="17">
        <f t="shared" si="1"/>
        <v>-2.6261799136575448E-3</v>
      </c>
      <c r="F38" s="17">
        <f t="shared" si="2"/>
        <v>-2.0840605777997148E-3</v>
      </c>
      <c r="G38" s="17">
        <f t="shared" si="3"/>
        <v>-4.1082090404324402E-4</v>
      </c>
    </row>
    <row r="39" spans="1:7" hidden="1" x14ac:dyDescent="0.2">
      <c r="A39" s="16">
        <v>44564</v>
      </c>
      <c r="B39">
        <v>46.340019226074219</v>
      </c>
      <c r="C39">
        <v>4796.56005859375</v>
      </c>
      <c r="D39" s="17">
        <f t="shared" si="0"/>
        <v>5.7315510521752211E-2</v>
      </c>
      <c r="E39" s="17">
        <f t="shared" si="1"/>
        <v>6.3740525309705642E-3</v>
      </c>
      <c r="F39" s="17">
        <f t="shared" si="2"/>
        <v>7.0752069072398099E-3</v>
      </c>
      <c r="G39" s="17">
        <f t="shared" si="3"/>
        <v>5.0240303614512399E-2</v>
      </c>
    </row>
    <row r="40" spans="1:7" hidden="1" x14ac:dyDescent="0.2">
      <c r="A40" s="16">
        <v>44565</v>
      </c>
      <c r="B40">
        <v>48.185218811035163</v>
      </c>
      <c r="C40">
        <v>4793.5400390625</v>
      </c>
      <c r="D40" s="17">
        <f t="shared" si="0"/>
        <v>3.9818705640991769E-2</v>
      </c>
      <c r="E40" s="17">
        <f t="shared" si="1"/>
        <v>-6.2962195706051105E-4</v>
      </c>
      <c r="F40" s="17">
        <f t="shared" si="2"/>
        <v>-5.2223235112974233E-5</v>
      </c>
      <c r="G40" s="17">
        <f t="shared" si="3"/>
        <v>3.9870928876104744E-2</v>
      </c>
    </row>
    <row r="41" spans="1:7" hidden="1" x14ac:dyDescent="0.2">
      <c r="A41" s="16">
        <v>44566</v>
      </c>
      <c r="B41">
        <v>47.765026092529297</v>
      </c>
      <c r="C41">
        <v>4700.580078125</v>
      </c>
      <c r="D41" s="17">
        <f t="shared" si="0"/>
        <v>-8.7203654746014214E-3</v>
      </c>
      <c r="E41" s="17">
        <f t="shared" si="1"/>
        <v>-1.9392757790687165E-2</v>
      </c>
      <c r="F41" s="17">
        <f t="shared" si="2"/>
        <v>-1.9146905624220726E-2</v>
      </c>
      <c r="G41" s="17">
        <f t="shared" si="3"/>
        <v>1.0426540149619305E-2</v>
      </c>
    </row>
    <row r="42" spans="1:7" hidden="1" x14ac:dyDescent="0.2">
      <c r="A42" s="16">
        <v>44567</v>
      </c>
      <c r="B42">
        <v>48.989070892333977</v>
      </c>
      <c r="C42">
        <v>4696.0498046875</v>
      </c>
      <c r="D42" s="17">
        <f t="shared" si="0"/>
        <v>2.5626381893594896E-2</v>
      </c>
      <c r="E42" s="17">
        <f t="shared" si="1"/>
        <v>-9.6376901620764954E-4</v>
      </c>
      <c r="F42" s="17">
        <f t="shared" si="2"/>
        <v>-3.922747074385232E-4</v>
      </c>
      <c r="G42" s="17">
        <f t="shared" si="3"/>
        <v>2.6018656601033419E-2</v>
      </c>
    </row>
    <row r="43" spans="1:7" hidden="1" x14ac:dyDescent="0.2">
      <c r="A43" s="16">
        <v>44568</v>
      </c>
      <c r="B43">
        <v>50.030418395996087</v>
      </c>
      <c r="C43">
        <v>4677.02978515625</v>
      </c>
      <c r="D43" s="17">
        <f t="shared" si="0"/>
        <v>2.1256731036004783E-2</v>
      </c>
      <c r="E43" s="17">
        <f t="shared" si="1"/>
        <v>-4.050216740091761E-3</v>
      </c>
      <c r="F43" s="17">
        <f t="shared" si="2"/>
        <v>-3.5332602825965316E-3</v>
      </c>
      <c r="G43" s="17">
        <f t="shared" si="3"/>
        <v>2.4789991318601316E-2</v>
      </c>
    </row>
    <row r="44" spans="1:7" hidden="1" x14ac:dyDescent="0.2">
      <c r="A44" s="16">
        <v>44571</v>
      </c>
      <c r="B44">
        <v>50.560218811035163</v>
      </c>
      <c r="C44">
        <v>4670.2900390625</v>
      </c>
      <c r="D44" s="17">
        <f t="shared" si="0"/>
        <v>1.0589565948572632E-2</v>
      </c>
      <c r="E44" s="17">
        <f t="shared" si="1"/>
        <v>-1.4410312534549607E-3</v>
      </c>
      <c r="F44" s="17">
        <f t="shared" si="2"/>
        <v>-8.7797021789899133E-4</v>
      </c>
      <c r="G44" s="17">
        <f t="shared" si="3"/>
        <v>1.1467536166471623E-2</v>
      </c>
    </row>
    <row r="45" spans="1:7" hidden="1" x14ac:dyDescent="0.2">
      <c r="A45" s="16">
        <v>44572</v>
      </c>
      <c r="B45">
        <v>51.208786010742188</v>
      </c>
      <c r="C45">
        <v>4713.06982421875</v>
      </c>
      <c r="D45" s="17">
        <f t="shared" si="0"/>
        <v>1.2827618530113494E-2</v>
      </c>
      <c r="E45" s="17">
        <f t="shared" si="1"/>
        <v>9.159984668711818E-3</v>
      </c>
      <c r="F45" s="17">
        <f t="shared" si="2"/>
        <v>9.9103667546913375E-3</v>
      </c>
      <c r="G45" s="17">
        <f t="shared" si="3"/>
        <v>2.9172517754221562E-3</v>
      </c>
    </row>
    <row r="46" spans="1:7" hidden="1" x14ac:dyDescent="0.2">
      <c r="A46" s="16">
        <v>44573</v>
      </c>
      <c r="B46">
        <v>51.519371032714837</v>
      </c>
      <c r="C46">
        <v>4726.35009765625</v>
      </c>
      <c r="D46" s="17">
        <f t="shared" si="0"/>
        <v>6.0650729331388487E-3</v>
      </c>
      <c r="E46" s="17">
        <f t="shared" si="1"/>
        <v>2.8177544430294521E-3</v>
      </c>
      <c r="F46" s="17">
        <f t="shared" si="2"/>
        <v>3.456068663379355E-3</v>
      </c>
      <c r="G46" s="17">
        <f t="shared" si="3"/>
        <v>2.6090042697594937E-3</v>
      </c>
    </row>
    <row r="47" spans="1:7" hidden="1" x14ac:dyDescent="0.2">
      <c r="A47" s="16">
        <v>44574</v>
      </c>
      <c r="B47">
        <v>51.153976440429688</v>
      </c>
      <c r="C47">
        <v>4659.02978515625</v>
      </c>
      <c r="D47" s="17">
        <f t="shared" si="0"/>
        <v>-7.0923729261586077E-3</v>
      </c>
      <c r="E47" s="17">
        <f t="shared" si="1"/>
        <v>-1.42436152864307E-2</v>
      </c>
      <c r="F47" s="17">
        <f t="shared" si="2"/>
        <v>-1.3906777238067698E-2</v>
      </c>
      <c r="G47" s="17">
        <f t="shared" si="3"/>
        <v>6.8144043119090902E-3</v>
      </c>
    </row>
    <row r="48" spans="1:7" hidden="1" x14ac:dyDescent="0.2">
      <c r="A48" s="16">
        <v>44575</v>
      </c>
      <c r="B48">
        <v>53.035713195800781</v>
      </c>
      <c r="C48">
        <v>4662.85009765625</v>
      </c>
      <c r="D48" s="17">
        <f t="shared" si="0"/>
        <v>3.6785737616359837E-2</v>
      </c>
      <c r="E48" s="17">
        <f t="shared" si="1"/>
        <v>8.1998026974883231E-4</v>
      </c>
      <c r="F48" s="17">
        <f t="shared" si="2"/>
        <v>1.4229936133341359E-3</v>
      </c>
      <c r="G48" s="17">
        <f t="shared" si="3"/>
        <v>3.5362744003025699E-2</v>
      </c>
    </row>
    <row r="49" spans="1:7" hidden="1" x14ac:dyDescent="0.2">
      <c r="A49" s="16">
        <v>44579</v>
      </c>
      <c r="B49">
        <v>51.784267425537109</v>
      </c>
      <c r="C49">
        <v>4577.10986328125</v>
      </c>
      <c r="D49" s="17">
        <f t="shared" si="0"/>
        <v>-2.3596284368676224E-2</v>
      </c>
      <c r="E49" s="17">
        <f t="shared" si="1"/>
        <v>-1.8387945694007368E-2</v>
      </c>
      <c r="F49" s="17">
        <f t="shared" si="2"/>
        <v>-1.8124338393616948E-2</v>
      </c>
      <c r="G49" s="17">
        <f t="shared" si="3"/>
        <v>-5.4719459750592753E-3</v>
      </c>
    </row>
    <row r="50" spans="1:7" hidden="1" x14ac:dyDescent="0.2">
      <c r="A50" s="16">
        <v>44580</v>
      </c>
      <c r="B50">
        <v>50.761188507080078</v>
      </c>
      <c r="C50">
        <v>4532.759765625</v>
      </c>
      <c r="D50" s="17">
        <f t="shared" si="0"/>
        <v>-1.9756558687021308E-2</v>
      </c>
      <c r="E50" s="17">
        <f t="shared" si="1"/>
        <v>-9.6895418683388135E-3</v>
      </c>
      <c r="F50" s="17">
        <f t="shared" si="2"/>
        <v>-9.2722328705266022E-3</v>
      </c>
      <c r="G50" s="17">
        <f t="shared" si="3"/>
        <v>-1.0484325816494706E-2</v>
      </c>
    </row>
    <row r="51" spans="1:7" hidden="1" x14ac:dyDescent="0.2">
      <c r="A51" s="16">
        <v>44581</v>
      </c>
      <c r="B51">
        <v>50.240512847900391</v>
      </c>
      <c r="C51">
        <v>4482.72998046875</v>
      </c>
      <c r="D51" s="17">
        <f t="shared" si="0"/>
        <v>-1.0257357530292333E-2</v>
      </c>
      <c r="E51" s="17">
        <f t="shared" si="1"/>
        <v>-1.103737849414832E-2</v>
      </c>
      <c r="F51" s="17">
        <f t="shared" si="2"/>
        <v>-1.0643885909253482E-2</v>
      </c>
      <c r="G51" s="17">
        <f t="shared" si="3"/>
        <v>3.8652837896114949E-4</v>
      </c>
    </row>
    <row r="52" spans="1:7" hidden="1" x14ac:dyDescent="0.2">
      <c r="A52" s="16">
        <v>44582</v>
      </c>
      <c r="B52">
        <v>49.025611877441413</v>
      </c>
      <c r="C52">
        <v>4397.93994140625</v>
      </c>
      <c r="D52" s="17">
        <f t="shared" si="0"/>
        <v>-2.4181699222239339E-2</v>
      </c>
      <c r="E52" s="17">
        <f t="shared" si="1"/>
        <v>-1.8914821867908604E-2</v>
      </c>
      <c r="F52" s="17">
        <f t="shared" si="2"/>
        <v>-1.8660524524135826E-2</v>
      </c>
      <c r="G52" s="17">
        <f t="shared" si="3"/>
        <v>-5.5211746981035127E-3</v>
      </c>
    </row>
    <row r="53" spans="1:7" hidden="1" x14ac:dyDescent="0.2">
      <c r="A53" s="16">
        <v>44585</v>
      </c>
      <c r="B53">
        <v>48.705890655517578</v>
      </c>
      <c r="C53">
        <v>4410.1298828125</v>
      </c>
      <c r="D53" s="17">
        <f t="shared" si="0"/>
        <v>-6.5215141571940416E-3</v>
      </c>
      <c r="E53" s="17">
        <f t="shared" si="1"/>
        <v>2.7717389433818962E-3</v>
      </c>
      <c r="F53" s="17">
        <f t="shared" si="2"/>
        <v>3.4092400650822894E-3</v>
      </c>
      <c r="G53" s="17">
        <f t="shared" si="3"/>
        <v>-9.930754222276331E-3</v>
      </c>
    </row>
    <row r="54" spans="1:7" hidden="1" x14ac:dyDescent="0.2">
      <c r="A54" s="16">
        <v>44586</v>
      </c>
      <c r="B54">
        <v>48.952526092529297</v>
      </c>
      <c r="C54">
        <v>4356.4501953125</v>
      </c>
      <c r="D54" s="17">
        <f t="shared" si="0"/>
        <v>5.0637701865694495E-3</v>
      </c>
      <c r="E54" s="17">
        <f t="shared" si="1"/>
        <v>-1.2171906253646725E-2</v>
      </c>
      <c r="F54" s="17">
        <f t="shared" si="2"/>
        <v>-1.1798460891886374E-2</v>
      </c>
      <c r="G54" s="17">
        <f t="shared" si="3"/>
        <v>1.6862231078455824E-2</v>
      </c>
    </row>
    <row r="55" spans="1:7" hidden="1" x14ac:dyDescent="0.2">
      <c r="A55" s="16">
        <v>44587</v>
      </c>
      <c r="B55">
        <v>49.454936981201172</v>
      </c>
      <c r="C55">
        <v>4349.93017578125</v>
      </c>
      <c r="D55" s="17">
        <f t="shared" si="0"/>
        <v>1.0263227023713295E-2</v>
      </c>
      <c r="E55" s="17">
        <f t="shared" si="1"/>
        <v>-1.4966358477518371E-3</v>
      </c>
      <c r="F55" s="17">
        <f t="shared" si="2"/>
        <v>-9.3455735114199724E-4</v>
      </c>
      <c r="G55" s="17">
        <f t="shared" si="3"/>
        <v>1.1197784374855291E-2</v>
      </c>
    </row>
    <row r="56" spans="1:7" hidden="1" x14ac:dyDescent="0.2">
      <c r="A56" s="16">
        <v>44588</v>
      </c>
      <c r="B56">
        <v>49.107818603515618</v>
      </c>
      <c r="C56">
        <v>4326.509765625</v>
      </c>
      <c r="D56" s="17">
        <f t="shared" si="0"/>
        <v>-7.0188822162993159E-3</v>
      </c>
      <c r="E56" s="17">
        <f t="shared" si="1"/>
        <v>-5.3840887577105701E-3</v>
      </c>
      <c r="F56" s="17">
        <f t="shared" si="2"/>
        <v>-4.8907019570581783E-3</v>
      </c>
      <c r="G56" s="17">
        <f t="shared" si="3"/>
        <v>-2.1281802592411376E-3</v>
      </c>
    </row>
    <row r="57" spans="1:7" hidden="1" x14ac:dyDescent="0.2">
      <c r="A57" s="16">
        <v>44589</v>
      </c>
      <c r="B57">
        <v>49.500606536865227</v>
      </c>
      <c r="C57">
        <v>4431.85009765625</v>
      </c>
      <c r="D57" s="17">
        <f t="shared" si="0"/>
        <v>7.9984805784365509E-3</v>
      </c>
      <c r="E57" s="17">
        <f t="shared" si="1"/>
        <v>2.4347646888076113E-2</v>
      </c>
      <c r="F57" s="17">
        <f t="shared" si="2"/>
        <v>2.5366396540079238E-2</v>
      </c>
      <c r="G57" s="17">
        <f t="shared" si="3"/>
        <v>-1.7367915961642687E-2</v>
      </c>
    </row>
    <row r="58" spans="1:7" hidden="1" x14ac:dyDescent="0.2">
      <c r="A58" s="16">
        <v>44592</v>
      </c>
      <c r="B58">
        <v>49.144351959228523</v>
      </c>
      <c r="C58">
        <v>4515.5498046875</v>
      </c>
      <c r="D58" s="17">
        <f t="shared" si="0"/>
        <v>-7.1969739880133332E-3</v>
      </c>
      <c r="E58" s="17">
        <f t="shared" si="1"/>
        <v>1.8885951732779516E-2</v>
      </c>
      <c r="F58" s="17">
        <f t="shared" si="2"/>
        <v>1.9808192665137753E-2</v>
      </c>
      <c r="G58" s="17">
        <f t="shared" si="3"/>
        <v>-2.7005166653151086E-2</v>
      </c>
    </row>
    <row r="59" spans="1:7" hidden="1" x14ac:dyDescent="0.2">
      <c r="A59" s="16">
        <v>44593</v>
      </c>
      <c r="B59">
        <v>50.788593292236328</v>
      </c>
      <c r="C59">
        <v>4546.5400390625</v>
      </c>
      <c r="D59" s="17">
        <f t="shared" si="0"/>
        <v>3.3457381519079066E-2</v>
      </c>
      <c r="E59" s="17">
        <f t="shared" si="1"/>
        <v>6.8630035578014503E-3</v>
      </c>
      <c r="F59" s="17">
        <f t="shared" si="2"/>
        <v>7.5727977494076506E-3</v>
      </c>
      <c r="G59" s="17">
        <f t="shared" si="3"/>
        <v>2.5884583769671416E-2</v>
      </c>
    </row>
    <row r="60" spans="1:7" hidden="1" x14ac:dyDescent="0.2">
      <c r="A60" s="16">
        <v>44594</v>
      </c>
      <c r="B60">
        <v>51.090038299560547</v>
      </c>
      <c r="C60">
        <v>4589.3798828125</v>
      </c>
      <c r="D60" s="17">
        <f t="shared" si="0"/>
        <v>5.9352895558597574E-3</v>
      </c>
      <c r="E60" s="17">
        <f t="shared" si="1"/>
        <v>9.4225154473364103E-3</v>
      </c>
      <c r="F60" s="17">
        <f t="shared" si="2"/>
        <v>1.0177536479392563E-2</v>
      </c>
      <c r="G60" s="17">
        <f t="shared" si="3"/>
        <v>-4.2422469235328056E-3</v>
      </c>
    </row>
    <row r="61" spans="1:7" hidden="1" x14ac:dyDescent="0.2">
      <c r="A61" s="16">
        <v>44595</v>
      </c>
      <c r="B61">
        <v>50.622074127197273</v>
      </c>
      <c r="C61">
        <v>4477.43994140625</v>
      </c>
      <c r="D61" s="17">
        <f t="shared" si="0"/>
        <v>-9.1595972118756475E-3</v>
      </c>
      <c r="E61" s="17">
        <f t="shared" si="1"/>
        <v>-2.4391082077444004E-2</v>
      </c>
      <c r="F61" s="17">
        <f t="shared" si="2"/>
        <v>-2.4233550819334572E-2</v>
      </c>
      <c r="G61" s="17">
        <f t="shared" si="3"/>
        <v>1.5073953607458924E-2</v>
      </c>
    </row>
    <row r="62" spans="1:7" hidden="1" x14ac:dyDescent="0.2">
      <c r="A62" s="16">
        <v>44596</v>
      </c>
      <c r="B62">
        <v>51.686454772949219</v>
      </c>
      <c r="C62">
        <v>4500.52978515625</v>
      </c>
      <c r="D62" s="17">
        <f t="shared" si="0"/>
        <v>2.1026018078150965E-2</v>
      </c>
      <c r="E62" s="17">
        <f t="shared" si="1"/>
        <v>5.1569298644233985E-3</v>
      </c>
      <c r="F62" s="17">
        <f t="shared" si="2"/>
        <v>5.8365775569874344E-3</v>
      </c>
      <c r="G62" s="17">
        <f t="shared" si="3"/>
        <v>1.5189440521163531E-2</v>
      </c>
    </row>
    <row r="63" spans="1:7" hidden="1" x14ac:dyDescent="0.2">
      <c r="A63" s="16">
        <v>44599</v>
      </c>
      <c r="B63">
        <v>52.604022979736328</v>
      </c>
      <c r="C63">
        <v>4483.8701171875</v>
      </c>
      <c r="D63" s="17">
        <f t="shared" si="0"/>
        <v>1.7752585485265815E-2</v>
      </c>
      <c r="E63" s="17">
        <f t="shared" si="1"/>
        <v>-3.7017126347429485E-3</v>
      </c>
      <c r="F63" s="17">
        <f t="shared" si="2"/>
        <v>-3.1785980735744334E-3</v>
      </c>
      <c r="G63" s="17">
        <f t="shared" si="3"/>
        <v>2.0931183558840247E-2</v>
      </c>
    </row>
    <row r="64" spans="1:7" hidden="1" x14ac:dyDescent="0.2">
      <c r="A64" s="16">
        <v>44600</v>
      </c>
      <c r="B64">
        <v>53.906963348388672</v>
      </c>
      <c r="C64">
        <v>4521.5400390625</v>
      </c>
      <c r="D64" s="17">
        <f t="shared" si="0"/>
        <v>2.4768835059520988E-2</v>
      </c>
      <c r="E64" s="17">
        <f t="shared" si="1"/>
        <v>8.4012071916632625E-3</v>
      </c>
      <c r="F64" s="17">
        <f t="shared" si="2"/>
        <v>9.1381816009557526E-3</v>
      </c>
      <c r="G64" s="17">
        <f t="shared" si="3"/>
        <v>1.5630653458565236E-2</v>
      </c>
    </row>
    <row r="65" spans="1:7" hidden="1" x14ac:dyDescent="0.2">
      <c r="A65" s="16">
        <v>44601</v>
      </c>
      <c r="B65">
        <v>54.19140625</v>
      </c>
      <c r="C65">
        <v>4587.18017578125</v>
      </c>
      <c r="D65" s="17">
        <f t="shared" si="0"/>
        <v>5.2765521176372232E-3</v>
      </c>
      <c r="E65" s="17">
        <f t="shared" si="1"/>
        <v>1.4517207887505545E-2</v>
      </c>
      <c r="F65" s="17">
        <f t="shared" si="2"/>
        <v>1.5362252663180635E-2</v>
      </c>
      <c r="G65" s="17">
        <f t="shared" si="3"/>
        <v>-1.0085700545543412E-2</v>
      </c>
    </row>
    <row r="66" spans="1:7" hidden="1" x14ac:dyDescent="0.2">
      <c r="A66" s="16">
        <v>44602</v>
      </c>
      <c r="B66">
        <v>54.182224273681641</v>
      </c>
      <c r="C66">
        <v>4504.080078125</v>
      </c>
      <c r="D66" s="17">
        <f t="shared" si="0"/>
        <v>-1.6943602230956589E-4</v>
      </c>
      <c r="E66" s="17">
        <f t="shared" si="1"/>
        <v>-1.8115725668459759E-2</v>
      </c>
      <c r="F66" s="17">
        <f t="shared" si="2"/>
        <v>-1.7847308211995025E-2</v>
      </c>
      <c r="G66" s="17">
        <f t="shared" si="3"/>
        <v>1.7677872189685459E-2</v>
      </c>
    </row>
    <row r="67" spans="1:7" hidden="1" x14ac:dyDescent="0.2">
      <c r="A67" s="16">
        <v>44603</v>
      </c>
      <c r="B67">
        <v>53.503227233886719</v>
      </c>
      <c r="C67">
        <v>4418.64013671875</v>
      </c>
      <c r="D67" s="17">
        <f t="shared" si="0"/>
        <v>-1.2531730634852023E-2</v>
      </c>
      <c r="E67" s="17">
        <f t="shared" si="1"/>
        <v>-1.896945434456343E-2</v>
      </c>
      <c r="F67" s="17">
        <f t="shared" si="2"/>
        <v>-1.8716122362317261E-2</v>
      </c>
      <c r="G67" s="17">
        <f t="shared" si="3"/>
        <v>6.1843917274652382E-3</v>
      </c>
    </row>
    <row r="68" spans="1:7" hidden="1" x14ac:dyDescent="0.2">
      <c r="A68" s="16">
        <v>44606</v>
      </c>
      <c r="B68">
        <v>53.081150054931641</v>
      </c>
      <c r="C68">
        <v>4401.669921875</v>
      </c>
      <c r="D68" s="17">
        <f t="shared" si="0"/>
        <v>-7.8888171943346519E-3</v>
      </c>
      <c r="E68" s="17">
        <f t="shared" si="1"/>
        <v>-3.8405967262932217E-3</v>
      </c>
      <c r="F68" s="17">
        <f t="shared" si="2"/>
        <v>-3.3199362614214508E-3</v>
      </c>
      <c r="G68" s="17">
        <f t="shared" si="3"/>
        <v>-4.5688809329132007E-3</v>
      </c>
    </row>
    <row r="69" spans="1:7" hidden="1" x14ac:dyDescent="0.2">
      <c r="A69" s="16">
        <v>44607</v>
      </c>
      <c r="B69">
        <v>53.567462921142578</v>
      </c>
      <c r="C69">
        <v>4471.06982421875</v>
      </c>
      <c r="D69" s="17">
        <f t="shared" si="0"/>
        <v>9.1616866949504328E-3</v>
      </c>
      <c r="E69" s="17">
        <f t="shared" si="1"/>
        <v>1.5766721170720421E-2</v>
      </c>
      <c r="F69" s="17">
        <f t="shared" si="2"/>
        <v>1.6633844975655392E-2</v>
      </c>
      <c r="G69" s="17">
        <f t="shared" si="3"/>
        <v>-7.4721582807049589E-3</v>
      </c>
    </row>
    <row r="70" spans="1:7" hidden="1" x14ac:dyDescent="0.2">
      <c r="A70" s="16">
        <v>44608</v>
      </c>
      <c r="B70">
        <v>53.347248077392578</v>
      </c>
      <c r="C70">
        <v>4475.009765625</v>
      </c>
      <c r="D70" s="17">
        <f t="shared" si="0"/>
        <v>-4.1109814006718981E-3</v>
      </c>
      <c r="E70" s="17">
        <f t="shared" si="1"/>
        <v>8.8120775589506373E-4</v>
      </c>
      <c r="F70" s="17">
        <f t="shared" si="2"/>
        <v>1.4853029955084378E-3</v>
      </c>
      <c r="G70" s="17">
        <f t="shared" si="3"/>
        <v>-5.5962843961803359E-3</v>
      </c>
    </row>
    <row r="71" spans="1:7" hidden="1" x14ac:dyDescent="0.2">
      <c r="A71" s="16">
        <v>44609</v>
      </c>
      <c r="B71">
        <v>51.521297454833977</v>
      </c>
      <c r="C71">
        <v>4380.259765625</v>
      </c>
      <c r="D71" s="17">
        <f t="shared" si="0"/>
        <v>-3.4227644130951917E-2</v>
      </c>
      <c r="E71" s="17">
        <f t="shared" si="1"/>
        <v>-2.1173138152195015E-2</v>
      </c>
      <c r="F71" s="17">
        <f t="shared" si="2"/>
        <v>-2.0958745491300466E-2</v>
      </c>
      <c r="G71" s="17">
        <f t="shared" si="3"/>
        <v>-1.3268898639651451E-2</v>
      </c>
    </row>
    <row r="72" spans="1:7" hidden="1" x14ac:dyDescent="0.2">
      <c r="A72" s="16">
        <v>44610</v>
      </c>
      <c r="B72">
        <v>51.044151306152337</v>
      </c>
      <c r="C72">
        <v>4348.8701171875</v>
      </c>
      <c r="D72" s="17">
        <f t="shared" si="0"/>
        <v>-9.2611438813227087E-3</v>
      </c>
      <c r="E72" s="17">
        <f t="shared" si="1"/>
        <v>-7.1661613961429005E-3</v>
      </c>
      <c r="F72" s="17">
        <f t="shared" si="2"/>
        <v>-6.7042640037711055E-3</v>
      </c>
      <c r="G72" s="17">
        <f t="shared" si="3"/>
        <v>-2.5568798775516032E-3</v>
      </c>
    </row>
    <row r="73" spans="1:7" hidden="1" x14ac:dyDescent="0.2">
      <c r="A73" s="16">
        <v>44614</v>
      </c>
      <c r="B73">
        <v>50.723014831542969</v>
      </c>
      <c r="C73">
        <v>4304.759765625</v>
      </c>
      <c r="D73" s="17">
        <f t="shared" si="0"/>
        <v>-6.2913471258099207E-3</v>
      </c>
      <c r="E73" s="17">
        <f t="shared" si="1"/>
        <v>-1.0142945264832837E-2</v>
      </c>
      <c r="F73" s="17">
        <f t="shared" si="2"/>
        <v>-9.7336479520440649E-3</v>
      </c>
      <c r="G73" s="17">
        <f t="shared" si="3"/>
        <v>3.4423008262341442E-3</v>
      </c>
    </row>
    <row r="74" spans="1:7" hidden="1" x14ac:dyDescent="0.2">
      <c r="A74" s="16">
        <v>44615</v>
      </c>
      <c r="B74">
        <v>49.502647399902337</v>
      </c>
      <c r="C74">
        <v>4225.5</v>
      </c>
      <c r="D74" s="17">
        <f t="shared" si="0"/>
        <v>-2.4059441965222583E-2</v>
      </c>
      <c r="E74" s="17">
        <f t="shared" si="1"/>
        <v>-1.8412122845487655E-2</v>
      </c>
      <c r="F74" s="17">
        <f t="shared" si="2"/>
        <v>-1.81489427578705E-2</v>
      </c>
      <c r="G74" s="17">
        <f t="shared" si="3"/>
        <v>-5.910499207352083E-3</v>
      </c>
    </row>
    <row r="75" spans="1:7" hidden="1" x14ac:dyDescent="0.2">
      <c r="A75" s="16">
        <v>44616</v>
      </c>
      <c r="B75">
        <v>48.3648681640625</v>
      </c>
      <c r="C75">
        <v>4288.7001953125</v>
      </c>
      <c r="D75" s="17">
        <f t="shared" ref="D75:D138" si="4">(B75/B74)-1</f>
        <v>-2.2984209847372372E-2</v>
      </c>
      <c r="E75" s="17">
        <f t="shared" ref="E75:E138" si="5">(C75/C74)-1</f>
        <v>1.4956856067329216E-2</v>
      </c>
      <c r="F75" s="17">
        <f t="shared" si="2"/>
        <v>1.5809669471923082E-2</v>
      </c>
      <c r="G75" s="17">
        <f t="shared" si="3"/>
        <v>-3.8793879319295455E-2</v>
      </c>
    </row>
    <row r="76" spans="1:7" hidden="1" x14ac:dyDescent="0.2">
      <c r="A76" s="16">
        <v>44617</v>
      </c>
      <c r="B76">
        <v>49.649459838867188</v>
      </c>
      <c r="C76">
        <v>4384.64990234375</v>
      </c>
      <c r="D76" s="17">
        <f t="shared" si="4"/>
        <v>2.6560429575598565E-2</v>
      </c>
      <c r="E76" s="17">
        <f t="shared" si="5"/>
        <v>2.2372677655603468E-2</v>
      </c>
      <c r="F76" s="17">
        <f t="shared" si="2"/>
        <v>2.3356529396510412E-2</v>
      </c>
      <c r="G76" s="17">
        <f t="shared" si="3"/>
        <v>3.2039001790881531E-3</v>
      </c>
    </row>
    <row r="77" spans="1:7" hidden="1" x14ac:dyDescent="0.2">
      <c r="A77" s="16">
        <v>44620</v>
      </c>
      <c r="B77">
        <v>48.970462799072273</v>
      </c>
      <c r="C77">
        <v>4373.93994140625</v>
      </c>
      <c r="D77" s="17">
        <f t="shared" si="4"/>
        <v>-1.3675819273735068E-2</v>
      </c>
      <c r="E77" s="17">
        <f t="shared" si="5"/>
        <v>-2.4426034406476171E-3</v>
      </c>
      <c r="F77" s="17">
        <f t="shared" ref="F77:F140" si="6">$B$2+$B$3*E77</f>
        <v>-1.8972402894790901E-3</v>
      </c>
      <c r="G77" s="17">
        <f t="shared" ref="G77:G140" si="7">D77-F77</f>
        <v>-1.1778578984255978E-2</v>
      </c>
    </row>
    <row r="78" spans="1:7" hidden="1" x14ac:dyDescent="0.2">
      <c r="A78" s="16">
        <v>44621</v>
      </c>
      <c r="B78">
        <v>46.144359588623047</v>
      </c>
      <c r="C78">
        <v>4306.259765625</v>
      </c>
      <c r="D78" s="17">
        <f t="shared" si="4"/>
        <v>-5.7710363531683129E-2</v>
      </c>
      <c r="E78" s="17">
        <f t="shared" si="5"/>
        <v>-1.5473503680411893E-2</v>
      </c>
      <c r="F78" s="17">
        <f t="shared" si="6"/>
        <v>-1.5158397887481367E-2</v>
      </c>
      <c r="G78" s="17">
        <f t="shared" si="7"/>
        <v>-4.2551965644201759E-2</v>
      </c>
    </row>
    <row r="79" spans="1:7" hidden="1" x14ac:dyDescent="0.2">
      <c r="A79" s="16">
        <v>44622</v>
      </c>
      <c r="B79">
        <v>47.915264129638672</v>
      </c>
      <c r="C79">
        <v>4386.5400390625</v>
      </c>
      <c r="D79" s="17">
        <f t="shared" si="4"/>
        <v>3.8377486583479392E-2</v>
      </c>
      <c r="E79" s="17">
        <f t="shared" si="5"/>
        <v>1.8642691757321028E-2</v>
      </c>
      <c r="F79" s="17">
        <f t="shared" si="6"/>
        <v>1.956063426069251E-2</v>
      </c>
      <c r="G79" s="17">
        <f t="shared" si="7"/>
        <v>1.8816852322786883E-2</v>
      </c>
    </row>
    <row r="80" spans="1:7" hidden="1" x14ac:dyDescent="0.2">
      <c r="A80" s="16">
        <v>44623</v>
      </c>
      <c r="B80">
        <v>47.016040802001953</v>
      </c>
      <c r="C80">
        <v>4363.490234375</v>
      </c>
      <c r="D80" s="17">
        <f t="shared" si="4"/>
        <v>-1.8766949196059923E-2</v>
      </c>
      <c r="E80" s="17">
        <f t="shared" si="5"/>
        <v>-5.2546664300883172E-3</v>
      </c>
      <c r="F80" s="17">
        <f t="shared" si="6"/>
        <v>-4.7589927234887542E-3</v>
      </c>
      <c r="G80" s="17">
        <f t="shared" si="7"/>
        <v>-1.4007956472571168E-2</v>
      </c>
    </row>
    <row r="81" spans="1:7" hidden="1" x14ac:dyDescent="0.2">
      <c r="A81" s="16">
        <v>44624</v>
      </c>
      <c r="B81">
        <v>44.76800537109375</v>
      </c>
      <c r="C81">
        <v>4328.8701171875</v>
      </c>
      <c r="D81" s="17">
        <f t="shared" si="4"/>
        <v>-4.7814222392211336E-2</v>
      </c>
      <c r="E81" s="17">
        <f t="shared" si="5"/>
        <v>-7.9340425503344747E-3</v>
      </c>
      <c r="F81" s="17">
        <f t="shared" si="6"/>
        <v>-7.4857136975686658E-3</v>
      </c>
      <c r="G81" s="17">
        <f t="shared" si="7"/>
        <v>-4.0328508694642669E-2</v>
      </c>
    </row>
    <row r="82" spans="1:7" hidden="1" x14ac:dyDescent="0.2">
      <c r="A82" s="16">
        <v>44627</v>
      </c>
      <c r="B82">
        <v>42.033672332763672</v>
      </c>
      <c r="C82">
        <v>4201.08984375</v>
      </c>
      <c r="D82" s="17">
        <f t="shared" si="4"/>
        <v>-6.107783931100963E-2</v>
      </c>
      <c r="E82" s="17">
        <f t="shared" si="5"/>
        <v>-2.9518158313449172E-2</v>
      </c>
      <c r="F82" s="17">
        <f t="shared" si="6"/>
        <v>-2.9451223023988542E-2</v>
      </c>
      <c r="G82" s="17">
        <f t="shared" si="7"/>
        <v>-3.1626616287021084E-2</v>
      </c>
    </row>
    <row r="83" spans="1:7" hidden="1" x14ac:dyDescent="0.2">
      <c r="A83" s="16">
        <v>44628</v>
      </c>
      <c r="B83">
        <v>42.630088806152337</v>
      </c>
      <c r="C83">
        <v>4170.7001953125</v>
      </c>
      <c r="D83" s="17">
        <f t="shared" si="4"/>
        <v>1.4189016573833424E-2</v>
      </c>
      <c r="E83" s="17">
        <f t="shared" si="5"/>
        <v>-7.2337535181997703E-3</v>
      </c>
      <c r="F83" s="17">
        <f t="shared" si="6"/>
        <v>-6.773050485632451E-3</v>
      </c>
      <c r="G83" s="17">
        <f t="shared" si="7"/>
        <v>2.0962067059465874E-2</v>
      </c>
    </row>
    <row r="84" spans="1:7" hidden="1" x14ac:dyDescent="0.2">
      <c r="A84" s="16">
        <v>44629</v>
      </c>
      <c r="B84">
        <v>45.107509613037109</v>
      </c>
      <c r="C84">
        <v>4277.8798828125</v>
      </c>
      <c r="D84" s="17">
        <f t="shared" si="4"/>
        <v>5.8114371240231444E-2</v>
      </c>
      <c r="E84" s="17">
        <f t="shared" si="5"/>
        <v>2.5698247891435821E-2</v>
      </c>
      <c r="F84" s="17">
        <f t="shared" si="6"/>
        <v>2.6740862803194231E-2</v>
      </c>
      <c r="G84" s="17">
        <f t="shared" si="7"/>
        <v>3.1373508437037213E-2</v>
      </c>
    </row>
    <row r="85" spans="1:7" hidden="1" x14ac:dyDescent="0.2">
      <c r="A85" s="16">
        <v>44630</v>
      </c>
      <c r="B85">
        <v>44.969871520996087</v>
      </c>
      <c r="C85">
        <v>4259.52001953125</v>
      </c>
      <c r="D85" s="17">
        <f t="shared" si="4"/>
        <v>-3.0513343170965879E-3</v>
      </c>
      <c r="E85" s="17">
        <f t="shared" si="5"/>
        <v>-4.291813651667864E-3</v>
      </c>
      <c r="F85" s="17">
        <f t="shared" si="6"/>
        <v>-3.7791262366481666E-3</v>
      </c>
      <c r="G85" s="17">
        <f t="shared" si="7"/>
        <v>7.2779191955157875E-4</v>
      </c>
    </row>
    <row r="86" spans="1:7" hidden="1" x14ac:dyDescent="0.2">
      <c r="A86" s="16">
        <v>44631</v>
      </c>
      <c r="B86">
        <v>44.474388122558587</v>
      </c>
      <c r="C86">
        <v>4204.31005859375</v>
      </c>
      <c r="D86" s="17">
        <f t="shared" si="4"/>
        <v>-1.1018119057915499E-2</v>
      </c>
      <c r="E86" s="17">
        <f t="shared" si="5"/>
        <v>-1.2961545123475138E-2</v>
      </c>
      <c r="F86" s="17">
        <f t="shared" si="6"/>
        <v>-1.2602052762411844E-2</v>
      </c>
      <c r="G86" s="17">
        <f t="shared" si="7"/>
        <v>1.5839337044963459E-3</v>
      </c>
    </row>
    <row r="87" spans="1:7" hidden="1" x14ac:dyDescent="0.2">
      <c r="A87" s="16">
        <v>44634</v>
      </c>
      <c r="B87">
        <v>45.749805450439453</v>
      </c>
      <c r="C87">
        <v>4173.10986328125</v>
      </c>
      <c r="D87" s="17">
        <f t="shared" si="4"/>
        <v>2.8677568859771352E-2</v>
      </c>
      <c r="E87" s="17">
        <f t="shared" si="5"/>
        <v>-7.4210024659636664E-3</v>
      </c>
      <c r="F87" s="17">
        <f t="shared" si="6"/>
        <v>-6.9636081417166979E-3</v>
      </c>
      <c r="G87" s="17">
        <f t="shared" si="7"/>
        <v>3.5641177001488049E-2</v>
      </c>
    </row>
    <row r="88" spans="1:7" hidden="1" x14ac:dyDescent="0.2">
      <c r="A88" s="16">
        <v>44635</v>
      </c>
      <c r="B88">
        <v>45.979194641113281</v>
      </c>
      <c r="C88">
        <v>4262.4501953125</v>
      </c>
      <c r="D88" s="17">
        <f t="shared" si="4"/>
        <v>5.0139927025989461E-3</v>
      </c>
      <c r="E88" s="17">
        <f t="shared" si="5"/>
        <v>2.1408574170870942E-2</v>
      </c>
      <c r="F88" s="17">
        <f t="shared" si="6"/>
        <v>2.2375390103247548E-2</v>
      </c>
      <c r="G88" s="17">
        <f t="shared" si="7"/>
        <v>-1.7361397400648602E-2</v>
      </c>
    </row>
    <row r="89" spans="1:7" hidden="1" x14ac:dyDescent="0.2">
      <c r="A89" s="16">
        <v>44636</v>
      </c>
      <c r="B89">
        <v>47.346370697021477</v>
      </c>
      <c r="C89">
        <v>4357.85986328125</v>
      </c>
      <c r="D89" s="17">
        <f t="shared" si="4"/>
        <v>2.9734667311586804E-2</v>
      </c>
      <c r="E89" s="17">
        <f t="shared" si="5"/>
        <v>2.238376135718223E-2</v>
      </c>
      <c r="F89" s="17">
        <f t="shared" si="6"/>
        <v>2.3367808948245195E-2</v>
      </c>
      <c r="G89" s="17">
        <f t="shared" si="7"/>
        <v>6.3668583633416098E-3</v>
      </c>
    </row>
    <row r="90" spans="1:7" hidden="1" x14ac:dyDescent="0.2">
      <c r="A90" s="16">
        <v>44637</v>
      </c>
      <c r="B90">
        <v>47.236263275146477</v>
      </c>
      <c r="C90">
        <v>4411.669921875</v>
      </c>
      <c r="D90" s="17">
        <f t="shared" si="4"/>
        <v>-2.3255725888600143E-3</v>
      </c>
      <c r="E90" s="17">
        <f t="shared" si="5"/>
        <v>1.234781757145198E-2</v>
      </c>
      <c r="F90" s="17">
        <f t="shared" si="6"/>
        <v>1.3154528995327068E-2</v>
      </c>
      <c r="G90" s="17">
        <f t="shared" si="7"/>
        <v>-1.5480101584187082E-2</v>
      </c>
    </row>
    <row r="91" spans="1:7" hidden="1" x14ac:dyDescent="0.2">
      <c r="A91" s="16">
        <v>44638</v>
      </c>
      <c r="B91">
        <v>47.181201934814453</v>
      </c>
      <c r="C91">
        <v>4463.1201171875</v>
      </c>
      <c r="D91" s="17">
        <f t="shared" si="4"/>
        <v>-1.1656582573286167E-3</v>
      </c>
      <c r="E91" s="17">
        <f t="shared" si="5"/>
        <v>1.1662294827948783E-2</v>
      </c>
      <c r="F91" s="17">
        <f t="shared" si="6"/>
        <v>1.2456892993873401E-2</v>
      </c>
      <c r="G91" s="17">
        <f t="shared" si="7"/>
        <v>-1.3622551251202018E-2</v>
      </c>
    </row>
    <row r="92" spans="1:7" hidden="1" x14ac:dyDescent="0.2">
      <c r="A92" s="16">
        <v>44641</v>
      </c>
      <c r="B92">
        <v>46.924289703369141</v>
      </c>
      <c r="C92">
        <v>4461.18017578125</v>
      </c>
      <c r="D92" s="17">
        <f t="shared" si="4"/>
        <v>-5.4452243883117424E-3</v>
      </c>
      <c r="E92" s="17">
        <f t="shared" si="5"/>
        <v>-4.3466036210393355E-4</v>
      </c>
      <c r="F92" s="17">
        <f t="shared" si="6"/>
        <v>1.4618335143947033E-4</v>
      </c>
      <c r="G92" s="17">
        <f t="shared" si="7"/>
        <v>-5.591407739751213E-3</v>
      </c>
    </row>
    <row r="93" spans="1:7" hidden="1" x14ac:dyDescent="0.2">
      <c r="A93" s="16">
        <v>44642</v>
      </c>
      <c r="B93">
        <v>48.988815307617188</v>
      </c>
      <c r="C93">
        <v>4511.60986328125</v>
      </c>
      <c r="D93" s="17">
        <f t="shared" si="4"/>
        <v>4.3996949496708515E-2</v>
      </c>
      <c r="E93" s="17">
        <f t="shared" si="5"/>
        <v>1.1304113600650201E-2</v>
      </c>
      <c r="F93" s="17">
        <f t="shared" si="6"/>
        <v>1.2092382667153387E-2</v>
      </c>
      <c r="G93" s="17">
        <f t="shared" si="7"/>
        <v>3.1904566829555128E-2</v>
      </c>
    </row>
    <row r="94" spans="1:7" hidden="1" x14ac:dyDescent="0.2">
      <c r="A94" s="16">
        <v>44643</v>
      </c>
      <c r="B94">
        <v>46.905933380126953</v>
      </c>
      <c r="C94">
        <v>4456.240234375</v>
      </c>
      <c r="D94" s="17">
        <f t="shared" si="4"/>
        <v>-4.251749944168115E-2</v>
      </c>
      <c r="E94" s="17">
        <f t="shared" si="5"/>
        <v>-1.2272698789159042E-2</v>
      </c>
      <c r="F94" s="17">
        <f t="shared" si="6"/>
        <v>-1.1901034441951036E-2</v>
      </c>
      <c r="G94" s="17">
        <f t="shared" si="7"/>
        <v>-3.0616464999730114E-2</v>
      </c>
    </row>
    <row r="95" spans="1:7" hidden="1" x14ac:dyDescent="0.2">
      <c r="A95" s="16">
        <v>44644</v>
      </c>
      <c r="B95">
        <v>47.098625183105469</v>
      </c>
      <c r="C95">
        <v>4520.16015625</v>
      </c>
      <c r="D95" s="17">
        <f t="shared" si="4"/>
        <v>4.108047513241786E-3</v>
      </c>
      <c r="E95" s="17">
        <f t="shared" si="5"/>
        <v>1.4343912920566471E-2</v>
      </c>
      <c r="F95" s="17">
        <f t="shared" si="6"/>
        <v>1.5185895556209087E-2</v>
      </c>
      <c r="G95" s="17">
        <f t="shared" si="7"/>
        <v>-1.1077848042967301E-2</v>
      </c>
    </row>
    <row r="96" spans="1:7" hidden="1" x14ac:dyDescent="0.2">
      <c r="A96" s="16">
        <v>44645</v>
      </c>
      <c r="B96">
        <v>48.227230072021477</v>
      </c>
      <c r="C96">
        <v>4543.06005859375</v>
      </c>
      <c r="D96" s="17">
        <f t="shared" si="4"/>
        <v>2.3962586689703302E-2</v>
      </c>
      <c r="E96" s="17">
        <f t="shared" si="5"/>
        <v>5.0661705674490687E-3</v>
      </c>
      <c r="F96" s="17">
        <f t="shared" si="6"/>
        <v>5.7442145338259401E-3</v>
      </c>
      <c r="G96" s="17">
        <f t="shared" si="7"/>
        <v>1.8218372155877363E-2</v>
      </c>
    </row>
    <row r="97" spans="1:7" hidden="1" x14ac:dyDescent="0.2">
      <c r="A97" s="16">
        <v>44648</v>
      </c>
      <c r="B97">
        <v>47.539058685302727</v>
      </c>
      <c r="C97">
        <v>4575.52001953125</v>
      </c>
      <c r="D97" s="17">
        <f t="shared" si="4"/>
        <v>-1.4269353344387614E-2</v>
      </c>
      <c r="E97" s="17">
        <f t="shared" si="5"/>
        <v>7.1449552765867619E-3</v>
      </c>
      <c r="F97" s="17">
        <f t="shared" si="6"/>
        <v>7.8597315842957351E-3</v>
      </c>
      <c r="G97" s="17">
        <f t="shared" si="7"/>
        <v>-2.2129084928683349E-2</v>
      </c>
    </row>
    <row r="98" spans="1:7" hidden="1" x14ac:dyDescent="0.2">
      <c r="A98" s="16">
        <v>44649</v>
      </c>
      <c r="B98">
        <v>47.346370697021477</v>
      </c>
      <c r="C98">
        <v>4631.60009765625</v>
      </c>
      <c r="D98" s="17">
        <f t="shared" si="4"/>
        <v>-4.0532562825191798E-3</v>
      </c>
      <c r="E98" s="17">
        <f t="shared" si="5"/>
        <v>1.2256547427530462E-2</v>
      </c>
      <c r="F98" s="17">
        <f t="shared" si="6"/>
        <v>1.3061646098499866E-2</v>
      </c>
      <c r="G98" s="17">
        <f t="shared" si="7"/>
        <v>-1.7114902381019044E-2</v>
      </c>
    </row>
    <row r="99" spans="1:7" hidden="1" x14ac:dyDescent="0.2">
      <c r="A99" s="16">
        <v>44650</v>
      </c>
      <c r="B99">
        <v>45.979194641113281</v>
      </c>
      <c r="C99">
        <v>4602.4501953125</v>
      </c>
      <c r="D99" s="17">
        <f t="shared" si="4"/>
        <v>-2.8876047641687608E-2</v>
      </c>
      <c r="E99" s="17">
        <f t="shared" si="5"/>
        <v>-6.2937001746978805E-3</v>
      </c>
      <c r="F99" s="17">
        <f t="shared" si="6"/>
        <v>-5.8163863020892093E-3</v>
      </c>
      <c r="G99" s="17">
        <f t="shared" si="7"/>
        <v>-2.30596613395984E-2</v>
      </c>
    </row>
    <row r="100" spans="1:7" hidden="1" x14ac:dyDescent="0.2">
      <c r="A100" s="16">
        <v>44651</v>
      </c>
      <c r="B100">
        <v>44.465213775634773</v>
      </c>
      <c r="C100">
        <v>4530.41015625</v>
      </c>
      <c r="D100" s="17">
        <f t="shared" si="4"/>
        <v>-3.292752031208368E-2</v>
      </c>
      <c r="E100" s="17">
        <f t="shared" si="5"/>
        <v>-1.5652540713177343E-2</v>
      </c>
      <c r="F100" s="17">
        <f t="shared" si="6"/>
        <v>-1.5340598523177762E-2</v>
      </c>
      <c r="G100" s="17">
        <f t="shared" si="7"/>
        <v>-1.7586921788905918E-2</v>
      </c>
    </row>
    <row r="101" spans="1:7" hidden="1" x14ac:dyDescent="0.2">
      <c r="A101" s="16">
        <v>44652</v>
      </c>
      <c r="B101">
        <v>44.694602966308587</v>
      </c>
      <c r="C101">
        <v>4545.85986328125</v>
      </c>
      <c r="D101" s="17">
        <f t="shared" si="4"/>
        <v>5.1588460100806532E-3</v>
      </c>
      <c r="E101" s="17">
        <f t="shared" si="5"/>
        <v>3.4102225843584133E-3</v>
      </c>
      <c r="F101" s="17">
        <f t="shared" si="6"/>
        <v>4.0590057781907697E-3</v>
      </c>
      <c r="G101" s="17">
        <f t="shared" si="7"/>
        <v>1.0998402318898835E-3</v>
      </c>
    </row>
    <row r="102" spans="1:7" hidden="1" x14ac:dyDescent="0.2">
      <c r="A102" s="16">
        <v>44655</v>
      </c>
      <c r="B102">
        <v>44.465213775634773</v>
      </c>
      <c r="C102">
        <v>4582.64013671875</v>
      </c>
      <c r="D102" s="17">
        <f t="shared" si="4"/>
        <v>-5.1323689092110936E-3</v>
      </c>
      <c r="E102" s="17">
        <f t="shared" si="5"/>
        <v>8.0909386878793566E-3</v>
      </c>
      <c r="F102" s="17">
        <f t="shared" si="6"/>
        <v>8.8224306205423545E-3</v>
      </c>
      <c r="G102" s="17">
        <f t="shared" si="7"/>
        <v>-1.3954799529753448E-2</v>
      </c>
    </row>
    <row r="103" spans="1:7" hidden="1" x14ac:dyDescent="0.2">
      <c r="A103" s="16">
        <v>44656</v>
      </c>
      <c r="B103">
        <v>44.153240203857422</v>
      </c>
      <c r="C103">
        <v>4525.1201171875</v>
      </c>
      <c r="D103" s="17">
        <f t="shared" si="4"/>
        <v>-7.0161266591796112E-3</v>
      </c>
      <c r="E103" s="17">
        <f t="shared" si="5"/>
        <v>-1.2551720801807331E-2</v>
      </c>
      <c r="F103" s="17">
        <f t="shared" si="6"/>
        <v>-1.2184986802490914E-2</v>
      </c>
      <c r="G103" s="17">
        <f t="shared" si="7"/>
        <v>5.1688601433113029E-3</v>
      </c>
    </row>
    <row r="104" spans="1:7" hidden="1" x14ac:dyDescent="0.2">
      <c r="A104" s="16">
        <v>44657</v>
      </c>
      <c r="B104">
        <v>43.942203521728523</v>
      </c>
      <c r="C104">
        <v>4481.14990234375</v>
      </c>
      <c r="D104" s="17">
        <f t="shared" si="4"/>
        <v>-4.7796420184460509E-3</v>
      </c>
      <c r="E104" s="17">
        <f t="shared" si="5"/>
        <v>-9.7169166132718976E-3</v>
      </c>
      <c r="F104" s="17">
        <f t="shared" si="6"/>
        <v>-9.3000913300407793E-3</v>
      </c>
      <c r="G104" s="17">
        <f t="shared" si="7"/>
        <v>4.5204493115947285E-3</v>
      </c>
    </row>
    <row r="105" spans="1:7" hidden="1" x14ac:dyDescent="0.2">
      <c r="A105" s="16">
        <v>44658</v>
      </c>
      <c r="B105">
        <v>43.8045654296875</v>
      </c>
      <c r="C105">
        <v>4500.2099609375</v>
      </c>
      <c r="D105" s="17">
        <f t="shared" si="4"/>
        <v>-3.1322528460131505E-3</v>
      </c>
      <c r="E105" s="17">
        <f t="shared" si="5"/>
        <v>4.2533856284925342E-3</v>
      </c>
      <c r="F105" s="17">
        <f t="shared" si="6"/>
        <v>4.9170676007311434E-3</v>
      </c>
      <c r="G105" s="17">
        <f t="shared" si="7"/>
        <v>-8.049320446744293E-3</v>
      </c>
    </row>
    <row r="106" spans="1:7" hidden="1" x14ac:dyDescent="0.2">
      <c r="A106" s="16">
        <v>44659</v>
      </c>
      <c r="B106">
        <v>44.712959289550781</v>
      </c>
      <c r="C106">
        <v>4488.27978515625</v>
      </c>
      <c r="D106" s="17">
        <f t="shared" si="4"/>
        <v>2.0737424306180641E-2</v>
      </c>
      <c r="E106" s="17">
        <f t="shared" si="5"/>
        <v>-2.6510264820542861E-3</v>
      </c>
      <c r="F106" s="17">
        <f t="shared" si="6"/>
        <v>-2.109346187636038E-3</v>
      </c>
      <c r="G106" s="17">
        <f t="shared" si="7"/>
        <v>2.2846770493816677E-2</v>
      </c>
    </row>
    <row r="107" spans="1:7" hidden="1" x14ac:dyDescent="0.2">
      <c r="A107" s="16">
        <v>44662</v>
      </c>
      <c r="B107">
        <v>45.263496398925781</v>
      </c>
      <c r="C107">
        <v>4412.52978515625</v>
      </c>
      <c r="D107" s="17">
        <f t="shared" si="4"/>
        <v>1.2312696768957965E-2</v>
      </c>
      <c r="E107" s="17">
        <f t="shared" si="5"/>
        <v>-1.687729010355421E-2</v>
      </c>
      <c r="F107" s="17">
        <f t="shared" si="6"/>
        <v>-1.6586989362260621E-2</v>
      </c>
      <c r="G107" s="17">
        <f t="shared" si="7"/>
        <v>2.8899686131218585E-2</v>
      </c>
    </row>
    <row r="108" spans="1:7" hidden="1" x14ac:dyDescent="0.2">
      <c r="A108" s="16">
        <v>44663</v>
      </c>
      <c r="B108">
        <v>44.428508758544922</v>
      </c>
      <c r="C108">
        <v>4397.4501953125</v>
      </c>
      <c r="D108" s="17">
        <f t="shared" si="4"/>
        <v>-1.8447263397899483E-2</v>
      </c>
      <c r="E108" s="17">
        <f t="shared" si="5"/>
        <v>-3.4174477177417728E-3</v>
      </c>
      <c r="F108" s="17">
        <f t="shared" si="6"/>
        <v>-2.8893101660181844E-3</v>
      </c>
      <c r="G108" s="17">
        <f t="shared" si="7"/>
        <v>-1.5557953231881298E-2</v>
      </c>
    </row>
    <row r="109" spans="1:7" hidden="1" x14ac:dyDescent="0.2">
      <c r="A109" s="16">
        <v>44664</v>
      </c>
      <c r="B109">
        <v>44.538623809814453</v>
      </c>
      <c r="C109">
        <v>4446.58984375</v>
      </c>
      <c r="D109" s="17">
        <f t="shared" si="4"/>
        <v>2.4784773188759601E-3</v>
      </c>
      <c r="E109" s="17">
        <f t="shared" si="5"/>
        <v>1.1174577597236057E-2</v>
      </c>
      <c r="F109" s="17">
        <f t="shared" si="6"/>
        <v>1.1960557749129044E-2</v>
      </c>
      <c r="G109" s="17">
        <f t="shared" si="7"/>
        <v>-9.4820804302530835E-3</v>
      </c>
    </row>
    <row r="110" spans="1:7" hidden="1" x14ac:dyDescent="0.2">
      <c r="A110" s="16">
        <v>44665</v>
      </c>
      <c r="B110">
        <v>42.529144287109382</v>
      </c>
      <c r="C110">
        <v>4392.58984375</v>
      </c>
      <c r="D110" s="17">
        <f t="shared" si="4"/>
        <v>-4.5117683278356413E-2</v>
      </c>
      <c r="E110" s="17">
        <f t="shared" si="5"/>
        <v>-1.214413784439794E-2</v>
      </c>
      <c r="F110" s="17">
        <f t="shared" si="6"/>
        <v>-1.1770201811967224E-2</v>
      </c>
      <c r="G110" s="17">
        <f t="shared" si="7"/>
        <v>-3.3347481466389189E-2</v>
      </c>
    </row>
    <row r="111" spans="1:7" hidden="1" x14ac:dyDescent="0.2">
      <c r="A111" s="16">
        <v>44669</v>
      </c>
      <c r="B111">
        <v>43.281551361083977</v>
      </c>
      <c r="C111">
        <v>4391.68994140625</v>
      </c>
      <c r="D111" s="17">
        <f t="shared" si="4"/>
        <v>1.7691563904864482E-2</v>
      </c>
      <c r="E111" s="17">
        <f t="shared" si="5"/>
        <v>-2.0486828403298851E-4</v>
      </c>
      <c r="F111" s="17">
        <f t="shared" si="6"/>
        <v>3.8003587935402441E-4</v>
      </c>
      <c r="G111" s="17">
        <f t="shared" si="7"/>
        <v>1.7311528025510458E-2</v>
      </c>
    </row>
    <row r="112" spans="1:7" hidden="1" x14ac:dyDescent="0.2">
      <c r="A112" s="16">
        <v>44670</v>
      </c>
      <c r="B112">
        <v>43.887149810791023</v>
      </c>
      <c r="C112">
        <v>4462.2099609375</v>
      </c>
      <c r="D112" s="17">
        <f t="shared" si="4"/>
        <v>1.3992068922269674E-2</v>
      </c>
      <c r="E112" s="17">
        <f t="shared" si="5"/>
        <v>1.6057604355527166E-2</v>
      </c>
      <c r="F112" s="17">
        <f t="shared" si="6"/>
        <v>1.6929868096495496E-2</v>
      </c>
      <c r="G112" s="17">
        <f t="shared" si="7"/>
        <v>-2.9377991742258226E-3</v>
      </c>
    </row>
    <row r="113" spans="1:7" hidden="1" x14ac:dyDescent="0.2">
      <c r="A113" s="16">
        <v>44671</v>
      </c>
      <c r="B113">
        <v>44.639553070068359</v>
      </c>
      <c r="C113">
        <v>4459.4501953125</v>
      </c>
      <c r="D113" s="17">
        <f t="shared" si="4"/>
        <v>1.7144044726557617E-2</v>
      </c>
      <c r="E113" s="17">
        <f t="shared" si="5"/>
        <v>-6.1847507158097059E-4</v>
      </c>
      <c r="F113" s="17">
        <f t="shared" si="6"/>
        <v>-4.0879383011337448E-5</v>
      </c>
      <c r="G113" s="17">
        <f t="shared" si="7"/>
        <v>1.7184924109568955E-2</v>
      </c>
    </row>
    <row r="114" spans="1:7" hidden="1" x14ac:dyDescent="0.2">
      <c r="A114" s="16">
        <v>44672</v>
      </c>
      <c r="B114">
        <v>43.841270446777337</v>
      </c>
      <c r="C114">
        <v>4393.66015625</v>
      </c>
      <c r="D114" s="17">
        <f t="shared" si="4"/>
        <v>-1.7882854293769457E-2</v>
      </c>
      <c r="E114" s="17">
        <f t="shared" si="5"/>
        <v>-1.4752948498371943E-2</v>
      </c>
      <c r="F114" s="17">
        <f t="shared" si="6"/>
        <v>-1.4425110420669953E-2</v>
      </c>
      <c r="G114" s="17">
        <f t="shared" si="7"/>
        <v>-3.4577438730995034E-3</v>
      </c>
    </row>
    <row r="115" spans="1:7" hidden="1" x14ac:dyDescent="0.2">
      <c r="A115" s="16">
        <v>44673</v>
      </c>
      <c r="B115">
        <v>42.519977569580078</v>
      </c>
      <c r="C115">
        <v>4271.77978515625</v>
      </c>
      <c r="D115" s="17">
        <f t="shared" si="4"/>
        <v>-3.0138106485789184E-2</v>
      </c>
      <c r="E115" s="17">
        <f t="shared" si="5"/>
        <v>-2.7740054250753654E-2</v>
      </c>
      <c r="F115" s="17">
        <f t="shared" si="6"/>
        <v>-2.7641699678157147E-2</v>
      </c>
      <c r="G115" s="17">
        <f t="shared" si="7"/>
        <v>-2.4964068076320373E-3</v>
      </c>
    </row>
    <row r="116" spans="1:7" hidden="1" x14ac:dyDescent="0.2">
      <c r="A116" s="16">
        <v>44676</v>
      </c>
      <c r="B116">
        <v>42.052024841308587</v>
      </c>
      <c r="C116">
        <v>4296.1201171875</v>
      </c>
      <c r="D116" s="17">
        <f t="shared" si="4"/>
        <v>-1.1005479189299394E-2</v>
      </c>
      <c r="E116" s="17">
        <f t="shared" si="5"/>
        <v>5.6979369853822348E-3</v>
      </c>
      <c r="F116" s="17">
        <f t="shared" si="6"/>
        <v>6.3871443298634733E-3</v>
      </c>
      <c r="G116" s="17">
        <f t="shared" si="7"/>
        <v>-1.7392623519162868E-2</v>
      </c>
    </row>
    <row r="117" spans="1:7" hidden="1" x14ac:dyDescent="0.2">
      <c r="A117" s="16">
        <v>44677</v>
      </c>
      <c r="B117">
        <v>40.905059814453118</v>
      </c>
      <c r="C117">
        <v>4175.2001953125</v>
      </c>
      <c r="D117" s="17">
        <f t="shared" si="4"/>
        <v>-2.7274906052294989E-2</v>
      </c>
      <c r="E117" s="17">
        <f t="shared" si="5"/>
        <v>-2.8146308431003852E-2</v>
      </c>
      <c r="F117" s="17">
        <f t="shared" si="6"/>
        <v>-2.8055132411891479E-2</v>
      </c>
      <c r="G117" s="17">
        <f t="shared" si="7"/>
        <v>7.8022635959648992E-4</v>
      </c>
    </row>
    <row r="118" spans="1:7" hidden="1" x14ac:dyDescent="0.2">
      <c r="A118" s="16">
        <v>44678</v>
      </c>
      <c r="B118">
        <v>40.905059814453118</v>
      </c>
      <c r="C118">
        <v>4183.9599609375</v>
      </c>
      <c r="D118" s="17">
        <f t="shared" si="4"/>
        <v>0</v>
      </c>
      <c r="E118" s="17">
        <f t="shared" si="5"/>
        <v>2.0980468517017847E-3</v>
      </c>
      <c r="F118" s="17">
        <f t="shared" si="6"/>
        <v>2.7236437642959846E-3</v>
      </c>
      <c r="G118" s="17">
        <f t="shared" si="7"/>
        <v>-2.7236437642959846E-3</v>
      </c>
    </row>
    <row r="119" spans="1:7" hidden="1" x14ac:dyDescent="0.2">
      <c r="A119" s="16">
        <v>44679</v>
      </c>
      <c r="B119">
        <v>41.446418762207031</v>
      </c>
      <c r="C119">
        <v>4287.5</v>
      </c>
      <c r="D119" s="17">
        <f t="shared" si="4"/>
        <v>1.3234522824548733E-2</v>
      </c>
      <c r="E119" s="17">
        <f t="shared" si="5"/>
        <v>2.4746900072939448E-2</v>
      </c>
      <c r="F119" s="17">
        <f t="shared" si="6"/>
        <v>2.5772704570112378E-2</v>
      </c>
      <c r="G119" s="17">
        <f t="shared" si="7"/>
        <v>-1.2538181745563644E-2</v>
      </c>
    </row>
    <row r="120" spans="1:7" hidden="1" x14ac:dyDescent="0.2">
      <c r="A120" s="16">
        <v>44680</v>
      </c>
      <c r="B120">
        <v>40.033374786376953</v>
      </c>
      <c r="C120">
        <v>4131.93017578125</v>
      </c>
      <c r="D120" s="17">
        <f t="shared" si="4"/>
        <v>-3.4093270734371961E-2</v>
      </c>
      <c r="E120" s="17">
        <f t="shared" si="5"/>
        <v>-3.6284507106413955E-2</v>
      </c>
      <c r="F120" s="17">
        <f t="shared" si="6"/>
        <v>-3.6337133901638057E-2</v>
      </c>
      <c r="G120" s="17">
        <f t="shared" si="7"/>
        <v>2.2438631672660955E-3</v>
      </c>
    </row>
    <row r="121" spans="1:7" hidden="1" x14ac:dyDescent="0.2">
      <c r="A121" s="16">
        <v>44683</v>
      </c>
      <c r="B121">
        <v>40.070075988769531</v>
      </c>
      <c r="C121">
        <v>4155.3798828125</v>
      </c>
      <c r="D121" s="17">
        <f t="shared" si="4"/>
        <v>9.1676513879779264E-4</v>
      </c>
      <c r="E121" s="17">
        <f t="shared" si="5"/>
        <v>5.6752428123536536E-3</v>
      </c>
      <c r="F121" s="17">
        <f t="shared" si="6"/>
        <v>6.3640491484446187E-3</v>
      </c>
      <c r="G121" s="17">
        <f t="shared" si="7"/>
        <v>-5.447284009646826E-3</v>
      </c>
    </row>
    <row r="122" spans="1:7" hidden="1" x14ac:dyDescent="0.2">
      <c r="A122" s="16">
        <v>44684</v>
      </c>
      <c r="B122">
        <v>40.519680023193359</v>
      </c>
      <c r="C122">
        <v>4175.47998046875</v>
      </c>
      <c r="D122" s="17">
        <f t="shared" si="4"/>
        <v>1.122044376830833E-2</v>
      </c>
      <c r="E122" s="17">
        <f t="shared" si="5"/>
        <v>4.8371263814863674E-3</v>
      </c>
      <c r="F122" s="17">
        <f t="shared" si="6"/>
        <v>5.5111231133507209E-3</v>
      </c>
      <c r="G122" s="17">
        <f t="shared" si="7"/>
        <v>5.7093206549576093E-3</v>
      </c>
    </row>
    <row r="123" spans="1:7" hidden="1" x14ac:dyDescent="0.2">
      <c r="A123" s="16">
        <v>44685</v>
      </c>
      <c r="B123">
        <v>42.189655303955078</v>
      </c>
      <c r="C123">
        <v>4300.169921875</v>
      </c>
      <c r="D123" s="17">
        <f t="shared" si="4"/>
        <v>4.121393060867784E-2</v>
      </c>
      <c r="E123" s="17">
        <f t="shared" si="5"/>
        <v>2.9862421084402291E-2</v>
      </c>
      <c r="F123" s="17">
        <f t="shared" si="6"/>
        <v>3.0978617368208356E-2</v>
      </c>
      <c r="G123" s="17">
        <f t="shared" si="7"/>
        <v>1.0235313240469484E-2</v>
      </c>
    </row>
    <row r="124" spans="1:7" hidden="1" x14ac:dyDescent="0.2">
      <c r="A124" s="16">
        <v>44686</v>
      </c>
      <c r="B124">
        <v>41.294742584228523</v>
      </c>
      <c r="C124">
        <v>4146.8701171875</v>
      </c>
      <c r="D124" s="17">
        <f t="shared" si="4"/>
        <v>-2.1211662273113219E-2</v>
      </c>
      <c r="E124" s="17">
        <f t="shared" si="5"/>
        <v>-3.5649708609806985E-2</v>
      </c>
      <c r="F124" s="17">
        <f t="shared" si="6"/>
        <v>-3.5691118449782198E-2</v>
      </c>
      <c r="G124" s="17">
        <f t="shared" si="7"/>
        <v>1.447945617666898E-2</v>
      </c>
    </row>
    <row r="125" spans="1:7" hidden="1" x14ac:dyDescent="0.2">
      <c r="A125" s="16">
        <v>44687</v>
      </c>
      <c r="B125">
        <v>41.10101318359375</v>
      </c>
      <c r="C125">
        <v>4123.33984375</v>
      </c>
      <c r="D125" s="17">
        <f t="shared" si="4"/>
        <v>-4.6913817234632837E-3</v>
      </c>
      <c r="E125" s="17">
        <f t="shared" si="5"/>
        <v>-5.6742248424840325E-3</v>
      </c>
      <c r="F125" s="17">
        <f t="shared" si="6"/>
        <v>-5.1859647765299544E-3</v>
      </c>
      <c r="G125" s="17">
        <f t="shared" si="7"/>
        <v>4.9458305306667068E-4</v>
      </c>
    </row>
    <row r="126" spans="1:7" hidden="1" x14ac:dyDescent="0.2">
      <c r="A126" s="16">
        <v>44690</v>
      </c>
      <c r="B126">
        <v>40.556682586669922</v>
      </c>
      <c r="C126">
        <v>3991.239990234375</v>
      </c>
      <c r="D126" s="17">
        <f t="shared" si="4"/>
        <v>-1.3243726973161563E-2</v>
      </c>
      <c r="E126" s="17">
        <f t="shared" si="5"/>
        <v>-3.2037100632356763E-2</v>
      </c>
      <c r="F126" s="17">
        <f t="shared" si="6"/>
        <v>-3.2014675314826983E-2</v>
      </c>
      <c r="G126" s="17">
        <f t="shared" si="7"/>
        <v>1.8770948341665421E-2</v>
      </c>
    </row>
    <row r="127" spans="1:7" hidden="1" x14ac:dyDescent="0.2">
      <c r="A127" s="16">
        <v>44691</v>
      </c>
      <c r="B127">
        <v>39.74481201171875</v>
      </c>
      <c r="C127">
        <v>4001.050048828125</v>
      </c>
      <c r="D127" s="17">
        <f t="shared" si="4"/>
        <v>-2.0018170204532892E-2</v>
      </c>
      <c r="E127" s="17">
        <f t="shared" si="5"/>
        <v>2.4578974498534745E-3</v>
      </c>
      <c r="F127" s="17">
        <f t="shared" si="6"/>
        <v>3.0898529598251548E-3</v>
      </c>
      <c r="G127" s="17">
        <f t="shared" si="7"/>
        <v>-2.3108023164358046E-2</v>
      </c>
    </row>
    <row r="128" spans="1:7" hidden="1" x14ac:dyDescent="0.2">
      <c r="A128" s="16">
        <v>44692</v>
      </c>
      <c r="B128">
        <v>39.274295806884773</v>
      </c>
      <c r="C128">
        <v>3935.179931640625</v>
      </c>
      <c r="D128" s="17">
        <f t="shared" si="4"/>
        <v>-1.1838430754062879E-2</v>
      </c>
      <c r="E128" s="17">
        <f t="shared" si="5"/>
        <v>-1.6463207503938371E-2</v>
      </c>
      <c r="F128" s="17">
        <f t="shared" si="6"/>
        <v>-1.6165589880178834E-2</v>
      </c>
      <c r="G128" s="17">
        <f t="shared" si="7"/>
        <v>4.327159126115955E-3</v>
      </c>
    </row>
    <row r="129" spans="1:7" hidden="1" x14ac:dyDescent="0.2">
      <c r="A129" s="16">
        <v>44693</v>
      </c>
      <c r="B129">
        <v>38.573127746582031</v>
      </c>
      <c r="C129">
        <v>3930.080078125</v>
      </c>
      <c r="D129" s="17">
        <f t="shared" si="4"/>
        <v>-1.7853103305796925E-2</v>
      </c>
      <c r="E129" s="17">
        <f t="shared" si="5"/>
        <v>-1.2959645058717717E-3</v>
      </c>
      <c r="F129" s="17">
        <f t="shared" si="6"/>
        <v>-7.3034012584595866E-4</v>
      </c>
      <c r="G129" s="17">
        <f t="shared" si="7"/>
        <v>-1.7122763179950967E-2</v>
      </c>
    </row>
    <row r="130" spans="1:7" hidden="1" x14ac:dyDescent="0.2">
      <c r="A130" s="16">
        <v>44694</v>
      </c>
      <c r="B130">
        <v>39.338874816894531</v>
      </c>
      <c r="C130">
        <v>4023.889892578125</v>
      </c>
      <c r="D130" s="17">
        <f t="shared" si="4"/>
        <v>1.9851827296539337E-2</v>
      </c>
      <c r="E130" s="17">
        <f t="shared" si="5"/>
        <v>2.3869695423071491E-2</v>
      </c>
      <c r="F130" s="17">
        <f t="shared" si="6"/>
        <v>2.4879999623135529E-2</v>
      </c>
      <c r="G130" s="17">
        <f t="shared" si="7"/>
        <v>-5.028172326596192E-3</v>
      </c>
    </row>
    <row r="131" spans="1:7" hidden="1" x14ac:dyDescent="0.2">
      <c r="A131" s="16">
        <v>44697</v>
      </c>
      <c r="B131">
        <v>38.942157745361328</v>
      </c>
      <c r="C131">
        <v>4008.010009765625</v>
      </c>
      <c r="D131" s="17">
        <f t="shared" si="4"/>
        <v>-1.0084606470819213E-2</v>
      </c>
      <c r="E131" s="17">
        <f t="shared" si="5"/>
        <v>-3.9464009295556712E-3</v>
      </c>
      <c r="F131" s="17">
        <f t="shared" si="6"/>
        <v>-3.4276100359249832E-3</v>
      </c>
      <c r="G131" s="17">
        <f t="shared" si="7"/>
        <v>-6.6569964348942301E-3</v>
      </c>
    </row>
    <row r="132" spans="1:7" hidden="1" x14ac:dyDescent="0.2">
      <c r="A132" s="16">
        <v>44698</v>
      </c>
      <c r="B132">
        <v>40.326038360595703</v>
      </c>
      <c r="C132">
        <v>4088.85009765625</v>
      </c>
      <c r="D132" s="17">
        <f t="shared" si="4"/>
        <v>3.5536824237717424E-2</v>
      </c>
      <c r="E132" s="17">
        <f t="shared" si="5"/>
        <v>2.0169632234863677E-2</v>
      </c>
      <c r="F132" s="17">
        <f t="shared" si="6"/>
        <v>2.1114555934781561E-2</v>
      </c>
      <c r="G132" s="17">
        <f t="shared" si="7"/>
        <v>1.4422268302935862E-2</v>
      </c>
    </row>
    <row r="133" spans="1:7" hidden="1" x14ac:dyDescent="0.2">
      <c r="A133" s="16">
        <v>44699</v>
      </c>
      <c r="B133">
        <v>38.849906921386719</v>
      </c>
      <c r="C133">
        <v>3923.679931640625</v>
      </c>
      <c r="D133" s="17">
        <f t="shared" si="4"/>
        <v>-3.6604920771274529E-2</v>
      </c>
      <c r="E133" s="17">
        <f t="shared" si="5"/>
        <v>-4.0395260787452592E-2</v>
      </c>
      <c r="F133" s="17">
        <f t="shared" si="6"/>
        <v>-4.0520525026410223E-2</v>
      </c>
      <c r="G133" s="17">
        <f t="shared" si="7"/>
        <v>3.9156042551356934E-3</v>
      </c>
    </row>
    <row r="134" spans="1:7" hidden="1" x14ac:dyDescent="0.2">
      <c r="A134" s="16">
        <v>44700</v>
      </c>
      <c r="B134">
        <v>38.748420715332031</v>
      </c>
      <c r="C134">
        <v>3900.7900390625</v>
      </c>
      <c r="D134" s="17">
        <f t="shared" si="4"/>
        <v>-2.6122638146868216E-3</v>
      </c>
      <c r="E134" s="17">
        <f t="shared" si="5"/>
        <v>-5.8337818009925879E-3</v>
      </c>
      <c r="F134" s="17">
        <f t="shared" si="6"/>
        <v>-5.3483411230377019E-3</v>
      </c>
      <c r="G134" s="17">
        <f t="shared" si="7"/>
        <v>2.7360773083508804E-3</v>
      </c>
    </row>
    <row r="135" spans="1:7" hidden="1" x14ac:dyDescent="0.2">
      <c r="A135" s="16">
        <v>44701</v>
      </c>
      <c r="B135">
        <v>38.443973541259773</v>
      </c>
      <c r="C135">
        <v>3901.360107421875</v>
      </c>
      <c r="D135" s="17">
        <f t="shared" si="4"/>
        <v>-7.8570214850535169E-3</v>
      </c>
      <c r="E135" s="17">
        <f t="shared" si="5"/>
        <v>1.4614176965843662E-4</v>
      </c>
      <c r="F135" s="17">
        <f t="shared" si="6"/>
        <v>7.3724831708575818E-4</v>
      </c>
      <c r="G135" s="17">
        <f t="shared" si="7"/>
        <v>-8.594269802139275E-3</v>
      </c>
    </row>
    <row r="136" spans="1:7" hidden="1" x14ac:dyDescent="0.2">
      <c r="A136" s="16">
        <v>44704</v>
      </c>
      <c r="B136">
        <v>40.427524566650391</v>
      </c>
      <c r="C136">
        <v>3973.75</v>
      </c>
      <c r="D136" s="17">
        <f t="shared" si="4"/>
        <v>5.159588988015984E-2</v>
      </c>
      <c r="E136" s="17">
        <f t="shared" si="5"/>
        <v>1.8555039930923556E-2</v>
      </c>
      <c r="F136" s="17">
        <f t="shared" si="6"/>
        <v>1.9471433617435138E-2</v>
      </c>
      <c r="G136" s="17">
        <f t="shared" si="7"/>
        <v>3.2124456262724699E-2</v>
      </c>
    </row>
    <row r="137" spans="1:7" hidden="1" x14ac:dyDescent="0.2">
      <c r="A137" s="16">
        <v>44705</v>
      </c>
      <c r="B137">
        <v>39.938549041748047</v>
      </c>
      <c r="C137">
        <v>3941.47998046875</v>
      </c>
      <c r="D137" s="17">
        <f t="shared" si="4"/>
        <v>-1.2095114161546072E-2</v>
      </c>
      <c r="E137" s="17">
        <f t="shared" si="5"/>
        <v>-8.1207976171752128E-3</v>
      </c>
      <c r="F137" s="17">
        <f t="shared" si="6"/>
        <v>-7.6757687458026379E-3</v>
      </c>
      <c r="G137" s="17">
        <f t="shared" si="7"/>
        <v>-4.4193454157434343E-3</v>
      </c>
    </row>
    <row r="138" spans="1:7" hidden="1" x14ac:dyDescent="0.2">
      <c r="A138" s="16">
        <v>44706</v>
      </c>
      <c r="B138">
        <v>40.70428466796875</v>
      </c>
      <c r="C138">
        <v>3978.72998046875</v>
      </c>
      <c r="D138" s="17">
        <f t="shared" si="4"/>
        <v>1.9172845398571559E-2</v>
      </c>
      <c r="E138" s="17">
        <f t="shared" si="5"/>
        <v>9.450764734207695E-3</v>
      </c>
      <c r="F138" s="17">
        <f t="shared" si="6"/>
        <v>1.0206284934091658E-2</v>
      </c>
      <c r="G138" s="17">
        <f t="shared" si="7"/>
        <v>8.9665604644799009E-3</v>
      </c>
    </row>
    <row r="139" spans="1:7" hidden="1" x14ac:dyDescent="0.2">
      <c r="A139" s="16">
        <v>44707</v>
      </c>
      <c r="B139">
        <v>42.069717407226562</v>
      </c>
      <c r="C139">
        <v>4057.840087890625</v>
      </c>
      <c r="D139" s="17">
        <f t="shared" ref="D139:D202" si="8">(B139/B138)-1</f>
        <v>3.3545184503200653E-2</v>
      </c>
      <c r="E139" s="17">
        <f t="shared" ref="E139:E202" si="9">(C139/C138)-1</f>
        <v>1.9883256167224195E-2</v>
      </c>
      <c r="F139" s="17">
        <f t="shared" si="6"/>
        <v>2.0823119572336349E-2</v>
      </c>
      <c r="G139" s="17">
        <f t="shared" si="7"/>
        <v>1.2722064930864304E-2</v>
      </c>
    </row>
    <row r="140" spans="1:7" hidden="1" x14ac:dyDescent="0.2">
      <c r="A140" s="16">
        <v>44708</v>
      </c>
      <c r="B140">
        <v>42.337261199951172</v>
      </c>
      <c r="C140">
        <v>4158.240234375</v>
      </c>
      <c r="D140" s="17">
        <f t="shared" si="8"/>
        <v>6.3595338693349657E-3</v>
      </c>
      <c r="E140" s="17">
        <f t="shared" si="9"/>
        <v>2.4742262955109728E-2</v>
      </c>
      <c r="F140" s="17">
        <f t="shared" si="6"/>
        <v>2.5767985513929847E-2</v>
      </c>
      <c r="G140" s="17">
        <f t="shared" si="7"/>
        <v>-1.9408451644594881E-2</v>
      </c>
    </row>
    <row r="141" spans="1:7" hidden="1" x14ac:dyDescent="0.2">
      <c r="A141" s="16">
        <v>44712</v>
      </c>
      <c r="B141">
        <v>42.226551055908203</v>
      </c>
      <c r="C141">
        <v>4132.14990234375</v>
      </c>
      <c r="D141" s="17">
        <f t="shared" si="8"/>
        <v>-2.6149576260993124E-3</v>
      </c>
      <c r="E141" s="17">
        <f t="shared" si="9"/>
        <v>-6.2743686176590652E-3</v>
      </c>
      <c r="F141" s="17">
        <f t="shared" ref="F141:F204" si="10">$B$2+$B$3*E141</f>
        <v>-5.7967131544332849E-3</v>
      </c>
      <c r="G141" s="17">
        <f t="shared" ref="G141:G204" si="11">D141-F141</f>
        <v>3.1817555283339726E-3</v>
      </c>
    </row>
    <row r="142" spans="1:7" hidden="1" x14ac:dyDescent="0.2">
      <c r="A142" s="16">
        <v>44713</v>
      </c>
      <c r="B142">
        <v>41.663780212402337</v>
      </c>
      <c r="C142">
        <v>4101.22998046875</v>
      </c>
      <c r="D142" s="17">
        <f t="shared" si="8"/>
        <v>-1.3327416742152431E-2</v>
      </c>
      <c r="E142" s="17">
        <f t="shared" si="9"/>
        <v>-7.4827686811318461E-3</v>
      </c>
      <c r="F142" s="17">
        <f t="shared" si="10"/>
        <v>-7.0264657723106191E-3</v>
      </c>
      <c r="G142" s="17">
        <f t="shared" si="11"/>
        <v>-6.3009509698418124E-3</v>
      </c>
    </row>
    <row r="143" spans="1:7" hidden="1" x14ac:dyDescent="0.2">
      <c r="A143" s="16">
        <v>44714</v>
      </c>
      <c r="B143">
        <v>41.82061767578125</v>
      </c>
      <c r="C143">
        <v>4176.81982421875</v>
      </c>
      <c r="D143" s="17">
        <f t="shared" si="8"/>
        <v>3.7643598967580516E-3</v>
      </c>
      <c r="E143" s="17">
        <f t="shared" si="9"/>
        <v>1.8431018038486124E-2</v>
      </c>
      <c r="F143" s="17">
        <f t="shared" si="10"/>
        <v>1.9345220245300151E-2</v>
      </c>
      <c r="G143" s="17">
        <f t="shared" si="11"/>
        <v>-1.55808603485421E-2</v>
      </c>
    </row>
    <row r="144" spans="1:7" hidden="1" x14ac:dyDescent="0.2">
      <c r="A144" s="16">
        <v>44715</v>
      </c>
      <c r="B144">
        <v>41.350105285644531</v>
      </c>
      <c r="C144">
        <v>4108.5400390625</v>
      </c>
      <c r="D144" s="17">
        <f t="shared" si="8"/>
        <v>-1.1250727901352731E-2</v>
      </c>
      <c r="E144" s="17">
        <f t="shared" si="9"/>
        <v>-1.6347313992415624E-2</v>
      </c>
      <c r="F144" s="17">
        <f t="shared" si="10"/>
        <v>-1.6047648518292018E-2</v>
      </c>
      <c r="G144" s="17">
        <f t="shared" si="11"/>
        <v>4.7969206169392875E-3</v>
      </c>
    </row>
    <row r="145" spans="1:7" hidden="1" x14ac:dyDescent="0.2">
      <c r="A145" s="16">
        <v>44718</v>
      </c>
      <c r="B145">
        <v>41.626876831054688</v>
      </c>
      <c r="C145">
        <v>4121.43017578125</v>
      </c>
      <c r="D145" s="17">
        <f t="shared" si="8"/>
        <v>6.6933697870472653E-3</v>
      </c>
      <c r="E145" s="17">
        <f t="shared" si="9"/>
        <v>3.1374007789131131E-3</v>
      </c>
      <c r="F145" s="17">
        <f t="shared" si="10"/>
        <v>3.781363183157973E-3</v>
      </c>
      <c r="G145" s="17">
        <f t="shared" si="11"/>
        <v>2.9120066038892923E-3</v>
      </c>
    </row>
    <row r="146" spans="1:7" hidden="1" x14ac:dyDescent="0.2">
      <c r="A146" s="16">
        <v>44719</v>
      </c>
      <c r="B146">
        <v>41.949783325195312</v>
      </c>
      <c r="C146">
        <v>4160.68017578125</v>
      </c>
      <c r="D146" s="17">
        <f t="shared" si="8"/>
        <v>7.7571636097313323E-3</v>
      </c>
      <c r="E146" s="17">
        <f t="shared" si="9"/>
        <v>9.5233931732350285E-3</v>
      </c>
      <c r="F146" s="17">
        <f t="shared" si="10"/>
        <v>1.0280196725166484E-2</v>
      </c>
      <c r="G146" s="17">
        <f t="shared" si="11"/>
        <v>-2.5230331154351519E-3</v>
      </c>
    </row>
    <row r="147" spans="1:7" hidden="1" x14ac:dyDescent="0.2">
      <c r="A147" s="16">
        <v>44720</v>
      </c>
      <c r="B147">
        <v>41.174819946289062</v>
      </c>
      <c r="C147">
        <v>4115.77001953125</v>
      </c>
      <c r="D147" s="17">
        <f t="shared" si="8"/>
        <v>-1.8473596702484052E-2</v>
      </c>
      <c r="E147" s="17">
        <f t="shared" si="9"/>
        <v>-1.0793945785935621E-2</v>
      </c>
      <c r="F147" s="17">
        <f t="shared" si="10"/>
        <v>-1.0396151719848354E-2</v>
      </c>
      <c r="G147" s="17">
        <f t="shared" si="11"/>
        <v>-8.0774449826356981E-3</v>
      </c>
    </row>
    <row r="148" spans="1:7" hidden="1" x14ac:dyDescent="0.2">
      <c r="A148" s="16">
        <v>44721</v>
      </c>
      <c r="B148">
        <v>39.366546630859382</v>
      </c>
      <c r="C148">
        <v>4017.820068359375</v>
      </c>
      <c r="D148" s="17">
        <f t="shared" si="8"/>
        <v>-4.39169695893874E-2</v>
      </c>
      <c r="E148" s="17">
        <f t="shared" si="9"/>
        <v>-2.3798693976353591E-2</v>
      </c>
      <c r="F148" s="17">
        <f t="shared" si="10"/>
        <v>-2.3630695159081016E-2</v>
      </c>
      <c r="G148" s="17">
        <f t="shared" si="11"/>
        <v>-2.0286274430306384E-2</v>
      </c>
    </row>
    <row r="149" spans="1:7" hidden="1" x14ac:dyDescent="0.2">
      <c r="A149" s="16">
        <v>44722</v>
      </c>
      <c r="B149">
        <v>36.977069854736328</v>
      </c>
      <c r="C149">
        <v>3900.860107421875</v>
      </c>
      <c r="D149" s="17">
        <f t="shared" si="8"/>
        <v>-6.0698155683535315E-2</v>
      </c>
      <c r="E149" s="17">
        <f t="shared" si="9"/>
        <v>-2.9110303335524668E-2</v>
      </c>
      <c r="F149" s="17">
        <f t="shared" si="10"/>
        <v>-2.9036161206319036E-2</v>
      </c>
      <c r="G149" s="17">
        <f t="shared" si="11"/>
        <v>-3.1661994477216279E-2</v>
      </c>
    </row>
    <row r="150" spans="1:7" hidden="1" x14ac:dyDescent="0.2">
      <c r="A150" s="16">
        <v>44725</v>
      </c>
      <c r="B150">
        <v>35.971450805664062</v>
      </c>
      <c r="C150">
        <v>3749.6298828125</v>
      </c>
      <c r="D150" s="17">
        <f t="shared" si="8"/>
        <v>-2.7195747338088716E-2</v>
      </c>
      <c r="E150" s="17">
        <f t="shared" si="9"/>
        <v>-3.8768430665237275E-2</v>
      </c>
      <c r="F150" s="17">
        <f t="shared" si="10"/>
        <v>-3.88649486472709E-2</v>
      </c>
      <c r="G150" s="17">
        <f t="shared" si="11"/>
        <v>1.1669201309182184E-2</v>
      </c>
    </row>
    <row r="151" spans="1:7" hidden="1" x14ac:dyDescent="0.2">
      <c r="A151" s="16">
        <v>44726</v>
      </c>
      <c r="B151">
        <v>34.5322265625</v>
      </c>
      <c r="C151">
        <v>3735.47998046875</v>
      </c>
      <c r="D151" s="17">
        <f t="shared" si="8"/>
        <v>-4.0010180599594936E-2</v>
      </c>
      <c r="E151" s="17">
        <f t="shared" si="9"/>
        <v>-3.7736797459957394E-3</v>
      </c>
      <c r="F151" s="17">
        <f t="shared" si="10"/>
        <v>-3.2518368511443769E-3</v>
      </c>
      <c r="G151" s="17">
        <f t="shared" si="11"/>
        <v>-3.6758343748450557E-2</v>
      </c>
    </row>
    <row r="152" spans="1:7" hidden="1" x14ac:dyDescent="0.2">
      <c r="A152" s="16">
        <v>44727</v>
      </c>
      <c r="B152">
        <v>35.214935302734382</v>
      </c>
      <c r="C152">
        <v>3789.989990234375</v>
      </c>
      <c r="D152" s="17">
        <f t="shared" si="8"/>
        <v>1.9770191736659282E-2</v>
      </c>
      <c r="E152" s="17">
        <f t="shared" si="9"/>
        <v>1.4592504858983224E-2</v>
      </c>
      <c r="F152" s="17">
        <f t="shared" si="10"/>
        <v>1.5438880139950869E-2</v>
      </c>
      <c r="G152" s="17">
        <f t="shared" si="11"/>
        <v>4.3313115967084127E-3</v>
      </c>
    </row>
    <row r="153" spans="1:7" hidden="1" x14ac:dyDescent="0.2">
      <c r="A153" s="16">
        <v>44728</v>
      </c>
      <c r="B153">
        <v>34.735191345214837</v>
      </c>
      <c r="C153">
        <v>3666.77001953125</v>
      </c>
      <c r="D153" s="17">
        <f t="shared" si="8"/>
        <v>-1.3623309354264035E-2</v>
      </c>
      <c r="E153" s="17">
        <f t="shared" si="9"/>
        <v>-3.2511951488163437E-2</v>
      </c>
      <c r="F153" s="17">
        <f t="shared" si="10"/>
        <v>-3.2497916834486752E-2</v>
      </c>
      <c r="G153" s="17">
        <f t="shared" si="11"/>
        <v>1.8874607480222717E-2</v>
      </c>
    </row>
    <row r="154" spans="1:7" hidden="1" x14ac:dyDescent="0.2">
      <c r="A154" s="16">
        <v>44729</v>
      </c>
      <c r="B154">
        <v>35.500942230224609</v>
      </c>
      <c r="C154">
        <v>3674.840087890625</v>
      </c>
      <c r="D154" s="17">
        <f t="shared" si="8"/>
        <v>2.2045391297816019E-2</v>
      </c>
      <c r="E154" s="17">
        <f t="shared" si="9"/>
        <v>2.2008656982546171E-3</v>
      </c>
      <c r="F154" s="17">
        <f t="shared" si="10"/>
        <v>2.828279430527329E-3</v>
      </c>
      <c r="G154" s="17">
        <f t="shared" si="11"/>
        <v>1.9217111867288691E-2</v>
      </c>
    </row>
    <row r="155" spans="1:7" hidden="1" x14ac:dyDescent="0.2">
      <c r="A155" s="16">
        <v>44733</v>
      </c>
      <c r="B155">
        <v>35.971450805664062</v>
      </c>
      <c r="C155">
        <v>3764.7900390625</v>
      </c>
      <c r="D155" s="17">
        <f t="shared" si="8"/>
        <v>1.3253410920425424E-2</v>
      </c>
      <c r="E155" s="17">
        <f t="shared" si="9"/>
        <v>2.4477242280086964E-2</v>
      </c>
      <c r="F155" s="17">
        <f t="shared" si="10"/>
        <v>2.549828189610295E-2</v>
      </c>
      <c r="G155" s="17">
        <f t="shared" si="11"/>
        <v>-1.2244870975677526E-2</v>
      </c>
    </row>
    <row r="156" spans="1:7" hidden="1" x14ac:dyDescent="0.2">
      <c r="A156" s="16">
        <v>44734</v>
      </c>
      <c r="B156">
        <v>35.611648559570312</v>
      </c>
      <c r="C156">
        <v>3759.889892578125</v>
      </c>
      <c r="D156" s="17">
        <f t="shared" si="8"/>
        <v>-1.0002439101986282E-2</v>
      </c>
      <c r="E156" s="17">
        <f t="shared" si="9"/>
        <v>-1.3015723144006452E-3</v>
      </c>
      <c r="F156" s="17">
        <f t="shared" si="10"/>
        <v>-7.3604702493293677E-4</v>
      </c>
      <c r="G156" s="17">
        <f t="shared" si="11"/>
        <v>-9.2663920770533464E-3</v>
      </c>
    </row>
    <row r="157" spans="1:7" hidden="1" x14ac:dyDescent="0.2">
      <c r="A157" s="16">
        <v>44735</v>
      </c>
      <c r="B157">
        <v>34.965843200683587</v>
      </c>
      <c r="C157">
        <v>3795.72998046875</v>
      </c>
      <c r="D157" s="17">
        <f t="shared" si="8"/>
        <v>-1.8134666183915571E-2</v>
      </c>
      <c r="E157" s="17">
        <f t="shared" si="9"/>
        <v>9.5322174091778678E-3</v>
      </c>
      <c r="F157" s="17">
        <f t="shared" si="10"/>
        <v>1.0289176886273302E-2</v>
      </c>
      <c r="G157" s="17">
        <f t="shared" si="11"/>
        <v>-2.8423843070188873E-2</v>
      </c>
    </row>
    <row r="158" spans="1:7" hidden="1" x14ac:dyDescent="0.2">
      <c r="A158" s="16">
        <v>44736</v>
      </c>
      <c r="B158">
        <v>37.604423522949219</v>
      </c>
      <c r="C158">
        <v>3911.739990234375</v>
      </c>
      <c r="D158" s="17">
        <f t="shared" si="8"/>
        <v>7.5461652879975416E-2</v>
      </c>
      <c r="E158" s="17">
        <f t="shared" si="9"/>
        <v>3.056329358583576E-2</v>
      </c>
      <c r="F158" s="17">
        <f t="shared" si="10"/>
        <v>3.1691874359406333E-2</v>
      </c>
      <c r="G158" s="17">
        <f t="shared" si="11"/>
        <v>4.3769778520569083E-2</v>
      </c>
    </row>
    <row r="159" spans="1:7" hidden="1" x14ac:dyDescent="0.2">
      <c r="A159" s="16">
        <v>44739</v>
      </c>
      <c r="B159">
        <v>37.124683380126953</v>
      </c>
      <c r="C159">
        <v>3900.110107421875</v>
      </c>
      <c r="D159" s="17">
        <f t="shared" si="8"/>
        <v>-1.2757545466146825E-2</v>
      </c>
      <c r="E159" s="17">
        <f t="shared" si="9"/>
        <v>-2.9730715337762392E-3</v>
      </c>
      <c r="F159" s="17">
        <f t="shared" si="10"/>
        <v>-2.4370818088105019E-3</v>
      </c>
      <c r="G159" s="17">
        <f t="shared" si="11"/>
        <v>-1.0320463657336323E-2</v>
      </c>
    </row>
    <row r="160" spans="1:7" hidden="1" x14ac:dyDescent="0.2">
      <c r="A160" s="16">
        <v>44740</v>
      </c>
      <c r="B160">
        <v>37.069320678710938</v>
      </c>
      <c r="C160">
        <v>3821.550048828125</v>
      </c>
      <c r="D160" s="17">
        <f t="shared" si="8"/>
        <v>-1.4912639348098056E-3</v>
      </c>
      <c r="E160" s="17">
        <f t="shared" si="9"/>
        <v>-2.0143036075892073E-2</v>
      </c>
      <c r="F160" s="17">
        <f t="shared" si="10"/>
        <v>-1.991044140451162E-2</v>
      </c>
      <c r="G160" s="17">
        <f t="shared" si="11"/>
        <v>1.8419177469701814E-2</v>
      </c>
    </row>
    <row r="161" spans="1:7" hidden="1" x14ac:dyDescent="0.2">
      <c r="A161" s="16">
        <v>44741</v>
      </c>
      <c r="B161">
        <v>36.635715484619141</v>
      </c>
      <c r="C161">
        <v>3818.830078125</v>
      </c>
      <c r="D161" s="17">
        <f t="shared" si="8"/>
        <v>-1.1697144327244668E-2</v>
      </c>
      <c r="E161" s="17">
        <f t="shared" si="9"/>
        <v>-7.1174540915908135E-4</v>
      </c>
      <c r="F161" s="17">
        <f t="shared" si="10"/>
        <v>-1.3579781712441869E-4</v>
      </c>
      <c r="G161" s="17">
        <f t="shared" si="11"/>
        <v>-1.156134651012025E-2</v>
      </c>
    </row>
    <row r="162" spans="1:7" hidden="1" x14ac:dyDescent="0.2">
      <c r="A162" s="16">
        <v>44742</v>
      </c>
      <c r="B162">
        <v>36.137519836425781</v>
      </c>
      <c r="C162">
        <v>3785.3798828125</v>
      </c>
      <c r="D162" s="17">
        <f t="shared" si="8"/>
        <v>-1.3598632962484869E-2</v>
      </c>
      <c r="E162" s="17">
        <f t="shared" si="9"/>
        <v>-8.7592782679987158E-3</v>
      </c>
      <c r="F162" s="17">
        <f t="shared" si="10"/>
        <v>-8.3255314159217907E-3</v>
      </c>
      <c r="G162" s="17">
        <f t="shared" si="11"/>
        <v>-5.2731015465630783E-3</v>
      </c>
    </row>
    <row r="163" spans="1:7" hidden="1" x14ac:dyDescent="0.2">
      <c r="A163" s="16">
        <v>44743</v>
      </c>
      <c r="B163">
        <v>36.829452514648438</v>
      </c>
      <c r="C163">
        <v>3825.330078125</v>
      </c>
      <c r="D163" s="17">
        <f t="shared" si="8"/>
        <v>1.9147209917964592E-2</v>
      </c>
      <c r="E163" s="17">
        <f t="shared" si="9"/>
        <v>1.0553814029047315E-2</v>
      </c>
      <c r="F163" s="17">
        <f t="shared" si="10"/>
        <v>1.1328825224331658E-2</v>
      </c>
      <c r="G163" s="17">
        <f t="shared" si="11"/>
        <v>7.8183846936329335E-3</v>
      </c>
    </row>
    <row r="164" spans="1:7" hidden="1" x14ac:dyDescent="0.2">
      <c r="A164" s="16">
        <v>44747</v>
      </c>
      <c r="B164">
        <v>36.995517730712891</v>
      </c>
      <c r="C164">
        <v>3831.389892578125</v>
      </c>
      <c r="D164" s="17">
        <f t="shared" si="8"/>
        <v>4.5090329811012797E-3</v>
      </c>
      <c r="E164" s="17">
        <f t="shared" si="9"/>
        <v>1.5841285142366157E-3</v>
      </c>
      <c r="F164" s="17">
        <f t="shared" si="10"/>
        <v>2.2006444365264238E-3</v>
      </c>
      <c r="G164" s="17">
        <f t="shared" si="11"/>
        <v>2.3083885445748559E-3</v>
      </c>
    </row>
    <row r="165" spans="1:7" hidden="1" x14ac:dyDescent="0.2">
      <c r="A165" s="16">
        <v>44748</v>
      </c>
      <c r="B165">
        <v>36.441967010498047</v>
      </c>
      <c r="C165">
        <v>3845.080078125</v>
      </c>
      <c r="D165" s="17">
        <f t="shared" si="8"/>
        <v>-1.4962642886743538E-2</v>
      </c>
      <c r="E165" s="17">
        <f t="shared" si="9"/>
        <v>3.5731642904301975E-3</v>
      </c>
      <c r="F165" s="17">
        <f t="shared" si="10"/>
        <v>4.2248266811021088E-3</v>
      </c>
      <c r="G165" s="17">
        <f t="shared" si="11"/>
        <v>-1.9187469567845648E-2</v>
      </c>
    </row>
    <row r="166" spans="1:7" hidden="1" x14ac:dyDescent="0.2">
      <c r="A166" s="16">
        <v>44749</v>
      </c>
      <c r="B166">
        <v>37.013973236083977</v>
      </c>
      <c r="C166">
        <v>3902.6201171875</v>
      </c>
      <c r="D166" s="17">
        <f t="shared" si="8"/>
        <v>1.5696359788184511E-2</v>
      </c>
      <c r="E166" s="17">
        <f t="shared" si="9"/>
        <v>1.4964587965241805E-2</v>
      </c>
      <c r="F166" s="17">
        <f t="shared" si="10"/>
        <v>1.5817537993273404E-2</v>
      </c>
      <c r="G166" s="17">
        <f t="shared" si="11"/>
        <v>-1.2117820508889335E-4</v>
      </c>
    </row>
    <row r="167" spans="1:7" hidden="1" x14ac:dyDescent="0.2">
      <c r="A167" s="16">
        <v>44750</v>
      </c>
      <c r="B167">
        <v>37.069320678710938</v>
      </c>
      <c r="C167">
        <v>3899.3798828125</v>
      </c>
      <c r="D167" s="17">
        <f t="shared" si="8"/>
        <v>1.4953121156149329E-3</v>
      </c>
      <c r="E167" s="17">
        <f t="shared" si="9"/>
        <v>-8.3027152981907104E-4</v>
      </c>
      <c r="F167" s="17">
        <f t="shared" si="10"/>
        <v>-2.5641830662487329E-4</v>
      </c>
      <c r="G167" s="17">
        <f t="shared" si="11"/>
        <v>1.7517304222398062E-3</v>
      </c>
    </row>
    <row r="168" spans="1:7" hidden="1" x14ac:dyDescent="0.2">
      <c r="A168" s="16">
        <v>44753</v>
      </c>
      <c r="B168">
        <v>36.709522247314453</v>
      </c>
      <c r="C168">
        <v>3854.429931640625</v>
      </c>
      <c r="D168" s="17">
        <f t="shared" si="8"/>
        <v>-9.7060972472343687E-3</v>
      </c>
      <c r="E168" s="17">
        <f t="shared" si="9"/>
        <v>-1.1527461422777274E-2</v>
      </c>
      <c r="F168" s="17">
        <f t="shared" si="10"/>
        <v>-1.1142628654041515E-2</v>
      </c>
      <c r="G168" s="17">
        <f t="shared" si="11"/>
        <v>1.4365314068071466E-3</v>
      </c>
    </row>
    <row r="169" spans="1:7" hidden="1" x14ac:dyDescent="0.2">
      <c r="A169" s="16">
        <v>44754</v>
      </c>
      <c r="B169">
        <v>36.534229278564453</v>
      </c>
      <c r="C169">
        <v>3818.800048828125</v>
      </c>
      <c r="D169" s="17">
        <f t="shared" si="8"/>
        <v>-4.7751362049617274E-3</v>
      </c>
      <c r="E169" s="17">
        <f t="shared" si="9"/>
        <v>-9.2438787173215742E-3</v>
      </c>
      <c r="F169" s="17">
        <f t="shared" si="10"/>
        <v>-8.818694805425983E-3</v>
      </c>
      <c r="G169" s="17">
        <f t="shared" si="11"/>
        <v>4.0435586004642556E-3</v>
      </c>
    </row>
    <row r="170" spans="1:7" hidden="1" x14ac:dyDescent="0.2">
      <c r="A170" s="16">
        <v>44755</v>
      </c>
      <c r="B170">
        <v>36.045257568359382</v>
      </c>
      <c r="C170">
        <v>3801.780029296875</v>
      </c>
      <c r="D170" s="17">
        <f t="shared" si="8"/>
        <v>-1.3383933912408108E-2</v>
      </c>
      <c r="E170" s="17">
        <f t="shared" si="9"/>
        <v>-4.4569025122100925E-3</v>
      </c>
      <c r="F170" s="17">
        <f t="shared" si="10"/>
        <v>-3.9471322344720519E-3</v>
      </c>
      <c r="G170" s="17">
        <f t="shared" si="11"/>
        <v>-9.4368016779360561E-3</v>
      </c>
    </row>
    <row r="171" spans="1:7" hidden="1" x14ac:dyDescent="0.2">
      <c r="A171" s="16">
        <v>44756</v>
      </c>
      <c r="B171">
        <v>35.740810394287109</v>
      </c>
      <c r="C171">
        <v>3790.3798828125</v>
      </c>
      <c r="D171" s="17">
        <f t="shared" si="8"/>
        <v>-8.4462477066474806E-3</v>
      </c>
      <c r="E171" s="17">
        <f t="shared" si="9"/>
        <v>-2.9986339021522701E-3</v>
      </c>
      <c r="F171" s="17">
        <f t="shared" si="10"/>
        <v>-2.4630958668859604E-3</v>
      </c>
      <c r="G171" s="17">
        <f t="shared" si="11"/>
        <v>-5.9831518397615198E-3</v>
      </c>
    </row>
    <row r="172" spans="1:7" hidden="1" x14ac:dyDescent="0.2">
      <c r="A172" s="16">
        <v>44757</v>
      </c>
      <c r="B172">
        <v>37.945781707763672</v>
      </c>
      <c r="C172">
        <v>3863.159912109375</v>
      </c>
      <c r="D172" s="17">
        <f t="shared" si="8"/>
        <v>6.1693377658527115E-2</v>
      </c>
      <c r="E172" s="17">
        <f t="shared" si="9"/>
        <v>1.9201249359436678E-2</v>
      </c>
      <c r="F172" s="17">
        <f t="shared" si="10"/>
        <v>2.0129061633546982E-2</v>
      </c>
      <c r="G172" s="17">
        <f t="shared" si="11"/>
        <v>4.1564316024980133E-2</v>
      </c>
    </row>
    <row r="173" spans="1:7" hidden="1" x14ac:dyDescent="0.2">
      <c r="A173" s="16">
        <v>44760</v>
      </c>
      <c r="B173">
        <v>38.001132965087891</v>
      </c>
      <c r="C173">
        <v>3830.85009765625</v>
      </c>
      <c r="D173" s="17">
        <f t="shared" si="8"/>
        <v>1.4586932943034814E-3</v>
      </c>
      <c r="E173" s="17">
        <f t="shared" si="9"/>
        <v>-8.3635715808313416E-3</v>
      </c>
      <c r="F173" s="17">
        <f t="shared" si="10"/>
        <v>-7.9228325505665866E-3</v>
      </c>
      <c r="G173" s="17">
        <f t="shared" si="11"/>
        <v>9.3815258448700679E-3</v>
      </c>
    </row>
    <row r="174" spans="1:7" hidden="1" x14ac:dyDescent="0.2">
      <c r="A174" s="16">
        <v>44761</v>
      </c>
      <c r="B174">
        <v>39.578746795654297</v>
      </c>
      <c r="C174">
        <v>3936.68994140625</v>
      </c>
      <c r="D174" s="17">
        <f t="shared" si="8"/>
        <v>4.1514915674113695E-2</v>
      </c>
      <c r="E174" s="17">
        <f t="shared" si="9"/>
        <v>2.7628291645959591E-2</v>
      </c>
      <c r="F174" s="17">
        <f t="shared" si="10"/>
        <v>2.8705010630961099E-2</v>
      </c>
      <c r="G174" s="17">
        <f t="shared" si="11"/>
        <v>1.2809905043152596E-2</v>
      </c>
    </row>
    <row r="175" spans="1:7" hidden="1" x14ac:dyDescent="0.2">
      <c r="A175" s="16">
        <v>44762</v>
      </c>
      <c r="B175">
        <v>39.412681579589837</v>
      </c>
      <c r="C175">
        <v>3959.89990234375</v>
      </c>
      <c r="D175" s="17">
        <f t="shared" si="8"/>
        <v>-4.1958179454710809E-3</v>
      </c>
      <c r="E175" s="17">
        <f t="shared" si="9"/>
        <v>5.8958061932632422E-3</v>
      </c>
      <c r="F175" s="17">
        <f t="shared" si="10"/>
        <v>6.5885099071621737E-3</v>
      </c>
      <c r="G175" s="17">
        <f t="shared" si="11"/>
        <v>-1.0784327852633255E-2</v>
      </c>
    </row>
    <row r="176" spans="1:7" hidden="1" x14ac:dyDescent="0.2">
      <c r="A176" s="16">
        <v>44763</v>
      </c>
      <c r="B176">
        <v>39.929325103759773</v>
      </c>
      <c r="C176">
        <v>3998.949951171875</v>
      </c>
      <c r="D176" s="17">
        <f t="shared" si="8"/>
        <v>1.3108560581614581E-2</v>
      </c>
      <c r="E176" s="17">
        <f t="shared" si="9"/>
        <v>9.8613727091971803E-3</v>
      </c>
      <c r="F176" s="17">
        <f t="shared" si="10"/>
        <v>1.0624148394569707E-2</v>
      </c>
      <c r="G176" s="17">
        <f t="shared" si="11"/>
        <v>2.4844121870448745E-3</v>
      </c>
    </row>
    <row r="177" spans="1:7" hidden="1" x14ac:dyDescent="0.2">
      <c r="A177" s="16">
        <v>44764</v>
      </c>
      <c r="B177">
        <v>39.827846527099609</v>
      </c>
      <c r="C177">
        <v>3961.6298828125</v>
      </c>
      <c r="D177" s="17">
        <f t="shared" si="8"/>
        <v>-2.5414548429372186E-3</v>
      </c>
      <c r="E177" s="17">
        <f t="shared" si="9"/>
        <v>-9.3324669763467094E-3</v>
      </c>
      <c r="F177" s="17">
        <f t="shared" si="10"/>
        <v>-8.908848428172635E-3</v>
      </c>
      <c r="G177" s="17">
        <f t="shared" si="11"/>
        <v>6.3673935852354164E-3</v>
      </c>
    </row>
    <row r="178" spans="1:7" hidden="1" x14ac:dyDescent="0.2">
      <c r="A178" s="16">
        <v>44767</v>
      </c>
      <c r="B178">
        <v>40.132289886474609</v>
      </c>
      <c r="C178">
        <v>3966.840087890625</v>
      </c>
      <c r="D178" s="17">
        <f t="shared" si="8"/>
        <v>7.6439824374598953E-3</v>
      </c>
      <c r="E178" s="17">
        <f t="shared" si="9"/>
        <v>1.3151670479691902E-3</v>
      </c>
      <c r="F178" s="17">
        <f t="shared" si="10"/>
        <v>1.9269303932650025E-3</v>
      </c>
      <c r="G178" s="17">
        <f t="shared" si="11"/>
        <v>5.7170520441948928E-3</v>
      </c>
    </row>
    <row r="179" spans="1:7" hidden="1" x14ac:dyDescent="0.2">
      <c r="A179" s="16">
        <v>44768</v>
      </c>
      <c r="B179">
        <v>39.578746795654297</v>
      </c>
      <c r="C179">
        <v>3921.050048828125</v>
      </c>
      <c r="D179" s="17">
        <f t="shared" si="8"/>
        <v>-1.3792960540905175E-2</v>
      </c>
      <c r="E179" s="17">
        <f t="shared" si="9"/>
        <v>-1.154320266205866E-2</v>
      </c>
      <c r="F179" s="17">
        <f t="shared" si="10"/>
        <v>-1.1158648042653003E-2</v>
      </c>
      <c r="G179" s="17">
        <f t="shared" si="11"/>
        <v>-2.6343124982521719E-3</v>
      </c>
    </row>
    <row r="180" spans="1:7" hidden="1" x14ac:dyDescent="0.2">
      <c r="A180" s="16">
        <v>44769</v>
      </c>
      <c r="B180">
        <v>40.326038360595703</v>
      </c>
      <c r="C180">
        <v>4023.610107421875</v>
      </c>
      <c r="D180" s="17">
        <f t="shared" si="8"/>
        <v>1.8881132563385306E-2</v>
      </c>
      <c r="E180" s="17">
        <f t="shared" si="9"/>
        <v>2.6156273782937722E-2</v>
      </c>
      <c r="F180" s="17">
        <f t="shared" si="10"/>
        <v>2.7206982059685608E-2</v>
      </c>
      <c r="G180" s="17">
        <f t="shared" si="11"/>
        <v>-8.3258494963003027E-3</v>
      </c>
    </row>
    <row r="181" spans="1:7" hidden="1" x14ac:dyDescent="0.2">
      <c r="A181" s="16">
        <v>44770</v>
      </c>
      <c r="B181">
        <v>39.966232299804688</v>
      </c>
      <c r="C181">
        <v>4072.429931640625</v>
      </c>
      <c r="D181" s="17">
        <f t="shared" si="8"/>
        <v>-8.9224251976757207E-3</v>
      </c>
      <c r="E181" s="17">
        <f t="shared" si="9"/>
        <v>1.2133338697180918E-2</v>
      </c>
      <c r="F181" s="17">
        <f t="shared" si="10"/>
        <v>1.2936260257111164E-2</v>
      </c>
      <c r="G181" s="17">
        <f t="shared" si="11"/>
        <v>-2.1858685454786884E-2</v>
      </c>
    </row>
    <row r="182" spans="1:7" hidden="1" x14ac:dyDescent="0.2">
      <c r="A182" s="16">
        <v>44771</v>
      </c>
      <c r="B182">
        <v>40.473644256591797</v>
      </c>
      <c r="C182">
        <v>4130.2900390625</v>
      </c>
      <c r="D182" s="17">
        <f t="shared" si="8"/>
        <v>1.2696016801903687E-2</v>
      </c>
      <c r="E182" s="17">
        <f t="shared" si="9"/>
        <v>1.4207760082581844E-2</v>
      </c>
      <c r="F182" s="17">
        <f t="shared" si="10"/>
        <v>1.5047336883461389E-2</v>
      </c>
      <c r="G182" s="17">
        <f t="shared" si="11"/>
        <v>-2.3513200815577021E-3</v>
      </c>
    </row>
    <row r="183" spans="1:7" hidden="1" x14ac:dyDescent="0.2">
      <c r="A183" s="16">
        <v>44774</v>
      </c>
      <c r="B183">
        <v>40.169200897216797</v>
      </c>
      <c r="C183">
        <v>4118.6298828125</v>
      </c>
      <c r="D183" s="17">
        <f t="shared" si="8"/>
        <v>-7.5220150042558664E-3</v>
      </c>
      <c r="E183" s="17">
        <f t="shared" si="9"/>
        <v>-2.8230841271976725E-3</v>
      </c>
      <c r="F183" s="17">
        <f t="shared" si="10"/>
        <v>-2.2844441092074856E-3</v>
      </c>
      <c r="G183" s="17">
        <f t="shared" si="11"/>
        <v>-5.2375708950483813E-3</v>
      </c>
    </row>
    <row r="184" spans="1:7" hidden="1" x14ac:dyDescent="0.2">
      <c r="A184" s="16">
        <v>44775</v>
      </c>
      <c r="B184">
        <v>39.560291290283203</v>
      </c>
      <c r="C184">
        <v>4091.18994140625</v>
      </c>
      <c r="D184" s="17">
        <f t="shared" si="8"/>
        <v>-1.5158618875482421E-2</v>
      </c>
      <c r="E184" s="17">
        <f t="shared" si="9"/>
        <v>-6.6623955507048027E-3</v>
      </c>
      <c r="F184" s="17">
        <f t="shared" si="10"/>
        <v>-6.1915965636153113E-3</v>
      </c>
      <c r="G184" s="17">
        <f t="shared" si="11"/>
        <v>-8.9670223118671101E-3</v>
      </c>
    </row>
    <row r="185" spans="1:7" hidden="1" x14ac:dyDescent="0.2">
      <c r="A185" s="16">
        <v>44776</v>
      </c>
      <c r="B185">
        <v>40.492095947265618</v>
      </c>
      <c r="C185">
        <v>4155.169921875</v>
      </c>
      <c r="D185" s="17">
        <f t="shared" si="8"/>
        <v>2.3554039330627496E-2</v>
      </c>
      <c r="E185" s="17">
        <f t="shared" si="9"/>
        <v>1.5638477163140152E-2</v>
      </c>
      <c r="F185" s="17">
        <f t="shared" si="10"/>
        <v>1.6503334883165258E-2</v>
      </c>
      <c r="G185" s="17">
        <f t="shared" si="11"/>
        <v>7.0507044474622388E-3</v>
      </c>
    </row>
    <row r="186" spans="1:7" hidden="1" x14ac:dyDescent="0.2">
      <c r="A186" s="16">
        <v>44777</v>
      </c>
      <c r="B186">
        <v>39.730377197265618</v>
      </c>
      <c r="C186">
        <v>4151.93994140625</v>
      </c>
      <c r="D186" s="17">
        <f t="shared" si="8"/>
        <v>-1.8811541664625508E-2</v>
      </c>
      <c r="E186" s="17">
        <f t="shared" si="9"/>
        <v>-7.7734016405583972E-4</v>
      </c>
      <c r="F186" s="17">
        <f t="shared" si="10"/>
        <v>-2.0255163814085367E-4</v>
      </c>
      <c r="G186" s="17">
        <f t="shared" si="11"/>
        <v>-1.8608990026484654E-2</v>
      </c>
    </row>
    <row r="187" spans="1:7" hidden="1" x14ac:dyDescent="0.2">
      <c r="A187" s="16">
        <v>44778</v>
      </c>
      <c r="B187">
        <v>40.650016784667969</v>
      </c>
      <c r="C187">
        <v>4145.18994140625</v>
      </c>
      <c r="D187" s="17">
        <f t="shared" si="8"/>
        <v>2.3147013753135104E-2</v>
      </c>
      <c r="E187" s="17">
        <f t="shared" si="9"/>
        <v>-1.6257460597355333E-3</v>
      </c>
      <c r="F187" s="17">
        <f t="shared" si="10"/>
        <v>-1.0659489539571721E-3</v>
      </c>
      <c r="G187" s="17">
        <f t="shared" si="11"/>
        <v>2.4212962707092275E-2</v>
      </c>
    </row>
    <row r="188" spans="1:7" hidden="1" x14ac:dyDescent="0.2">
      <c r="A188" s="16">
        <v>44781</v>
      </c>
      <c r="B188">
        <v>40.120525360107422</v>
      </c>
      <c r="C188">
        <v>4140.06005859375</v>
      </c>
      <c r="D188" s="17">
        <f t="shared" si="8"/>
        <v>-1.3025613922015844E-2</v>
      </c>
      <c r="E188" s="17">
        <f t="shared" si="9"/>
        <v>-1.2375507238541195E-3</v>
      </c>
      <c r="F188" s="17">
        <f t="shared" si="10"/>
        <v>-6.7089416624390352E-4</v>
      </c>
      <c r="G188" s="17">
        <f t="shared" si="11"/>
        <v>-1.235471975577194E-2</v>
      </c>
    </row>
    <row r="189" spans="1:7" hidden="1" x14ac:dyDescent="0.2">
      <c r="A189" s="16">
        <v>44782</v>
      </c>
      <c r="B189">
        <v>40.315608978271477</v>
      </c>
      <c r="C189">
        <v>4122.47021484375</v>
      </c>
      <c r="D189" s="17">
        <f t="shared" si="8"/>
        <v>4.862439272991903E-3</v>
      </c>
      <c r="E189" s="17">
        <f t="shared" si="9"/>
        <v>-4.248692893594086E-3</v>
      </c>
      <c r="F189" s="17">
        <f t="shared" si="10"/>
        <v>-3.7352435303086048E-3</v>
      </c>
      <c r="G189" s="17">
        <f t="shared" si="11"/>
        <v>8.5976828033005083E-3</v>
      </c>
    </row>
    <row r="190" spans="1:7" hidden="1" x14ac:dyDescent="0.2">
      <c r="A190" s="16">
        <v>44783</v>
      </c>
      <c r="B190">
        <v>41.179519653320312</v>
      </c>
      <c r="C190">
        <v>4210.240234375</v>
      </c>
      <c r="D190" s="17">
        <f t="shared" si="8"/>
        <v>2.1428689704636517E-2</v>
      </c>
      <c r="E190" s="17">
        <f t="shared" si="9"/>
        <v>2.1290637641290244E-2</v>
      </c>
      <c r="F190" s="17">
        <f t="shared" si="10"/>
        <v>2.2255369622961884E-2</v>
      </c>
      <c r="G190" s="17">
        <f t="shared" si="11"/>
        <v>-8.2667991832536744E-4</v>
      </c>
    </row>
    <row r="191" spans="1:7" hidden="1" x14ac:dyDescent="0.2">
      <c r="A191" s="16">
        <v>44784</v>
      </c>
      <c r="B191">
        <v>42.034130096435547</v>
      </c>
      <c r="C191">
        <v>4207.27001953125</v>
      </c>
      <c r="D191" s="17">
        <f t="shared" si="8"/>
        <v>2.0753288292577832E-2</v>
      </c>
      <c r="E191" s="17">
        <f t="shared" si="9"/>
        <v>-7.0547395835030002E-4</v>
      </c>
      <c r="F191" s="17">
        <f t="shared" si="10"/>
        <v>-1.294155491296426E-4</v>
      </c>
      <c r="G191" s="17">
        <f t="shared" si="11"/>
        <v>2.0882703841707474E-2</v>
      </c>
    </row>
    <row r="192" spans="1:7" hidden="1" x14ac:dyDescent="0.2">
      <c r="A192" s="16">
        <v>44785</v>
      </c>
      <c r="B192">
        <v>42.675090789794922</v>
      </c>
      <c r="C192">
        <v>4280.14990234375</v>
      </c>
      <c r="D192" s="17">
        <f t="shared" si="8"/>
        <v>1.524857756991449E-2</v>
      </c>
      <c r="E192" s="17">
        <f t="shared" si="9"/>
        <v>1.7322368774566943E-2</v>
      </c>
      <c r="F192" s="17">
        <f t="shared" si="10"/>
        <v>1.8216981033946367E-2</v>
      </c>
      <c r="G192" s="17">
        <f t="shared" si="11"/>
        <v>-2.9684034640318768E-3</v>
      </c>
    </row>
    <row r="193" spans="1:7" hidden="1" x14ac:dyDescent="0.2">
      <c r="A193" s="16">
        <v>44788</v>
      </c>
      <c r="B193">
        <v>42.49859619140625</v>
      </c>
      <c r="C193">
        <v>4297.14013671875</v>
      </c>
      <c r="D193" s="17">
        <f t="shared" si="8"/>
        <v>-4.1357755806081808E-3</v>
      </c>
      <c r="E193" s="17">
        <f t="shared" si="9"/>
        <v>3.9695418998517695E-3</v>
      </c>
      <c r="F193" s="17">
        <f t="shared" si="10"/>
        <v>4.6282083239773016E-3</v>
      </c>
      <c r="G193" s="17">
        <f t="shared" si="11"/>
        <v>-8.7639839045854824E-3</v>
      </c>
    </row>
    <row r="194" spans="1:7" hidden="1" x14ac:dyDescent="0.2">
      <c r="A194" s="16">
        <v>44789</v>
      </c>
      <c r="B194">
        <v>42.786563873291023</v>
      </c>
      <c r="C194">
        <v>4305.2001953125</v>
      </c>
      <c r="D194" s="17">
        <f t="shared" si="8"/>
        <v>6.7759339764499327E-3</v>
      </c>
      <c r="E194" s="17">
        <f t="shared" si="9"/>
        <v>1.8756797165810912E-3</v>
      </c>
      <c r="F194" s="17">
        <f t="shared" si="10"/>
        <v>2.4973473788434072E-3</v>
      </c>
      <c r="G194" s="17">
        <f t="shared" si="11"/>
        <v>4.2785865976065259E-3</v>
      </c>
    </row>
    <row r="195" spans="1:7" hidden="1" x14ac:dyDescent="0.2">
      <c r="A195" s="16">
        <v>44790</v>
      </c>
      <c r="B195">
        <v>42.860870361328118</v>
      </c>
      <c r="C195">
        <v>4274.0400390625</v>
      </c>
      <c r="D195" s="17">
        <f t="shared" si="8"/>
        <v>1.7366780902796641E-3</v>
      </c>
      <c r="E195" s="17">
        <f t="shared" si="9"/>
        <v>-7.2377949540946007E-3</v>
      </c>
      <c r="F195" s="17">
        <f t="shared" si="10"/>
        <v>-6.7771633341185463E-3</v>
      </c>
      <c r="G195" s="17">
        <f t="shared" si="11"/>
        <v>8.5138414243982104E-3</v>
      </c>
    </row>
    <row r="196" spans="1:7" hidden="1" x14ac:dyDescent="0.2">
      <c r="A196" s="16">
        <v>44791</v>
      </c>
      <c r="B196">
        <v>42.860870361328118</v>
      </c>
      <c r="C196">
        <v>4283.740234375</v>
      </c>
      <c r="D196" s="17">
        <f t="shared" si="8"/>
        <v>0</v>
      </c>
      <c r="E196" s="17">
        <f t="shared" si="9"/>
        <v>2.2695611701915031E-3</v>
      </c>
      <c r="F196" s="17">
        <f t="shared" si="10"/>
        <v>2.8981887585754632E-3</v>
      </c>
      <c r="G196" s="17">
        <f t="shared" si="11"/>
        <v>-2.8981887585754632E-3</v>
      </c>
    </row>
    <row r="197" spans="1:7" hidden="1" x14ac:dyDescent="0.2">
      <c r="A197" s="16">
        <v>44792</v>
      </c>
      <c r="B197">
        <v>42.12701416015625</v>
      </c>
      <c r="C197">
        <v>4228.47998046875</v>
      </c>
      <c r="D197" s="17">
        <f t="shared" si="8"/>
        <v>-1.7121822188519986E-2</v>
      </c>
      <c r="E197" s="17">
        <f t="shared" si="9"/>
        <v>-1.2900001139847905E-2</v>
      </c>
      <c r="F197" s="17">
        <f t="shared" si="10"/>
        <v>-1.2539421290213239E-2</v>
      </c>
      <c r="G197" s="17">
        <f t="shared" si="11"/>
        <v>-4.5824008983067471E-3</v>
      </c>
    </row>
    <row r="198" spans="1:7" hidden="1" x14ac:dyDescent="0.2">
      <c r="A198" s="16">
        <v>44795</v>
      </c>
      <c r="B198">
        <v>41.253826141357422</v>
      </c>
      <c r="C198">
        <v>4137.990234375</v>
      </c>
      <c r="D198" s="17">
        <f t="shared" si="8"/>
        <v>-2.0727507899781061E-2</v>
      </c>
      <c r="E198" s="17">
        <f t="shared" si="9"/>
        <v>-2.14000649197158E-2</v>
      </c>
      <c r="F198" s="17">
        <f t="shared" si="10"/>
        <v>-2.1189682078330375E-2</v>
      </c>
      <c r="G198" s="17">
        <f t="shared" si="11"/>
        <v>4.6217417854931345E-4</v>
      </c>
    </row>
    <row r="199" spans="1:7" hidden="1" x14ac:dyDescent="0.2">
      <c r="A199" s="16">
        <v>44796</v>
      </c>
      <c r="B199">
        <v>41.216670989990227</v>
      </c>
      <c r="C199">
        <v>4128.72998046875</v>
      </c>
      <c r="D199" s="17">
        <f t="shared" si="8"/>
        <v>-9.0064740273743116E-4</v>
      </c>
      <c r="E199" s="17">
        <f t="shared" si="9"/>
        <v>-2.2378626777133093E-3</v>
      </c>
      <c r="F199" s="17">
        <f t="shared" si="10"/>
        <v>-1.6888817360368761E-3</v>
      </c>
      <c r="G199" s="17">
        <f t="shared" si="11"/>
        <v>7.8823433329944497E-4</v>
      </c>
    </row>
    <row r="200" spans="1:7" hidden="1" x14ac:dyDescent="0.2">
      <c r="A200" s="16">
        <v>44797</v>
      </c>
      <c r="B200">
        <v>41.467479705810547</v>
      </c>
      <c r="C200">
        <v>4140.77001953125</v>
      </c>
      <c r="D200" s="17">
        <f t="shared" si="8"/>
        <v>6.0851279299396488E-3</v>
      </c>
      <c r="E200" s="17">
        <f t="shared" si="9"/>
        <v>2.9161604463010526E-3</v>
      </c>
      <c r="F200" s="17">
        <f t="shared" si="10"/>
        <v>3.5562135109311792E-3</v>
      </c>
      <c r="G200" s="17">
        <f t="shared" si="11"/>
        <v>2.5289144190084696E-3</v>
      </c>
    </row>
    <row r="201" spans="1:7" hidden="1" x14ac:dyDescent="0.2">
      <c r="A201" s="16">
        <v>44798</v>
      </c>
      <c r="B201">
        <v>42.164180755615227</v>
      </c>
      <c r="C201">
        <v>4199.1201171875</v>
      </c>
      <c r="D201" s="17">
        <f t="shared" si="8"/>
        <v>1.6801142841267325E-2</v>
      </c>
      <c r="E201" s="17">
        <f t="shared" si="9"/>
        <v>1.4091605518061545E-2</v>
      </c>
      <c r="F201" s="17">
        <f t="shared" si="10"/>
        <v>1.4929129855743489E-2</v>
      </c>
      <c r="G201" s="17">
        <f t="shared" si="11"/>
        <v>1.8720129855238354E-3</v>
      </c>
    </row>
    <row r="202" spans="1:7" hidden="1" x14ac:dyDescent="0.2">
      <c r="A202" s="16">
        <v>44799</v>
      </c>
      <c r="B202">
        <v>40.845096588134773</v>
      </c>
      <c r="C202">
        <v>4057.659912109375</v>
      </c>
      <c r="D202" s="17">
        <f t="shared" si="8"/>
        <v>-3.128447283550706E-2</v>
      </c>
      <c r="E202" s="17">
        <f t="shared" si="9"/>
        <v>-3.3688058719518743E-2</v>
      </c>
      <c r="F202" s="17">
        <f t="shared" si="10"/>
        <v>-3.3694806002555082E-2</v>
      </c>
      <c r="G202" s="17">
        <f t="shared" si="11"/>
        <v>2.4103331670480219E-3</v>
      </c>
    </row>
    <row r="203" spans="1:7" hidden="1" x14ac:dyDescent="0.2">
      <c r="A203" s="16">
        <v>44802</v>
      </c>
      <c r="B203">
        <v>40.798652648925781</v>
      </c>
      <c r="C203">
        <v>4030.610107421875</v>
      </c>
      <c r="D203" s="17">
        <f t="shared" ref="D203:D266" si="12">(B203/B202)-1</f>
        <v>-1.1370750246305628E-3</v>
      </c>
      <c r="E203" s="17">
        <f t="shared" ref="E203:E266" si="13">(C203/C202)-1</f>
        <v>-6.666355799502699E-3</v>
      </c>
      <c r="F203" s="17">
        <f t="shared" si="10"/>
        <v>-6.1956267904200524E-3</v>
      </c>
      <c r="G203" s="17">
        <f t="shared" si="11"/>
        <v>5.0585517657894897E-3</v>
      </c>
    </row>
    <row r="204" spans="1:7" hidden="1" x14ac:dyDescent="0.2">
      <c r="A204" s="16">
        <v>44803</v>
      </c>
      <c r="B204">
        <v>41.003009796142578</v>
      </c>
      <c r="C204">
        <v>3986.159912109375</v>
      </c>
      <c r="D204" s="17">
        <f t="shared" si="12"/>
        <v>5.0089190193436384E-3</v>
      </c>
      <c r="E204" s="17">
        <f t="shared" si="13"/>
        <v>-1.1028155571448206E-2</v>
      </c>
      <c r="F204" s="17">
        <f t="shared" si="10"/>
        <v>-1.0634500016553054E-2</v>
      </c>
      <c r="G204" s="17">
        <f t="shared" si="11"/>
        <v>1.5643419035896694E-2</v>
      </c>
    </row>
    <row r="205" spans="1:7" hidden="1" x14ac:dyDescent="0.2">
      <c r="A205" s="16">
        <v>44804</v>
      </c>
      <c r="B205">
        <v>40.60357666015625</v>
      </c>
      <c r="C205">
        <v>3955</v>
      </c>
      <c r="D205" s="17">
        <f t="shared" si="12"/>
        <v>-9.741556485053593E-3</v>
      </c>
      <c r="E205" s="17">
        <f t="shared" si="13"/>
        <v>-7.8170251059712648E-3</v>
      </c>
      <c r="F205" s="17">
        <f t="shared" ref="F205:F263" si="14">$B$2+$B$3*E205</f>
        <v>-7.3666285428315697E-3</v>
      </c>
      <c r="G205" s="17">
        <f t="shared" ref="G205:G264" si="15">D205-F205</f>
        <v>-2.3749279422220233E-3</v>
      </c>
    </row>
    <row r="206" spans="1:7" hidden="1" x14ac:dyDescent="0.2">
      <c r="A206" s="16">
        <v>44805</v>
      </c>
      <c r="B206">
        <v>40.594287872314453</v>
      </c>
      <c r="C206">
        <v>3966.85009765625</v>
      </c>
      <c r="D206" s="17">
        <f t="shared" si="12"/>
        <v>-2.2876772456625893E-4</v>
      </c>
      <c r="E206" s="17">
        <f t="shared" si="13"/>
        <v>2.9962320243361873E-3</v>
      </c>
      <c r="F206" s="17">
        <f t="shared" si="14"/>
        <v>3.6376999620517554E-3</v>
      </c>
      <c r="G206" s="17">
        <f t="shared" si="15"/>
        <v>-3.8664676866180143E-3</v>
      </c>
    </row>
    <row r="207" spans="1:7" hidden="1" x14ac:dyDescent="0.2">
      <c r="A207" s="16">
        <v>44806</v>
      </c>
      <c r="B207">
        <v>40.297027587890618</v>
      </c>
      <c r="C207">
        <v>3924.260009765625</v>
      </c>
      <c r="D207" s="17">
        <f t="shared" si="12"/>
        <v>-7.3227121352353874E-3</v>
      </c>
      <c r="E207" s="17">
        <f t="shared" si="13"/>
        <v>-1.0736500458081055E-2</v>
      </c>
      <c r="F207" s="17">
        <f t="shared" si="14"/>
        <v>-1.0337691327094852E-2</v>
      </c>
      <c r="G207" s="17">
        <f t="shared" si="15"/>
        <v>3.014979191859465E-3</v>
      </c>
    </row>
    <row r="208" spans="1:7" hidden="1" x14ac:dyDescent="0.2">
      <c r="A208" s="16">
        <v>44810</v>
      </c>
      <c r="B208">
        <v>39.832557678222663</v>
      </c>
      <c r="C208">
        <v>3908.18994140625</v>
      </c>
      <c r="D208" s="17">
        <f t="shared" si="12"/>
        <v>-1.1526158068480674E-2</v>
      </c>
      <c r="E208" s="17">
        <f t="shared" si="13"/>
        <v>-4.0950569838349438E-3</v>
      </c>
      <c r="F208" s="17">
        <f t="shared" si="14"/>
        <v>-3.5788928580955475E-3</v>
      </c>
      <c r="G208" s="17">
        <f t="shared" si="15"/>
        <v>-7.9472652103851262E-3</v>
      </c>
    </row>
    <row r="209" spans="1:7" hidden="1" x14ac:dyDescent="0.2">
      <c r="A209" s="16">
        <v>44811</v>
      </c>
      <c r="B209">
        <v>40.724334716796882</v>
      </c>
      <c r="C209">
        <v>3979.8701171875</v>
      </c>
      <c r="D209" s="17">
        <f t="shared" si="12"/>
        <v>2.2388144034792168E-2</v>
      </c>
      <c r="E209" s="17">
        <f t="shared" si="13"/>
        <v>1.8341016392734E-2</v>
      </c>
      <c r="F209" s="17">
        <f t="shared" si="14"/>
        <v>1.925362826113651E-2</v>
      </c>
      <c r="G209" s="17">
        <f t="shared" si="15"/>
        <v>3.1345157736556578E-3</v>
      </c>
    </row>
    <row r="210" spans="1:7" hidden="1" x14ac:dyDescent="0.2">
      <c r="A210" s="16">
        <v>44812</v>
      </c>
      <c r="B210">
        <v>42.015552520751953</v>
      </c>
      <c r="C210">
        <v>4006.179931640625</v>
      </c>
      <c r="D210" s="17">
        <f t="shared" si="12"/>
        <v>3.1706295828634046E-2</v>
      </c>
      <c r="E210" s="17">
        <f t="shared" si="13"/>
        <v>6.6107218774560383E-3</v>
      </c>
      <c r="F210" s="17">
        <f t="shared" si="14"/>
        <v>7.3160582256147902E-3</v>
      </c>
      <c r="G210" s="17">
        <f t="shared" si="15"/>
        <v>2.4390237603019255E-2</v>
      </c>
    </row>
    <row r="211" spans="1:7" hidden="1" x14ac:dyDescent="0.2">
      <c r="A211" s="16">
        <v>44813</v>
      </c>
      <c r="B211">
        <v>42.108444213867188</v>
      </c>
      <c r="C211">
        <v>4067.360107421875</v>
      </c>
      <c r="D211" s="17">
        <f t="shared" si="12"/>
        <v>2.2108882911715533E-3</v>
      </c>
      <c r="E211" s="17">
        <f t="shared" si="13"/>
        <v>1.5271449816332883E-2</v>
      </c>
      <c r="F211" s="17">
        <f t="shared" si="14"/>
        <v>1.6129822125087703E-2</v>
      </c>
      <c r="G211" s="17">
        <f t="shared" si="15"/>
        <v>-1.3918933833916149E-2</v>
      </c>
    </row>
    <row r="212" spans="1:7" hidden="1" x14ac:dyDescent="0.2">
      <c r="A212" s="16">
        <v>44816</v>
      </c>
      <c r="B212">
        <v>42.294227600097663</v>
      </c>
      <c r="C212">
        <v>4110.41015625</v>
      </c>
      <c r="D212" s="17">
        <f t="shared" si="12"/>
        <v>4.4120220943544286E-3</v>
      </c>
      <c r="E212" s="17">
        <f t="shared" si="13"/>
        <v>1.0584272769349701E-2</v>
      </c>
      <c r="F212" s="17">
        <f t="shared" si="14"/>
        <v>1.1359822173733051E-2</v>
      </c>
      <c r="G212" s="17">
        <f t="shared" si="15"/>
        <v>-6.9478000793786222E-3</v>
      </c>
    </row>
    <row r="213" spans="1:7" hidden="1" x14ac:dyDescent="0.2">
      <c r="A213" s="16">
        <v>44817</v>
      </c>
      <c r="B213">
        <v>40.148399353027337</v>
      </c>
      <c r="C213">
        <v>3932.68994140625</v>
      </c>
      <c r="D213" s="17">
        <f t="shared" si="12"/>
        <v>-5.0735723734209315E-2</v>
      </c>
      <c r="E213" s="17">
        <f t="shared" si="13"/>
        <v>-4.3236613400616797E-2</v>
      </c>
      <c r="F213" s="17">
        <f t="shared" si="14"/>
        <v>-4.341208463483124E-2</v>
      </c>
      <c r="G213" s="17">
        <f t="shared" si="15"/>
        <v>-7.3236390993780751E-3</v>
      </c>
    </row>
    <row r="214" spans="1:7" hidden="1" x14ac:dyDescent="0.2">
      <c r="A214" s="16">
        <v>44818</v>
      </c>
      <c r="B214">
        <v>40.204132080078118</v>
      </c>
      <c r="C214">
        <v>3946.010009765625</v>
      </c>
      <c r="D214" s="17">
        <f t="shared" si="12"/>
        <v>1.3881680950893482E-3</v>
      </c>
      <c r="E214" s="17">
        <f t="shared" si="13"/>
        <v>3.3870120853238816E-3</v>
      </c>
      <c r="F214" s="17">
        <f t="shared" si="14"/>
        <v>4.0353851472319088E-3</v>
      </c>
      <c r="G214" s="17">
        <f t="shared" si="15"/>
        <v>-2.6472170521425606E-3</v>
      </c>
    </row>
    <row r="215" spans="1:7" hidden="1" x14ac:dyDescent="0.2">
      <c r="A215" s="16">
        <v>44819</v>
      </c>
      <c r="B215">
        <v>41.003009796142578</v>
      </c>
      <c r="C215">
        <v>3901.35009765625</v>
      </c>
      <c r="D215" s="17">
        <f t="shared" si="12"/>
        <v>1.9870537547565181E-2</v>
      </c>
      <c r="E215" s="17">
        <f t="shared" si="13"/>
        <v>-1.1317739184353415E-2</v>
      </c>
      <c r="F215" s="17">
        <f t="shared" si="14"/>
        <v>-1.0929200601921386E-2</v>
      </c>
      <c r="G215" s="17">
        <f t="shared" si="15"/>
        <v>3.0799738149486569E-2</v>
      </c>
    </row>
    <row r="216" spans="1:7" hidden="1" x14ac:dyDescent="0.2">
      <c r="A216" s="16">
        <v>44820</v>
      </c>
      <c r="B216">
        <v>40.817230224609382</v>
      </c>
      <c r="C216">
        <v>3873.330078125</v>
      </c>
      <c r="D216" s="17">
        <f t="shared" si="12"/>
        <v>-4.530876451676269E-3</v>
      </c>
      <c r="E216" s="17">
        <f t="shared" si="13"/>
        <v>-7.1821340894484553E-3</v>
      </c>
      <c r="F216" s="17">
        <f t="shared" si="14"/>
        <v>-6.7205189362233662E-3</v>
      </c>
      <c r="G216" s="17">
        <f t="shared" si="15"/>
        <v>2.1896424845470972E-3</v>
      </c>
    </row>
    <row r="217" spans="1:7" hidden="1" x14ac:dyDescent="0.2">
      <c r="A217" s="16">
        <v>44823</v>
      </c>
      <c r="B217">
        <v>41.170219421386719</v>
      </c>
      <c r="C217">
        <v>3899.889892578125</v>
      </c>
      <c r="D217" s="17">
        <f t="shared" si="12"/>
        <v>8.6480438490046385E-3</v>
      </c>
      <c r="E217" s="17">
        <f t="shared" si="13"/>
        <v>6.8571007162865349E-3</v>
      </c>
      <c r="F217" s="17">
        <f t="shared" si="14"/>
        <v>7.5667906040711788E-3</v>
      </c>
      <c r="G217" s="17">
        <f t="shared" si="15"/>
        <v>1.0812532449334597E-3</v>
      </c>
    </row>
    <row r="218" spans="1:7" hidden="1" x14ac:dyDescent="0.2">
      <c r="A218" s="16">
        <v>44824</v>
      </c>
      <c r="B218">
        <v>40.324897766113281</v>
      </c>
      <c r="C218">
        <v>3855.929931640625</v>
      </c>
      <c r="D218" s="17">
        <f t="shared" si="12"/>
        <v>-2.0532357299857362E-2</v>
      </c>
      <c r="E218" s="17">
        <f t="shared" si="13"/>
        <v>-1.1272103097361819E-2</v>
      </c>
      <c r="F218" s="17">
        <f t="shared" si="14"/>
        <v>-1.0882758120541246E-2</v>
      </c>
      <c r="G218" s="17">
        <f t="shared" si="15"/>
        <v>-9.6495991793161158E-3</v>
      </c>
    </row>
    <row r="219" spans="1:7" hidden="1" x14ac:dyDescent="0.2">
      <c r="A219" s="16">
        <v>44825</v>
      </c>
      <c r="B219">
        <v>39.265914916992188</v>
      </c>
      <c r="C219">
        <v>3789.929931640625</v>
      </c>
      <c r="D219" s="17">
        <f t="shared" si="12"/>
        <v>-2.6261265565092229E-2</v>
      </c>
      <c r="E219" s="17">
        <f t="shared" si="13"/>
        <v>-1.7116493600784488E-2</v>
      </c>
      <c r="F219" s="17">
        <f t="shared" si="14"/>
        <v>-1.68304196100868E-2</v>
      </c>
      <c r="G219" s="17">
        <f t="shared" si="15"/>
        <v>-9.4308459550054291E-3</v>
      </c>
    </row>
    <row r="220" spans="1:7" hidden="1" x14ac:dyDescent="0.2">
      <c r="A220" s="16">
        <v>44826</v>
      </c>
      <c r="B220">
        <v>38.5692138671875</v>
      </c>
      <c r="C220">
        <v>3757.989990234375</v>
      </c>
      <c r="D220" s="17">
        <f t="shared" si="12"/>
        <v>-1.7743150803375074E-2</v>
      </c>
      <c r="E220" s="17">
        <f t="shared" si="13"/>
        <v>-8.4275809796894308E-3</v>
      </c>
      <c r="F220" s="17">
        <f t="shared" si="14"/>
        <v>-7.9879730021387846E-3</v>
      </c>
      <c r="G220" s="17">
        <f t="shared" si="15"/>
        <v>-9.7551778012362894E-3</v>
      </c>
    </row>
    <row r="221" spans="1:7" hidden="1" x14ac:dyDescent="0.2">
      <c r="A221" s="16">
        <v>44827</v>
      </c>
      <c r="B221">
        <v>37.538112640380859</v>
      </c>
      <c r="C221">
        <v>3693.22998046875</v>
      </c>
      <c r="D221" s="17">
        <f t="shared" si="12"/>
        <v>-2.6733789035919164E-2</v>
      </c>
      <c r="E221" s="17">
        <f t="shared" si="13"/>
        <v>-1.7232619015461026E-2</v>
      </c>
      <c r="F221" s="17">
        <f t="shared" si="14"/>
        <v>-1.6948596972880179E-2</v>
      </c>
      <c r="G221" s="17">
        <f t="shared" si="15"/>
        <v>-9.7851920630389853E-3</v>
      </c>
    </row>
    <row r="222" spans="1:7" hidden="1" x14ac:dyDescent="0.2">
      <c r="A222" s="16">
        <v>44830</v>
      </c>
      <c r="B222">
        <v>37.166530609130859</v>
      </c>
      <c r="C222">
        <v>3655.0400390625</v>
      </c>
      <c r="D222" s="17">
        <f t="shared" si="12"/>
        <v>-9.8987936556585998E-3</v>
      </c>
      <c r="E222" s="17">
        <f t="shared" si="13"/>
        <v>-1.0340526208282075E-2</v>
      </c>
      <c r="F222" s="17">
        <f t="shared" si="14"/>
        <v>-9.9347201712486014E-3</v>
      </c>
      <c r="G222" s="17">
        <f t="shared" si="15"/>
        <v>3.5926515590001609E-5</v>
      </c>
    </row>
    <row r="223" spans="1:7" hidden="1" x14ac:dyDescent="0.2">
      <c r="A223" s="16">
        <v>44831</v>
      </c>
      <c r="B223">
        <v>37.185108184814453</v>
      </c>
      <c r="C223">
        <v>3647.2900390625</v>
      </c>
      <c r="D223" s="17">
        <f t="shared" si="12"/>
        <v>4.9984691546733906E-4</v>
      </c>
      <c r="E223" s="17">
        <f t="shared" si="13"/>
        <v>-2.1203598092424114E-3</v>
      </c>
      <c r="F223" s="17">
        <f t="shared" si="14"/>
        <v>-1.5693025796977822E-3</v>
      </c>
      <c r="G223" s="17">
        <f t="shared" si="15"/>
        <v>2.0691494951651213E-3</v>
      </c>
    </row>
    <row r="224" spans="1:7" hidden="1" x14ac:dyDescent="0.2">
      <c r="A224" s="16">
        <v>44832</v>
      </c>
      <c r="B224">
        <v>37.909671783447273</v>
      </c>
      <c r="C224">
        <v>3719.0400390625</v>
      </c>
      <c r="D224" s="17">
        <f t="shared" si="12"/>
        <v>1.948531640762341E-2</v>
      </c>
      <c r="E224" s="17">
        <f t="shared" si="13"/>
        <v>1.9672139926234733E-2</v>
      </c>
      <c r="F224" s="17">
        <f t="shared" si="14"/>
        <v>2.0608272885480759E-2</v>
      </c>
      <c r="G224" s="17">
        <f t="shared" si="15"/>
        <v>-1.1229564778573488E-3</v>
      </c>
    </row>
    <row r="225" spans="1:7" hidden="1" x14ac:dyDescent="0.2">
      <c r="A225" s="16">
        <v>44833</v>
      </c>
      <c r="B225">
        <v>37.6217041015625</v>
      </c>
      <c r="C225">
        <v>3640.469970703125</v>
      </c>
      <c r="D225" s="17">
        <f t="shared" si="12"/>
        <v>-7.5961533914020718E-3</v>
      </c>
      <c r="E225" s="17">
        <f t="shared" si="13"/>
        <v>-2.1126437880238824E-2</v>
      </c>
      <c r="F225" s="17">
        <f t="shared" si="14"/>
        <v>-2.0911220020697081E-2</v>
      </c>
      <c r="G225" s="17">
        <f t="shared" si="15"/>
        <v>1.3315066629295009E-2</v>
      </c>
    </row>
    <row r="226" spans="1:7" hidden="1" x14ac:dyDescent="0.2">
      <c r="A226" s="16">
        <v>44834</v>
      </c>
      <c r="B226">
        <v>37.361602783203118</v>
      </c>
      <c r="C226">
        <v>3585.6201171875</v>
      </c>
      <c r="D226" s="17">
        <f t="shared" si="12"/>
        <v>-6.9135974717471349E-3</v>
      </c>
      <c r="E226" s="17">
        <f t="shared" si="13"/>
        <v>-1.5066695771983274E-2</v>
      </c>
      <c r="F226" s="17">
        <f t="shared" si="14"/>
        <v>-1.4744401641134294E-2</v>
      </c>
      <c r="G226" s="17">
        <f t="shared" si="15"/>
        <v>7.830804169387159E-3</v>
      </c>
    </row>
    <row r="227" spans="1:7" hidden="1" x14ac:dyDescent="0.2">
      <c r="A227" s="16">
        <v>44837</v>
      </c>
      <c r="B227">
        <v>38.624954223632812</v>
      </c>
      <c r="C227">
        <v>3678.429931640625</v>
      </c>
      <c r="D227" s="17">
        <f t="shared" si="12"/>
        <v>3.3814166050651018E-2</v>
      </c>
      <c r="E227" s="17">
        <f t="shared" si="13"/>
        <v>2.5883894952576147E-2</v>
      </c>
      <c r="F227" s="17">
        <f t="shared" si="14"/>
        <v>2.6929790267152191E-2</v>
      </c>
      <c r="G227" s="17">
        <f t="shared" si="15"/>
        <v>6.8843757834988265E-3</v>
      </c>
    </row>
    <row r="228" spans="1:7" hidden="1" x14ac:dyDescent="0.2">
      <c r="A228" s="16">
        <v>44838</v>
      </c>
      <c r="B228">
        <v>40.445659637451172</v>
      </c>
      <c r="C228">
        <v>3790.929931640625</v>
      </c>
      <c r="D228" s="17">
        <f t="shared" si="12"/>
        <v>4.7138060106860946E-2</v>
      </c>
      <c r="E228" s="17">
        <f t="shared" si="13"/>
        <v>3.0583700679551518E-2</v>
      </c>
      <c r="F228" s="17">
        <f t="shared" si="14"/>
        <v>3.1712642048583789E-2</v>
      </c>
      <c r="G228" s="17">
        <f t="shared" si="15"/>
        <v>1.5425418058277157E-2</v>
      </c>
    </row>
    <row r="229" spans="1:7" hidden="1" x14ac:dyDescent="0.2">
      <c r="A229" s="16">
        <v>44839</v>
      </c>
      <c r="B229">
        <v>40.232002258300781</v>
      </c>
      <c r="C229">
        <v>3783.280029296875</v>
      </c>
      <c r="D229" s="17">
        <f t="shared" si="12"/>
        <v>-5.2825786763174287E-3</v>
      </c>
      <c r="E229" s="17">
        <f t="shared" si="13"/>
        <v>-2.0179487570848309E-3</v>
      </c>
      <c r="F229" s="17">
        <f t="shared" si="14"/>
        <v>-1.4650819136309326E-3</v>
      </c>
      <c r="G229" s="17">
        <f t="shared" si="15"/>
        <v>-3.8174967626864961E-3</v>
      </c>
    </row>
    <row r="230" spans="1:7" hidden="1" x14ac:dyDescent="0.2">
      <c r="A230" s="16">
        <v>44840</v>
      </c>
      <c r="B230">
        <v>39.238044738769531</v>
      </c>
      <c r="C230">
        <v>3744.52001953125</v>
      </c>
      <c r="D230" s="17">
        <f t="shared" si="12"/>
        <v>-2.4705643859079252E-2</v>
      </c>
      <c r="E230" s="17">
        <f t="shared" si="13"/>
        <v>-1.0245080846639998E-2</v>
      </c>
      <c r="F230" s="17">
        <f t="shared" si="14"/>
        <v>-9.8375882801708444E-3</v>
      </c>
      <c r="G230" s="17">
        <f t="shared" si="15"/>
        <v>-1.4868055578908407E-2</v>
      </c>
    </row>
    <row r="231" spans="1:7" hidden="1" x14ac:dyDescent="0.2">
      <c r="A231" s="16">
        <v>44841</v>
      </c>
      <c r="B231">
        <v>38.820030212402337</v>
      </c>
      <c r="C231">
        <v>3639.659912109375</v>
      </c>
      <c r="D231" s="17">
        <f t="shared" si="12"/>
        <v>-1.065329654293834E-2</v>
      </c>
      <c r="E231" s="17">
        <f t="shared" si="13"/>
        <v>-2.8003617786773516E-2</v>
      </c>
      <c r="F231" s="17">
        <f t="shared" si="14"/>
        <v>-2.7909920409183889E-2</v>
      </c>
      <c r="G231" s="17">
        <f t="shared" si="15"/>
        <v>1.725662386624555E-2</v>
      </c>
    </row>
    <row r="232" spans="1:7" hidden="1" x14ac:dyDescent="0.2">
      <c r="A232" s="16">
        <v>44844</v>
      </c>
      <c r="B232">
        <v>38.504188537597663</v>
      </c>
      <c r="C232">
        <v>3612.389892578125</v>
      </c>
      <c r="D232" s="17">
        <f t="shared" si="12"/>
        <v>-8.1360491755559927E-3</v>
      </c>
      <c r="E232" s="17">
        <f t="shared" si="13"/>
        <v>-7.4924636339018802E-3</v>
      </c>
      <c r="F232" s="17">
        <f t="shared" si="14"/>
        <v>-7.0363320359012414E-3</v>
      </c>
      <c r="G232" s="17">
        <f t="shared" si="15"/>
        <v>-1.0997171396547514E-3</v>
      </c>
    </row>
    <row r="233" spans="1:7" hidden="1" x14ac:dyDescent="0.2">
      <c r="A233" s="16">
        <v>44845</v>
      </c>
      <c r="B233">
        <v>37.370891571044922</v>
      </c>
      <c r="C233">
        <v>3588.840087890625</v>
      </c>
      <c r="D233" s="17">
        <f t="shared" si="12"/>
        <v>-2.9433082726730508E-2</v>
      </c>
      <c r="E233" s="17">
        <f t="shared" si="13"/>
        <v>-6.5191757777544046E-3</v>
      </c>
      <c r="F233" s="17">
        <f t="shared" si="14"/>
        <v>-6.0458460824283191E-3</v>
      </c>
      <c r="G233" s="17">
        <f t="shared" si="15"/>
        <v>-2.338723664430219E-2</v>
      </c>
    </row>
    <row r="234" spans="1:7" hidden="1" x14ac:dyDescent="0.2">
      <c r="A234" s="16">
        <v>44846</v>
      </c>
      <c r="B234">
        <v>37.630996704101562</v>
      </c>
      <c r="C234">
        <v>3577.030029296875</v>
      </c>
      <c r="D234" s="17">
        <f t="shared" si="12"/>
        <v>6.9600997493506345E-3</v>
      </c>
      <c r="E234" s="17">
        <f t="shared" si="13"/>
        <v>-3.2907731480149582E-3</v>
      </c>
      <c r="F234" s="17">
        <f t="shared" si="14"/>
        <v>-2.7603972435110897E-3</v>
      </c>
      <c r="G234" s="17">
        <f t="shared" si="15"/>
        <v>9.7204969928617237E-3</v>
      </c>
    </row>
    <row r="235" spans="1:7" hidden="1" x14ac:dyDescent="0.2">
      <c r="A235" s="16">
        <v>44847</v>
      </c>
      <c r="B235">
        <v>39.368099212646477</v>
      </c>
      <c r="C235">
        <v>3669.909912109375</v>
      </c>
      <c r="D235" s="17">
        <f t="shared" si="12"/>
        <v>4.6161480180927139E-2</v>
      </c>
      <c r="E235" s="17">
        <f t="shared" si="13"/>
        <v>2.5965642460864968E-2</v>
      </c>
      <c r="F235" s="17">
        <f t="shared" si="14"/>
        <v>2.701298226238779E-2</v>
      </c>
      <c r="G235" s="17">
        <f t="shared" si="15"/>
        <v>1.9148497918539349E-2</v>
      </c>
    </row>
    <row r="236" spans="1:7" hidden="1" x14ac:dyDescent="0.2">
      <c r="A236" s="16">
        <v>44848</v>
      </c>
      <c r="B236">
        <v>40.101951599121087</v>
      </c>
      <c r="C236">
        <v>3583.070068359375</v>
      </c>
      <c r="D236" s="17">
        <f t="shared" si="12"/>
        <v>1.8640787875246589E-2</v>
      </c>
      <c r="E236" s="17">
        <f t="shared" si="13"/>
        <v>-2.3662663615654389E-2</v>
      </c>
      <c r="F236" s="17">
        <f t="shared" si="14"/>
        <v>-2.3492261127805076E-2</v>
      </c>
      <c r="G236" s="17">
        <f t="shared" si="15"/>
        <v>4.2133049003051662E-2</v>
      </c>
    </row>
    <row r="237" spans="1:7" hidden="1" x14ac:dyDescent="0.2">
      <c r="A237" s="16">
        <v>44851</v>
      </c>
      <c r="B237">
        <v>40.835807800292969</v>
      </c>
      <c r="C237">
        <v>3677.949951171875</v>
      </c>
      <c r="D237" s="17">
        <f t="shared" si="12"/>
        <v>1.8299762777329809E-2</v>
      </c>
      <c r="E237" s="17">
        <f t="shared" si="13"/>
        <v>2.6480052302171098E-2</v>
      </c>
      <c r="F237" s="17">
        <f t="shared" si="14"/>
        <v>2.753648177892214E-2</v>
      </c>
      <c r="G237" s="17">
        <f t="shared" si="15"/>
        <v>-9.2367190015923313E-3</v>
      </c>
    </row>
    <row r="238" spans="1:7" hidden="1" x14ac:dyDescent="0.2">
      <c r="A238" s="16">
        <v>44852</v>
      </c>
      <c r="B238">
        <v>41.495346069335938</v>
      </c>
      <c r="C238">
        <v>3719.97998046875</v>
      </c>
      <c r="D238" s="17">
        <f t="shared" si="12"/>
        <v>1.615097887296435E-2</v>
      </c>
      <c r="E238" s="17">
        <f t="shared" si="13"/>
        <v>1.1427569666488724E-2</v>
      </c>
      <c r="F238" s="17">
        <f t="shared" si="14"/>
        <v>1.22180202144748E-2</v>
      </c>
      <c r="G238" s="17">
        <f t="shared" si="15"/>
        <v>3.9329586584895496E-3</v>
      </c>
    </row>
    <row r="239" spans="1:7" hidden="1" x14ac:dyDescent="0.2">
      <c r="A239" s="16">
        <v>44853</v>
      </c>
      <c r="B239">
        <v>40.519973754882812</v>
      </c>
      <c r="C239">
        <v>3695.159912109375</v>
      </c>
      <c r="D239" s="17">
        <f t="shared" si="12"/>
        <v>-2.3505583320677537E-2</v>
      </c>
      <c r="E239" s="17">
        <f t="shared" si="13"/>
        <v>-6.6720972934503076E-3</v>
      </c>
      <c r="F239" s="17">
        <f t="shared" si="14"/>
        <v>-6.201469737160974E-3</v>
      </c>
      <c r="G239" s="17">
        <f t="shared" si="15"/>
        <v>-1.7304113583516564E-2</v>
      </c>
    </row>
    <row r="240" spans="1:7" hidden="1" x14ac:dyDescent="0.2">
      <c r="A240" s="16">
        <v>44854</v>
      </c>
      <c r="B240">
        <v>40.547840118408203</v>
      </c>
      <c r="C240">
        <v>3665.780029296875</v>
      </c>
      <c r="D240" s="17">
        <f t="shared" si="12"/>
        <v>6.8771918989796177E-4</v>
      </c>
      <c r="E240" s="17">
        <f t="shared" si="13"/>
        <v>-7.9509097065648682E-3</v>
      </c>
      <c r="F240" s="17">
        <f t="shared" si="14"/>
        <v>-7.502878898198383E-3</v>
      </c>
      <c r="G240" s="17">
        <f t="shared" si="15"/>
        <v>8.1905980880963448E-3</v>
      </c>
    </row>
    <row r="241" spans="1:7" hidden="1" x14ac:dyDescent="0.2">
      <c r="A241" s="16">
        <v>44855</v>
      </c>
      <c r="B241">
        <v>41.643974304199219</v>
      </c>
      <c r="C241">
        <v>3752.75</v>
      </c>
      <c r="D241" s="17">
        <f t="shared" si="12"/>
        <v>2.7033109102484243E-2</v>
      </c>
      <c r="E241" s="17">
        <f t="shared" si="13"/>
        <v>2.372481982226482E-2</v>
      </c>
      <c r="F241" s="17">
        <f t="shared" si="14"/>
        <v>2.4732564055442371E-2</v>
      </c>
      <c r="G241" s="17">
        <f t="shared" si="15"/>
        <v>2.3005450470418715E-3</v>
      </c>
    </row>
    <row r="242" spans="1:7" hidden="1" x14ac:dyDescent="0.2">
      <c r="A242" s="16">
        <v>44858</v>
      </c>
      <c r="B242">
        <v>41.987682342529297</v>
      </c>
      <c r="C242">
        <v>3797.340087890625</v>
      </c>
      <c r="D242" s="17">
        <f t="shared" si="12"/>
        <v>8.2534879072628797E-3</v>
      </c>
      <c r="E242" s="17">
        <f t="shared" si="13"/>
        <v>1.1881976654619875E-2</v>
      </c>
      <c r="F242" s="17">
        <f t="shared" si="14"/>
        <v>1.2680456621197668E-2</v>
      </c>
      <c r="G242" s="17">
        <f t="shared" si="15"/>
        <v>-4.4269687139347879E-3</v>
      </c>
    </row>
    <row r="243" spans="1:7" hidden="1" x14ac:dyDescent="0.2">
      <c r="A243" s="16">
        <v>44859</v>
      </c>
      <c r="B243">
        <v>42.145603179931641</v>
      </c>
      <c r="C243">
        <v>3859.110107421875</v>
      </c>
      <c r="D243" s="17">
        <f t="shared" si="12"/>
        <v>3.7611229911203026E-3</v>
      </c>
      <c r="E243" s="17">
        <f t="shared" si="13"/>
        <v>1.6266654579669915E-2</v>
      </c>
      <c r="F243" s="17">
        <f t="shared" si="14"/>
        <v>1.7142612259772493E-2</v>
      </c>
      <c r="G243" s="17">
        <f t="shared" si="15"/>
        <v>-1.3381489268652191E-2</v>
      </c>
    </row>
    <row r="244" spans="1:7" hidden="1" x14ac:dyDescent="0.2">
      <c r="A244" s="16">
        <v>44860</v>
      </c>
      <c r="B244">
        <v>42.452156066894531</v>
      </c>
      <c r="C244">
        <v>3830.60009765625</v>
      </c>
      <c r="D244" s="17">
        <f t="shared" si="12"/>
        <v>7.2736623475082585E-3</v>
      </c>
      <c r="E244" s="17">
        <f t="shared" si="13"/>
        <v>-7.3877160723645474E-3</v>
      </c>
      <c r="F244" s="17">
        <f t="shared" si="14"/>
        <v>-6.9297335740916574E-3</v>
      </c>
      <c r="G244" s="17">
        <f t="shared" si="15"/>
        <v>1.4203395921599915E-2</v>
      </c>
    </row>
    <row r="245" spans="1:7" hidden="1" x14ac:dyDescent="0.2">
      <c r="A245" s="16">
        <v>44861</v>
      </c>
      <c r="B245">
        <v>42.40570068359375</v>
      </c>
      <c r="C245">
        <v>3807.300048828125</v>
      </c>
      <c r="D245" s="17">
        <f t="shared" si="12"/>
        <v>-1.0942997389243869E-3</v>
      </c>
      <c r="E245" s="17">
        <f t="shared" si="13"/>
        <v>-6.0826106182112483E-3</v>
      </c>
      <c r="F245" s="17">
        <f t="shared" si="14"/>
        <v>-5.6015667712543795E-3</v>
      </c>
      <c r="G245" s="17">
        <f t="shared" si="15"/>
        <v>4.5072670323299925E-3</v>
      </c>
    </row>
    <row r="246" spans="1:7" hidden="1" x14ac:dyDescent="0.2">
      <c r="A246" s="16">
        <v>44862</v>
      </c>
      <c r="B246">
        <v>43.055950164794922</v>
      </c>
      <c r="C246">
        <v>3901.06005859375</v>
      </c>
      <c r="D246" s="17">
        <f t="shared" si="12"/>
        <v>1.533401101075893E-2</v>
      </c>
      <c r="E246" s="17">
        <f t="shared" si="13"/>
        <v>2.4626377895927698E-2</v>
      </c>
      <c r="F246" s="17">
        <f t="shared" si="14"/>
        <v>2.5650052753737485E-2</v>
      </c>
      <c r="G246" s="17">
        <f t="shared" si="15"/>
        <v>-1.0316041742978555E-2</v>
      </c>
    </row>
    <row r="247" spans="1:7" hidden="1" x14ac:dyDescent="0.2">
      <c r="A247" s="16">
        <v>44865</v>
      </c>
      <c r="B247">
        <v>42.721530914306641</v>
      </c>
      <c r="C247">
        <v>3871.97998046875</v>
      </c>
      <c r="D247" s="17">
        <f t="shared" si="12"/>
        <v>-7.7670855992796328E-3</v>
      </c>
      <c r="E247" s="17">
        <f t="shared" si="13"/>
        <v>-7.4544041076575196E-3</v>
      </c>
      <c r="F247" s="17">
        <f t="shared" si="14"/>
        <v>-6.9975999938822545E-3</v>
      </c>
      <c r="G247" s="17">
        <f t="shared" si="15"/>
        <v>-7.6948560539737837E-4</v>
      </c>
    </row>
    <row r="248" spans="1:7" hidden="1" x14ac:dyDescent="0.2">
      <c r="A248" s="16">
        <v>44866</v>
      </c>
      <c r="B248">
        <v>43.613311767578118</v>
      </c>
      <c r="C248">
        <v>3856.10009765625</v>
      </c>
      <c r="D248" s="17">
        <f t="shared" si="12"/>
        <v>2.0874271922985743E-2</v>
      </c>
      <c r="E248" s="17">
        <f t="shared" si="13"/>
        <v>-4.1012306087846451E-3</v>
      </c>
      <c r="F248" s="17">
        <f t="shared" si="14"/>
        <v>-3.5851755716381707E-3</v>
      </c>
      <c r="G248" s="17">
        <f t="shared" si="15"/>
        <v>2.4459447494623913E-2</v>
      </c>
    </row>
    <row r="249" spans="1:7" hidden="1" x14ac:dyDescent="0.2">
      <c r="A249" s="16">
        <v>44867</v>
      </c>
      <c r="B249">
        <v>43.548290252685547</v>
      </c>
      <c r="C249">
        <v>3759.68994140625</v>
      </c>
      <c r="D249" s="17">
        <f t="shared" si="12"/>
        <v>-1.490863964632605E-3</v>
      </c>
      <c r="E249" s="17">
        <f t="shared" si="13"/>
        <v>-2.500198485734284E-2</v>
      </c>
      <c r="F249" s="17">
        <f t="shared" si="14"/>
        <v>-2.4855248314690635E-2</v>
      </c>
      <c r="G249" s="17">
        <f t="shared" si="15"/>
        <v>2.336438435005803E-2</v>
      </c>
    </row>
    <row r="250" spans="1:7" hidden="1" x14ac:dyDescent="0.2">
      <c r="A250" s="16">
        <v>44868</v>
      </c>
      <c r="B250">
        <v>42.575973510742188</v>
      </c>
      <c r="C250">
        <v>3719.889892578125</v>
      </c>
      <c r="D250" s="17">
        <f t="shared" si="12"/>
        <v>-2.2327322985622788E-2</v>
      </c>
      <c r="E250" s="17">
        <f t="shared" si="13"/>
        <v>-1.0585992315429671E-2</v>
      </c>
      <c r="F250" s="17">
        <f t="shared" si="14"/>
        <v>-1.0184523689958624E-2</v>
      </c>
      <c r="G250" s="17">
        <f t="shared" si="15"/>
        <v>-1.2142799295664164E-2</v>
      </c>
    </row>
    <row r="251" spans="1:7" hidden="1" x14ac:dyDescent="0.2">
      <c r="A251" s="16">
        <v>44869</v>
      </c>
      <c r="B251">
        <v>43.697868347167969</v>
      </c>
      <c r="C251">
        <v>3770.550048828125</v>
      </c>
      <c r="D251" s="17">
        <f t="shared" si="12"/>
        <v>2.6350421233297672E-2</v>
      </c>
      <c r="E251" s="17">
        <f t="shared" si="13"/>
        <v>1.3618724670070526E-2</v>
      </c>
      <c r="F251" s="17">
        <f t="shared" si="14"/>
        <v>1.444789315414172E-2</v>
      </c>
      <c r="G251" s="17">
        <f t="shared" si="15"/>
        <v>1.1902528079155952E-2</v>
      </c>
    </row>
    <row r="252" spans="1:7" hidden="1" x14ac:dyDescent="0.2">
      <c r="A252" s="16">
        <v>44872</v>
      </c>
      <c r="B252">
        <v>44.006393432617188</v>
      </c>
      <c r="C252">
        <v>3806.800048828125</v>
      </c>
      <c r="D252" s="17">
        <f t="shared" si="12"/>
        <v>7.0604150069304428E-3</v>
      </c>
      <c r="E252" s="17">
        <f t="shared" si="13"/>
        <v>9.6139819205598442E-3</v>
      </c>
      <c r="F252" s="17">
        <f t="shared" si="14"/>
        <v>1.0372386185048477E-2</v>
      </c>
      <c r="G252" s="17">
        <f t="shared" si="15"/>
        <v>-3.3119711781180346E-3</v>
      </c>
    </row>
    <row r="253" spans="1:7" hidden="1" x14ac:dyDescent="0.2">
      <c r="A253" s="16">
        <v>44873</v>
      </c>
      <c r="B253">
        <v>44.109230041503913</v>
      </c>
      <c r="C253">
        <v>3828.110107421875</v>
      </c>
      <c r="D253" s="17">
        <f t="shared" si="12"/>
        <v>2.3368560989709408E-3</v>
      </c>
      <c r="E253" s="17">
        <f t="shared" si="13"/>
        <v>5.5978928024627006E-3</v>
      </c>
      <c r="F253" s="17">
        <f t="shared" si="14"/>
        <v>6.2853323558594949E-3</v>
      </c>
      <c r="G253" s="17">
        <f t="shared" si="15"/>
        <v>-3.9484762568885541E-3</v>
      </c>
    </row>
    <row r="254" spans="1:7" hidden="1" x14ac:dyDescent="0.2">
      <c r="A254" s="16">
        <v>44874</v>
      </c>
      <c r="B254">
        <v>42.977993011474609</v>
      </c>
      <c r="C254">
        <v>3748.570068359375</v>
      </c>
      <c r="D254" s="17">
        <f t="shared" si="12"/>
        <v>-2.5646265622067843E-2</v>
      </c>
      <c r="E254" s="17">
        <f t="shared" si="13"/>
        <v>-2.077788695478977E-2</v>
      </c>
      <c r="F254" s="17">
        <f t="shared" si="14"/>
        <v>-2.0556510164258714E-2</v>
      </c>
      <c r="G254" s="17">
        <f t="shared" si="15"/>
        <v>-5.0897554578091288E-3</v>
      </c>
    </row>
    <row r="255" spans="1:7" hidden="1" x14ac:dyDescent="0.2">
      <c r="A255" s="16">
        <v>44875</v>
      </c>
      <c r="B255">
        <v>44.829116821289062</v>
      </c>
      <c r="C255">
        <v>3956.3701171875</v>
      </c>
      <c r="D255" s="17">
        <f t="shared" si="12"/>
        <v>4.3071434473923143E-2</v>
      </c>
      <c r="E255" s="17">
        <f t="shared" si="13"/>
        <v>5.5434484360344927E-2</v>
      </c>
      <c r="F255" s="17">
        <f t="shared" si="14"/>
        <v>5.7002541653465272E-2</v>
      </c>
      <c r="G255" s="17">
        <f t="shared" si="15"/>
        <v>-1.3931107179542129E-2</v>
      </c>
    </row>
    <row r="256" spans="1:7" hidden="1" x14ac:dyDescent="0.2">
      <c r="A256" s="16">
        <v>44876</v>
      </c>
      <c r="B256">
        <v>44.455154418945312</v>
      </c>
      <c r="C256">
        <v>3992.929931640625</v>
      </c>
      <c r="D256" s="17">
        <f t="shared" si="12"/>
        <v>-8.3419533745121566E-3</v>
      </c>
      <c r="E256" s="17">
        <f t="shared" si="13"/>
        <v>9.2407467881479022E-3</v>
      </c>
      <c r="F256" s="17">
        <f t="shared" si="14"/>
        <v>9.9925559491510114E-3</v>
      </c>
      <c r="G256" s="17">
        <f t="shared" si="15"/>
        <v>-1.8334509323663168E-2</v>
      </c>
    </row>
    <row r="257" spans="1:10" hidden="1" x14ac:dyDescent="0.2">
      <c r="A257" s="16">
        <v>44879</v>
      </c>
      <c r="B257">
        <v>43.819408416748047</v>
      </c>
      <c r="C257">
        <v>3957.25</v>
      </c>
      <c r="D257" s="17">
        <f t="shared" si="12"/>
        <v>-1.430083891298628E-2</v>
      </c>
      <c r="E257" s="17">
        <f t="shared" si="13"/>
        <v>-8.9357770488009969E-3</v>
      </c>
      <c r="F257" s="17">
        <f t="shared" si="14"/>
        <v>-8.5051489484796669E-3</v>
      </c>
      <c r="G257" s="17">
        <f t="shared" si="15"/>
        <v>-5.7956899645066132E-3</v>
      </c>
    </row>
    <row r="258" spans="1:10" hidden="1" x14ac:dyDescent="0.2">
      <c r="A258" s="16">
        <v>44880</v>
      </c>
      <c r="B258">
        <v>43.669822692871087</v>
      </c>
      <c r="C258">
        <v>3991.72998046875</v>
      </c>
      <c r="D258" s="17">
        <f t="shared" si="12"/>
        <v>-3.4136865211485956E-3</v>
      </c>
      <c r="E258" s="17">
        <f t="shared" si="13"/>
        <v>8.7131165503191443E-3</v>
      </c>
      <c r="F258" s="17">
        <f t="shared" si="14"/>
        <v>9.4556024303168312E-3</v>
      </c>
      <c r="G258" s="17">
        <f t="shared" si="15"/>
        <v>-1.2869288951465427E-2</v>
      </c>
    </row>
    <row r="259" spans="1:10" hidden="1" x14ac:dyDescent="0.2">
      <c r="A259" s="16">
        <v>44881</v>
      </c>
      <c r="B259">
        <v>43.202365875244141</v>
      </c>
      <c r="C259">
        <v>3958.7900390625</v>
      </c>
      <c r="D259" s="17">
        <f t="shared" si="12"/>
        <v>-1.0704344300057289E-2</v>
      </c>
      <c r="E259" s="17">
        <f t="shared" si="13"/>
        <v>-8.252046497990273E-3</v>
      </c>
      <c r="F259" s="17">
        <f t="shared" si="14"/>
        <v>-7.8093368079491573E-3</v>
      </c>
      <c r="G259" s="17">
        <f t="shared" si="15"/>
        <v>-2.8950074921081318E-3</v>
      </c>
    </row>
    <row r="260" spans="1:10" hidden="1" x14ac:dyDescent="0.2">
      <c r="A260" s="16">
        <v>44882</v>
      </c>
      <c r="B260">
        <v>42.996685028076172</v>
      </c>
      <c r="C260">
        <v>3946.56005859375</v>
      </c>
      <c r="D260" s="17">
        <f t="shared" si="12"/>
        <v>-4.7608699894333695E-3</v>
      </c>
      <c r="E260" s="17">
        <f t="shared" si="13"/>
        <v>-3.0893228355314273E-3</v>
      </c>
      <c r="F260" s="17">
        <f t="shared" si="14"/>
        <v>-2.5553872831202613E-3</v>
      </c>
      <c r="G260" s="17">
        <f t="shared" si="15"/>
        <v>-2.2054827063131082E-3</v>
      </c>
    </row>
    <row r="261" spans="1:10" hidden="1" x14ac:dyDescent="0.2">
      <c r="A261" s="16">
        <v>44883</v>
      </c>
      <c r="B261">
        <v>43.473495483398438</v>
      </c>
      <c r="C261">
        <v>3965.340087890625</v>
      </c>
      <c r="D261" s="17">
        <f t="shared" si="12"/>
        <v>1.1089470153592407E-2</v>
      </c>
      <c r="E261" s="17">
        <f t="shared" si="13"/>
        <v>4.7585819088147296E-3</v>
      </c>
      <c r="F261" s="17">
        <f t="shared" si="14"/>
        <v>5.4311907517037399E-3</v>
      </c>
      <c r="G261" s="17">
        <f t="shared" si="15"/>
        <v>5.6582794018886669E-3</v>
      </c>
    </row>
    <row r="262" spans="1:10" hidden="1" x14ac:dyDescent="0.2">
      <c r="A262" s="16">
        <v>44886</v>
      </c>
      <c r="B262">
        <v>43.791362762451172</v>
      </c>
      <c r="C262">
        <v>3949.93994140625</v>
      </c>
      <c r="D262" s="17">
        <f t="shared" si="12"/>
        <v>7.3117488142659948E-3</v>
      </c>
      <c r="E262" s="17">
        <f t="shared" si="13"/>
        <v>-3.8836886983297791E-3</v>
      </c>
      <c r="F262" s="17">
        <f t="shared" si="14"/>
        <v>-3.3637896730715302E-3</v>
      </c>
      <c r="G262" s="17">
        <f t="shared" si="15"/>
        <v>1.0675538487337525E-2</v>
      </c>
    </row>
    <row r="263" spans="1:10" hidden="1" x14ac:dyDescent="0.2">
      <c r="A263" s="16">
        <v>44887</v>
      </c>
      <c r="B263">
        <v>44.043792724609382</v>
      </c>
      <c r="C263">
        <v>4003.580078125</v>
      </c>
      <c r="D263" s="17">
        <f t="shared" si="12"/>
        <v>5.764377864364123E-3</v>
      </c>
      <c r="E263" s="17">
        <f t="shared" si="13"/>
        <v>1.3579987927526016E-2</v>
      </c>
      <c r="F263" s="17">
        <f t="shared" si="14"/>
        <v>1.4408471929340349E-2</v>
      </c>
      <c r="G263" s="17">
        <f t="shared" si="15"/>
        <v>-8.6440940649762255E-3</v>
      </c>
    </row>
    <row r="264" spans="1:10" x14ac:dyDescent="0.2">
      <c r="A264" s="21">
        <v>44888</v>
      </c>
      <c r="B264" s="34">
        <v>44.249469757080078</v>
      </c>
      <c r="C264" s="34">
        <v>4027.260009765625</v>
      </c>
      <c r="D264" s="22">
        <f t="shared" si="12"/>
        <v>4.6698301791747721E-3</v>
      </c>
      <c r="E264" s="22">
        <f t="shared" si="13"/>
        <v>5.9146891478476515E-3</v>
      </c>
      <c r="F264" s="17">
        <f>$B$2+$B$3*E264</f>
        <v>6.6077265255118133E-3</v>
      </c>
      <c r="G264" s="17">
        <f t="shared" si="15"/>
        <v>-1.9378963463370412E-3</v>
      </c>
      <c r="H264" s="17">
        <f>G264</f>
        <v>-1.9378963463370412E-3</v>
      </c>
      <c r="I264">
        <f>G264/$B$5</f>
        <v>-0.12201132217517513</v>
      </c>
      <c r="J264" t="str">
        <f>IF(ABS(I264)&lt;1.96, "no", "yes")</f>
        <v>no</v>
      </c>
    </row>
    <row r="265" spans="1:10" x14ac:dyDescent="0.2">
      <c r="A265" s="21">
        <v>44890</v>
      </c>
      <c r="B265" s="34">
        <v>44.352306365966797</v>
      </c>
      <c r="C265" s="34">
        <v>4026.1201171875</v>
      </c>
      <c r="D265" s="22">
        <f t="shared" si="12"/>
        <v>2.3240190097479907E-3</v>
      </c>
      <c r="E265" s="22">
        <f t="shared" si="13"/>
        <v>-2.8304419763336419E-4</v>
      </c>
      <c r="F265" s="17">
        <f t="shared" ref="F265:F294" si="16">$B$2+$B$3*E265</f>
        <v>3.0047858925530559E-4</v>
      </c>
      <c r="G265" s="17">
        <f t="shared" ref="G265:G294" si="17">D265-F265</f>
        <v>2.0235404204926853E-3</v>
      </c>
      <c r="H265" s="17">
        <f>H264+G265</f>
        <v>8.5644074155644036E-5</v>
      </c>
      <c r="I265">
        <f t="shared" ref="I265:I283" si="18">G265/$B$5</f>
        <v>0.12740353355116041</v>
      </c>
      <c r="J265" t="str">
        <f t="shared" ref="J265:J283" si="19">IF(ABS(I265)&lt;1.96, "no", "yes")</f>
        <v>no</v>
      </c>
    </row>
    <row r="266" spans="1:10" x14ac:dyDescent="0.2">
      <c r="A266" s="21">
        <v>44893</v>
      </c>
      <c r="B266" s="34">
        <v>43.922248840332031</v>
      </c>
      <c r="C266" s="34">
        <v>3963.93994140625</v>
      </c>
      <c r="D266" s="22">
        <f t="shared" si="12"/>
        <v>-9.6963959909143194E-3</v>
      </c>
      <c r="E266" s="22">
        <f t="shared" si="13"/>
        <v>-1.5444192913123267E-2</v>
      </c>
      <c r="F266" s="17">
        <f t="shared" si="16"/>
        <v>-1.5128569195895909E-2</v>
      </c>
      <c r="G266" s="17">
        <f t="shared" si="17"/>
        <v>5.4321732049815892E-3</v>
      </c>
      <c r="H266" s="17">
        <f t="shared" ref="H266:H283" si="20">H265+G266</f>
        <v>5.5178172791372337E-3</v>
      </c>
      <c r="I266">
        <f t="shared" si="18"/>
        <v>0.34201346025402418</v>
      </c>
      <c r="J266" t="str">
        <f t="shared" si="19"/>
        <v>no</v>
      </c>
    </row>
    <row r="267" spans="1:10" x14ac:dyDescent="0.2">
      <c r="A267" s="21">
        <v>44894</v>
      </c>
      <c r="B267" s="34">
        <v>44.473850250244141</v>
      </c>
      <c r="C267" s="34">
        <v>3957.6298828125</v>
      </c>
      <c r="D267" s="22">
        <f t="shared" ref="D267:D294" si="21">(B267/B266)-1</f>
        <v>1.2558587605960625E-2</v>
      </c>
      <c r="E267" s="22">
        <f t="shared" ref="E267:E294" si="22">(C267/C266)-1</f>
        <v>-1.5918653377758885E-3</v>
      </c>
      <c r="F267" s="17">
        <f t="shared" si="16"/>
        <v>-1.0314695561278574E-3</v>
      </c>
      <c r="G267" s="17">
        <f t="shared" si="17"/>
        <v>1.3590057162088482E-2</v>
      </c>
      <c r="H267" s="17">
        <f t="shared" si="20"/>
        <v>1.9107874441225716E-2</v>
      </c>
      <c r="I267">
        <f t="shared" si="18"/>
        <v>0.85563959389097188</v>
      </c>
      <c r="J267" t="str">
        <f t="shared" si="19"/>
        <v>no</v>
      </c>
    </row>
    <row r="268" spans="1:10" x14ac:dyDescent="0.2">
      <c r="A268" s="18">
        <v>44895</v>
      </c>
      <c r="B268" s="27">
        <v>44.829116821289062</v>
      </c>
      <c r="C268" s="27">
        <v>4080.110107421875</v>
      </c>
      <c r="D268" s="19">
        <f t="shared" si="21"/>
        <v>7.9882126023700373E-3</v>
      </c>
      <c r="E268" s="19">
        <f t="shared" si="22"/>
        <v>3.0947872397389053E-2</v>
      </c>
      <c r="F268" s="19">
        <f t="shared" si="16"/>
        <v>3.2083248718431656E-2</v>
      </c>
      <c r="G268" s="19">
        <f t="shared" si="17"/>
        <v>-2.4095036116061619E-2</v>
      </c>
      <c r="H268" s="19">
        <f t="shared" si="20"/>
        <v>-4.9871616748359028E-3</v>
      </c>
      <c r="I268" s="27">
        <f t="shared" si="18"/>
        <v>-1.5170404856462687</v>
      </c>
      <c r="J268" s="27" t="str">
        <f t="shared" si="19"/>
        <v>no</v>
      </c>
    </row>
    <row r="269" spans="1:10" x14ac:dyDescent="0.2">
      <c r="A269" s="21">
        <v>44896</v>
      </c>
      <c r="B269" s="34">
        <v>43.819408416748047</v>
      </c>
      <c r="C269" s="34">
        <v>4076.570068359375</v>
      </c>
      <c r="D269" s="22">
        <f t="shared" si="21"/>
        <v>-2.2523495356069789E-2</v>
      </c>
      <c r="E269" s="22">
        <f t="shared" si="22"/>
        <v>-8.6763321804983473E-4</v>
      </c>
      <c r="F269" s="17">
        <f t="shared" si="16"/>
        <v>-2.9444017976021288E-4</v>
      </c>
      <c r="G269" s="17">
        <f t="shared" si="17"/>
        <v>-2.2229055176309576E-2</v>
      </c>
      <c r="H269" s="17">
        <f t="shared" si="20"/>
        <v>-2.7216216851145478E-2</v>
      </c>
      <c r="I269">
        <f t="shared" si="18"/>
        <v>-1.3995570082440021</v>
      </c>
      <c r="J269" t="str">
        <f t="shared" si="19"/>
        <v>no</v>
      </c>
    </row>
    <row r="270" spans="1:10" x14ac:dyDescent="0.2">
      <c r="A270" s="21">
        <v>44897</v>
      </c>
      <c r="B270" s="34">
        <v>42.949939727783203</v>
      </c>
      <c r="C270" s="34">
        <v>4071.699951171875</v>
      </c>
      <c r="D270" s="22">
        <f t="shared" si="21"/>
        <v>-1.9842090990724759E-2</v>
      </c>
      <c r="E270" s="22">
        <f t="shared" si="22"/>
        <v>-1.194660488065602E-3</v>
      </c>
      <c r="F270" s="17">
        <f t="shared" si="16"/>
        <v>-6.2724605554228283E-4</v>
      </c>
      <c r="G270" s="17">
        <f t="shared" si="17"/>
        <v>-1.9214844935182475E-2</v>
      </c>
      <c r="H270" s="17">
        <f t="shared" si="20"/>
        <v>-4.6431061786327957E-2</v>
      </c>
      <c r="I270">
        <f t="shared" si="18"/>
        <v>-1.209780203344702</v>
      </c>
      <c r="J270" t="str">
        <f t="shared" si="19"/>
        <v>no</v>
      </c>
    </row>
    <row r="271" spans="1:10" x14ac:dyDescent="0.2">
      <c r="A271" s="28">
        <v>44900</v>
      </c>
      <c r="B271" s="26">
        <v>40.818340301513672</v>
      </c>
      <c r="C271" s="26">
        <v>3998.840087890625</v>
      </c>
      <c r="D271" s="25">
        <f t="shared" si="21"/>
        <v>-4.9629858383495096E-2</v>
      </c>
      <c r="E271" s="25">
        <f t="shared" si="22"/>
        <v>-1.7894212283564803E-2</v>
      </c>
      <c r="F271" s="25">
        <f t="shared" si="16"/>
        <v>-1.7621880662623188E-2</v>
      </c>
      <c r="G271" s="25">
        <f t="shared" si="17"/>
        <v>-3.2007977720871911E-2</v>
      </c>
      <c r="H271" s="25">
        <f t="shared" si="20"/>
        <v>-7.8439039507199868E-2</v>
      </c>
      <c r="I271" s="26">
        <f t="shared" si="18"/>
        <v>-2.0152448758463732</v>
      </c>
      <c r="J271" s="26" t="str">
        <f t="shared" si="19"/>
        <v>yes</v>
      </c>
    </row>
    <row r="272" spans="1:10" x14ac:dyDescent="0.2">
      <c r="A272" s="21">
        <v>44901</v>
      </c>
      <c r="B272" s="34">
        <v>40.575260162353523</v>
      </c>
      <c r="C272" s="34">
        <v>3941.260009765625</v>
      </c>
      <c r="D272" s="22">
        <f t="shared" si="21"/>
        <v>-5.95516959691611E-3</v>
      </c>
      <c r="E272" s="22">
        <f t="shared" si="22"/>
        <v>-1.4399194981406072E-2</v>
      </c>
      <c r="F272" s="17">
        <f t="shared" si="16"/>
        <v>-1.4065106042383282E-2</v>
      </c>
      <c r="G272" s="17">
        <f t="shared" si="17"/>
        <v>8.1099364454671717E-3</v>
      </c>
      <c r="H272" s="17">
        <f t="shared" si="20"/>
        <v>-7.0329103061732692E-2</v>
      </c>
      <c r="I272">
        <f t="shared" si="18"/>
        <v>0.51060732445180734</v>
      </c>
      <c r="J272" t="str">
        <f t="shared" si="19"/>
        <v>no</v>
      </c>
    </row>
    <row r="273" spans="1:10" x14ac:dyDescent="0.2">
      <c r="A273" s="21">
        <v>44902</v>
      </c>
      <c r="B273" s="34">
        <v>39.687091827392578</v>
      </c>
      <c r="C273" s="34">
        <v>3933.919921875</v>
      </c>
      <c r="D273" s="22">
        <f t="shared" si="21"/>
        <v>-2.1889405795726846E-2</v>
      </c>
      <c r="E273" s="22">
        <f t="shared" si="22"/>
        <v>-1.8623708845491027E-3</v>
      </c>
      <c r="F273" s="17">
        <f t="shared" si="16"/>
        <v>-1.30675496395769E-3</v>
      </c>
      <c r="G273" s="17">
        <f t="shared" si="17"/>
        <v>-2.0582650831769154E-2</v>
      </c>
      <c r="H273" s="17">
        <f t="shared" si="20"/>
        <v>-9.091175389350184E-2</v>
      </c>
      <c r="I273">
        <f t="shared" si="18"/>
        <v>-1.2958982283035645</v>
      </c>
      <c r="J273" t="str">
        <f t="shared" si="19"/>
        <v>no</v>
      </c>
    </row>
    <row r="274" spans="1:10" x14ac:dyDescent="0.2">
      <c r="A274" s="21">
        <v>44903</v>
      </c>
      <c r="B274" s="34">
        <v>39.808631896972663</v>
      </c>
      <c r="C274" s="34">
        <v>3963.510009765625</v>
      </c>
      <c r="D274" s="22">
        <f t="shared" si="21"/>
        <v>3.0624584464058469E-3</v>
      </c>
      <c r="E274" s="22">
        <f t="shared" si="22"/>
        <v>7.5217819575039702E-3</v>
      </c>
      <c r="F274" s="17">
        <f t="shared" si="16"/>
        <v>8.2432168317329163E-3</v>
      </c>
      <c r="G274" s="17">
        <f t="shared" si="17"/>
        <v>-5.1807583853270694E-3</v>
      </c>
      <c r="H274" s="17">
        <f t="shared" si="20"/>
        <v>-9.6092512278828909E-2</v>
      </c>
      <c r="I274">
        <f t="shared" si="18"/>
        <v>-0.32618420570258078</v>
      </c>
      <c r="J274" t="str">
        <f t="shared" si="19"/>
        <v>no</v>
      </c>
    </row>
    <row r="275" spans="1:10" x14ac:dyDescent="0.2">
      <c r="A275" s="21">
        <v>44904</v>
      </c>
      <c r="B275" s="34">
        <v>39.733840942382812</v>
      </c>
      <c r="C275" s="34">
        <v>3934.3798828125</v>
      </c>
      <c r="D275" s="22">
        <f t="shared" si="21"/>
        <v>-1.8787622439127016E-3</v>
      </c>
      <c r="E275" s="22">
        <f t="shared" si="22"/>
        <v>-7.349578247904498E-3</v>
      </c>
      <c r="F275" s="17">
        <f t="shared" si="16"/>
        <v>-6.8909218503193934E-3</v>
      </c>
      <c r="G275" s="17">
        <f t="shared" si="17"/>
        <v>5.0121596064066918E-3</v>
      </c>
      <c r="H275" s="17">
        <f t="shared" si="20"/>
        <v>-9.1080352672422218E-2</v>
      </c>
      <c r="I275">
        <f t="shared" si="18"/>
        <v>0.31556910754623307</v>
      </c>
      <c r="J275" t="str">
        <f t="shared" si="19"/>
        <v>no</v>
      </c>
    </row>
    <row r="276" spans="1:10" x14ac:dyDescent="0.2">
      <c r="A276" s="21">
        <v>44907</v>
      </c>
      <c r="B276" s="34">
        <v>40.070404052734382</v>
      </c>
      <c r="C276" s="34">
        <v>3990.56005859375</v>
      </c>
      <c r="D276" s="22">
        <f t="shared" si="21"/>
        <v>8.4704398660984115E-3</v>
      </c>
      <c r="E276" s="22">
        <f t="shared" si="22"/>
        <v>1.4279296218109305E-2</v>
      </c>
      <c r="F276" s="17">
        <f t="shared" si="16"/>
        <v>1.5120137069920254E-2</v>
      </c>
      <c r="G276" s="17">
        <f t="shared" si="17"/>
        <v>-6.6496972038218426E-3</v>
      </c>
      <c r="H276" s="17">
        <f t="shared" si="20"/>
        <v>-9.7730049876244063E-2</v>
      </c>
      <c r="I276">
        <f t="shared" si="18"/>
        <v>-0.41866963082748859</v>
      </c>
      <c r="J276" t="str">
        <f t="shared" si="19"/>
        <v>no</v>
      </c>
    </row>
    <row r="277" spans="1:10" x14ac:dyDescent="0.2">
      <c r="A277" s="21">
        <v>44908</v>
      </c>
      <c r="B277" s="34">
        <v>39.846027374267578</v>
      </c>
      <c r="C277" s="34">
        <v>4019.64990234375</v>
      </c>
      <c r="D277" s="22">
        <f t="shared" si="21"/>
        <v>-5.5995611666783685E-3</v>
      </c>
      <c r="E277" s="22">
        <f t="shared" si="22"/>
        <v>7.2896644387934195E-3</v>
      </c>
      <c r="F277" s="17">
        <f t="shared" si="16"/>
        <v>8.0069977724015595E-3</v>
      </c>
      <c r="G277" s="17">
        <f t="shared" si="17"/>
        <v>-1.3606558939079928E-2</v>
      </c>
      <c r="H277" s="17">
        <f t="shared" si="20"/>
        <v>-0.11133660881532399</v>
      </c>
      <c r="I277">
        <f t="shared" si="18"/>
        <v>-0.8566785574210759</v>
      </c>
      <c r="J277" t="str">
        <f t="shared" si="19"/>
        <v>no</v>
      </c>
    </row>
    <row r="278" spans="1:10" x14ac:dyDescent="0.2">
      <c r="A278" s="21">
        <v>44909</v>
      </c>
      <c r="B278" s="34">
        <v>39.434665679931641</v>
      </c>
      <c r="C278" s="34">
        <v>3995.320068359375</v>
      </c>
      <c r="D278" s="22">
        <f t="shared" si="21"/>
        <v>-1.0323781853384784E-2</v>
      </c>
      <c r="E278" s="22">
        <f t="shared" si="22"/>
        <v>-6.0527246341003371E-3</v>
      </c>
      <c r="F278" s="17">
        <f t="shared" si="16"/>
        <v>-5.5711526987057463E-3</v>
      </c>
      <c r="G278" s="17">
        <f t="shared" si="17"/>
        <v>-4.7526291546790373E-3</v>
      </c>
      <c r="H278" s="17">
        <f t="shared" si="20"/>
        <v>-0.11608923797000303</v>
      </c>
      <c r="I278">
        <f t="shared" si="18"/>
        <v>-0.2992288870695986</v>
      </c>
      <c r="J278" t="str">
        <f t="shared" si="19"/>
        <v>no</v>
      </c>
    </row>
    <row r="279" spans="1:10" x14ac:dyDescent="0.2">
      <c r="A279" s="21">
        <v>44910</v>
      </c>
      <c r="B279" s="34">
        <v>38.677383422851562</v>
      </c>
      <c r="C279" s="34">
        <v>3895.75</v>
      </c>
      <c r="D279" s="22">
        <f t="shared" si="21"/>
        <v>-1.9203465885231585E-2</v>
      </c>
      <c r="E279" s="22">
        <f t="shared" si="22"/>
        <v>-2.4921675023714007E-2</v>
      </c>
      <c r="F279" s="17">
        <f t="shared" si="16"/>
        <v>-2.4773519397975317E-2</v>
      </c>
      <c r="G279" s="17">
        <f t="shared" si="17"/>
        <v>5.5700535127437313E-3</v>
      </c>
      <c r="H279" s="17">
        <f t="shared" si="20"/>
        <v>-0.11051918445725931</v>
      </c>
      <c r="I279">
        <f t="shared" si="18"/>
        <v>0.35069450177813732</v>
      </c>
      <c r="J279" t="str">
        <f t="shared" si="19"/>
        <v>no</v>
      </c>
    </row>
    <row r="280" spans="1:10" x14ac:dyDescent="0.2">
      <c r="A280" s="21">
        <v>44911</v>
      </c>
      <c r="B280" s="34">
        <v>38.50909423828125</v>
      </c>
      <c r="C280" s="34">
        <v>3852.360107421875</v>
      </c>
      <c r="D280" s="22">
        <f t="shared" si="21"/>
        <v>-4.3511005574095041E-3</v>
      </c>
      <c r="E280" s="22">
        <f t="shared" si="22"/>
        <v>-1.1137750774080746E-2</v>
      </c>
      <c r="F280" s="17">
        <f t="shared" si="16"/>
        <v>-1.0746031777778586E-2</v>
      </c>
      <c r="G280" s="17">
        <f t="shared" si="17"/>
        <v>6.3949312203690819E-3</v>
      </c>
      <c r="H280" s="17">
        <f t="shared" si="20"/>
        <v>-0.10412425323689023</v>
      </c>
      <c r="I280">
        <f t="shared" si="18"/>
        <v>0.40262938463729125</v>
      </c>
      <c r="J280" t="str">
        <f t="shared" si="19"/>
        <v>no</v>
      </c>
    </row>
    <row r="281" spans="1:10" x14ac:dyDescent="0.2">
      <c r="A281" s="21">
        <v>44914</v>
      </c>
      <c r="B281" s="34">
        <v>39.098094940185547</v>
      </c>
      <c r="C281" s="34">
        <v>3817.659912109375</v>
      </c>
      <c r="D281" s="22">
        <f t="shared" si="21"/>
        <v>1.529510661195399E-2</v>
      </c>
      <c r="E281" s="22">
        <f t="shared" si="22"/>
        <v>-9.0075160018523448E-3</v>
      </c>
      <c r="F281" s="17">
        <f t="shared" si="16"/>
        <v>-8.5781555362690939E-3</v>
      </c>
      <c r="G281" s="17">
        <f t="shared" si="17"/>
        <v>2.3873262148223086E-2</v>
      </c>
      <c r="H281" s="17">
        <f t="shared" si="20"/>
        <v>-8.0250991088667151E-2</v>
      </c>
      <c r="I281">
        <f t="shared" si="18"/>
        <v>1.503077440052442</v>
      </c>
      <c r="J281" t="str">
        <f t="shared" si="19"/>
        <v>no</v>
      </c>
    </row>
    <row r="282" spans="1:10" x14ac:dyDescent="0.2">
      <c r="A282" s="21">
        <v>44915</v>
      </c>
      <c r="B282" s="34">
        <v>38.312767028808587</v>
      </c>
      <c r="C282" s="34">
        <v>3821.6201171875</v>
      </c>
      <c r="D282" s="22">
        <f t="shared" si="21"/>
        <v>-2.0086091472702128E-2</v>
      </c>
      <c r="E282" s="22">
        <f t="shared" si="22"/>
        <v>1.0373383615349674E-3</v>
      </c>
      <c r="F282" s="17">
        <f t="shared" si="16"/>
        <v>1.6441924451371121E-3</v>
      </c>
      <c r="G282" s="17">
        <f t="shared" si="17"/>
        <v>-2.1730283917839238E-2</v>
      </c>
      <c r="H282" s="17">
        <f t="shared" si="20"/>
        <v>-0.10198127500650639</v>
      </c>
      <c r="I282">
        <f t="shared" si="18"/>
        <v>-1.3681540176640521</v>
      </c>
      <c r="J282" t="str">
        <f t="shared" si="19"/>
        <v>no</v>
      </c>
    </row>
    <row r="283" spans="1:10" x14ac:dyDescent="0.2">
      <c r="A283" s="21">
        <v>44916</v>
      </c>
      <c r="B283" s="34">
        <v>38.443656921386719</v>
      </c>
      <c r="C283" s="34">
        <v>3878.43994140625</v>
      </c>
      <c r="D283" s="22">
        <f t="shared" si="21"/>
        <v>3.4163518515828439E-3</v>
      </c>
      <c r="E283" s="22">
        <f t="shared" si="22"/>
        <v>1.4867993802734736E-2</v>
      </c>
      <c r="F283" s="17">
        <f t="shared" si="16"/>
        <v>1.5719237001900269E-2</v>
      </c>
      <c r="G283" s="17">
        <f t="shared" si="17"/>
        <v>-1.2302885150317425E-2</v>
      </c>
      <c r="H283" s="17">
        <f t="shared" si="20"/>
        <v>-0.11428416015682381</v>
      </c>
      <c r="I283">
        <f t="shared" si="18"/>
        <v>-0.77459833524991106</v>
      </c>
      <c r="J283" t="str">
        <f t="shared" si="19"/>
        <v>no</v>
      </c>
    </row>
    <row r="284" spans="1:10" x14ac:dyDescent="0.2">
      <c r="A284" s="16">
        <v>44917</v>
      </c>
      <c r="B284">
        <v>38.032299041748047</v>
      </c>
      <c r="C284">
        <v>3822.389892578125</v>
      </c>
      <c r="D284" s="17">
        <f t="shared" si="21"/>
        <v>-1.070027964508824E-2</v>
      </c>
      <c r="E284" s="17">
        <f t="shared" si="22"/>
        <v>-1.4451699568616361E-2</v>
      </c>
      <c r="F284" s="17">
        <f t="shared" si="16"/>
        <v>-1.4118538391093081E-2</v>
      </c>
      <c r="G284" s="17">
        <f t="shared" si="17"/>
        <v>3.4182587460048416E-3</v>
      </c>
    </row>
    <row r="285" spans="1:10" x14ac:dyDescent="0.2">
      <c r="A285" s="16">
        <v>44918</v>
      </c>
      <c r="B285">
        <v>38.312767028808587</v>
      </c>
      <c r="C285">
        <v>3844.820068359375</v>
      </c>
      <c r="D285" s="17">
        <f t="shared" si="21"/>
        <v>7.3744683894252372E-3</v>
      </c>
      <c r="E285" s="17">
        <f t="shared" si="22"/>
        <v>5.8681025252820262E-3</v>
      </c>
      <c r="F285" s="17">
        <f t="shared" si="16"/>
        <v>6.5603167124955036E-3</v>
      </c>
      <c r="G285" s="17">
        <f t="shared" si="17"/>
        <v>8.1415167692973356E-4</v>
      </c>
    </row>
    <row r="286" spans="1:10" x14ac:dyDescent="0.2">
      <c r="A286" s="16">
        <v>44922</v>
      </c>
      <c r="B286">
        <v>38.368858337402337</v>
      </c>
      <c r="C286">
        <v>3829.25</v>
      </c>
      <c r="D286" s="17">
        <f t="shared" si="21"/>
        <v>1.4640370023801808E-3</v>
      </c>
      <c r="E286" s="17">
        <f t="shared" si="22"/>
        <v>-4.0496221104097119E-3</v>
      </c>
      <c r="F286" s="17">
        <f t="shared" si="16"/>
        <v>-3.5326551457463512E-3</v>
      </c>
      <c r="G286" s="17">
        <f t="shared" si="17"/>
        <v>4.9966921481265324E-3</v>
      </c>
    </row>
    <row r="287" spans="1:10" x14ac:dyDescent="0.2">
      <c r="A287" s="16">
        <v>44923</v>
      </c>
      <c r="B287">
        <v>38.443656921386719</v>
      </c>
      <c r="C287">
        <v>3783.219970703125</v>
      </c>
      <c r="D287" s="17">
        <f t="shared" si="21"/>
        <v>1.9494607665058172E-3</v>
      </c>
      <c r="E287" s="17">
        <f t="shared" si="22"/>
        <v>-1.2020638322615351E-2</v>
      </c>
      <c r="F287" s="17">
        <f t="shared" si="16"/>
        <v>-1.1644520040830709E-2</v>
      </c>
      <c r="G287" s="17">
        <f t="shared" si="17"/>
        <v>1.3593980807336526E-2</v>
      </c>
    </row>
    <row r="288" spans="1:10" x14ac:dyDescent="0.2">
      <c r="A288" s="16">
        <v>44924</v>
      </c>
      <c r="B288">
        <v>38.639991760253913</v>
      </c>
      <c r="C288">
        <v>3849.280029296875</v>
      </c>
      <c r="D288" s="17">
        <f t="shared" si="21"/>
        <v>5.1070801944954614E-3</v>
      </c>
      <c r="E288" s="17">
        <f t="shared" si="22"/>
        <v>1.7461331644819111E-2</v>
      </c>
      <c r="F288" s="17">
        <f t="shared" si="16"/>
        <v>1.8358399392523109E-2</v>
      </c>
      <c r="G288" s="17">
        <f t="shared" si="17"/>
        <v>-1.3251319198027647E-2</v>
      </c>
    </row>
    <row r="289" spans="1:7" x14ac:dyDescent="0.2">
      <c r="A289" s="16">
        <v>44925</v>
      </c>
      <c r="B289">
        <v>38.602592468261719</v>
      </c>
      <c r="C289">
        <v>3839.5</v>
      </c>
      <c r="D289" s="17">
        <f t="shared" si="21"/>
        <v>-9.6789078590497901E-4</v>
      </c>
      <c r="E289" s="17">
        <f t="shared" si="22"/>
        <v>-2.5407424823445934E-3</v>
      </c>
      <c r="F289" s="17">
        <f t="shared" si="16"/>
        <v>-1.9971134582175885E-3</v>
      </c>
      <c r="G289" s="17">
        <f t="shared" si="17"/>
        <v>1.0292226723126094E-3</v>
      </c>
    </row>
    <row r="290" spans="1:7" x14ac:dyDescent="0.2">
      <c r="A290" s="16">
        <v>44929</v>
      </c>
      <c r="B290">
        <v>39.070053100585938</v>
      </c>
      <c r="C290">
        <v>3824.139892578125</v>
      </c>
      <c r="D290" s="17">
        <f t="shared" si="21"/>
        <v>1.210956576837563E-2</v>
      </c>
      <c r="E290" s="17">
        <f t="shared" si="22"/>
        <v>-4.000548879248611E-3</v>
      </c>
      <c r="F290" s="17">
        <f t="shared" si="16"/>
        <v>-3.4827147855028807E-3</v>
      </c>
      <c r="G290" s="17">
        <f t="shared" si="17"/>
        <v>1.5592280553878511E-2</v>
      </c>
    </row>
    <row r="291" spans="1:7" x14ac:dyDescent="0.2">
      <c r="A291" s="16">
        <v>44930</v>
      </c>
      <c r="B291">
        <v>39.874076843261719</v>
      </c>
      <c r="C291">
        <v>3852.969970703125</v>
      </c>
      <c r="D291" s="17">
        <f t="shared" si="21"/>
        <v>2.057902866437944E-2</v>
      </c>
      <c r="E291" s="17">
        <f t="shared" si="22"/>
        <v>7.5389705750443792E-3</v>
      </c>
      <c r="F291" s="17">
        <f t="shared" si="16"/>
        <v>8.2607091739273237E-3</v>
      </c>
      <c r="G291" s="17">
        <f t="shared" si="17"/>
        <v>1.2318319490452116E-2</v>
      </c>
    </row>
    <row r="292" spans="1:7" x14ac:dyDescent="0.2">
      <c r="A292" s="16">
        <v>44931</v>
      </c>
      <c r="B292">
        <v>39.659042358398438</v>
      </c>
      <c r="C292">
        <v>3808.10009765625</v>
      </c>
      <c r="D292" s="17">
        <f t="shared" si="21"/>
        <v>-5.3928392049938934E-3</v>
      </c>
      <c r="E292" s="17">
        <f t="shared" si="22"/>
        <v>-1.1645528874622113E-2</v>
      </c>
      <c r="F292" s="17">
        <f t="shared" si="16"/>
        <v>-1.1262782370001301E-2</v>
      </c>
      <c r="G292" s="17">
        <f t="shared" si="17"/>
        <v>5.8699431650074078E-3</v>
      </c>
    </row>
    <row r="293" spans="1:7" x14ac:dyDescent="0.2">
      <c r="A293" s="16">
        <v>44932</v>
      </c>
      <c r="B293">
        <v>40.014308929443359</v>
      </c>
      <c r="C293">
        <v>3895.080078125</v>
      </c>
      <c r="D293" s="17">
        <f t="shared" si="21"/>
        <v>8.9580219268630135E-3</v>
      </c>
      <c r="E293" s="17">
        <f t="shared" si="22"/>
        <v>2.284078102943865E-2</v>
      </c>
      <c r="F293" s="17">
        <f t="shared" si="16"/>
        <v>2.3832904205492698E-2</v>
      </c>
      <c r="G293" s="17">
        <f t="shared" si="17"/>
        <v>-1.4874882278629684E-2</v>
      </c>
    </row>
    <row r="294" spans="1:7" x14ac:dyDescent="0.2">
      <c r="A294" s="16">
        <v>44935</v>
      </c>
      <c r="B294">
        <v>39.631000518798828</v>
      </c>
      <c r="C294">
        <v>3892.090087890625</v>
      </c>
      <c r="D294" s="17">
        <f t="shared" si="21"/>
        <v>-9.5792835338082138E-3</v>
      </c>
      <c r="E294" s="17">
        <f t="shared" si="22"/>
        <v>-7.6763254526313052E-4</v>
      </c>
      <c r="F294" s="17">
        <f t="shared" si="16"/>
        <v>-1.9267248471762299E-4</v>
      </c>
      <c r="G294" s="17">
        <f t="shared" si="17"/>
        <v>-9.3866110490905905E-3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4922-AFE3-9048-AFFD-77B5CD10DA1F}">
  <sheetPr codeName="Sheet14"/>
  <dimension ref="A2:S293"/>
  <sheetViews>
    <sheetView topLeftCell="G1" zoomScale="80" zoomScaleNormal="80" workbookViewId="0">
      <selection activeCell="R15" sqref="R15"/>
    </sheetView>
  </sheetViews>
  <sheetFormatPr baseColWidth="10" defaultRowHeight="15" x14ac:dyDescent="0.2"/>
  <cols>
    <col min="11" max="11" width="4.1640625" customWidth="1"/>
    <col min="12" max="12" width="5.33203125" customWidth="1"/>
    <col min="13" max="13" width="4.6640625" customWidth="1"/>
  </cols>
  <sheetData>
    <row r="2" spans="1:19" x14ac:dyDescent="0.2">
      <c r="A2" t="s">
        <v>29</v>
      </c>
      <c r="B2">
        <f>INTERCEPT(B11:B262,C11:C262)</f>
        <v>-1.5046447811742848E-3</v>
      </c>
      <c r="D2" t="s">
        <v>88</v>
      </c>
      <c r="E2">
        <f>_xlfn.STDEV.S(E11:E262)</f>
        <v>1.9096392769320448E-2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1.5229254517526829</v>
      </c>
      <c r="G3" t="s">
        <v>176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0.59378180587156115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1.9134547438268711E-2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76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-1.8258992972619015E-2</v>
      </c>
      <c r="C11" s="17">
        <v>1.657132912945114E-3</v>
      </c>
      <c r="D11" s="17">
        <f>$B$2+$B$3*C11</f>
        <v>1.0190451088868922E-3</v>
      </c>
      <c r="E11" s="17">
        <f>B11-D11</f>
        <v>-1.9278038081505907E-2</v>
      </c>
    </row>
    <row r="12" spans="1:19" x14ac:dyDescent="0.2">
      <c r="A12" s="16">
        <v>44524</v>
      </c>
      <c r="B12" s="17">
        <v>-7.7208715712686615E-3</v>
      </c>
      <c r="C12" s="17">
        <v>2.2938506357221833E-3</v>
      </c>
      <c r="D12" s="17">
        <f t="shared" ref="D12:D75" si="0">$B$2+$B$3*C12</f>
        <v>1.9887187344861E-3</v>
      </c>
      <c r="E12" s="17">
        <f t="shared" ref="E12:E75" si="1">B12-D12</f>
        <v>-9.7095903057547624E-3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-1.7152649910837536E-2</v>
      </c>
      <c r="C13" s="17">
        <v>-2.2724822637582465E-2</v>
      </c>
      <c r="D13" s="17">
        <f t="shared" si="0"/>
        <v>-3.6112855562514153E-2</v>
      </c>
      <c r="E13" s="17">
        <f t="shared" si="1"/>
        <v>1.8960205651676616E-2</v>
      </c>
      <c r="N13" s="17">
        <f>SUM(E266:E268)</f>
        <v>-7.8132819674070084E-2</v>
      </c>
      <c r="O13" s="17">
        <f>SUM(E265:E269)</f>
        <v>-6.4165242004551981E-2</v>
      </c>
      <c r="P13" s="17">
        <f>SUM(E267:E272)</f>
        <v>-0.12512373611680222</v>
      </c>
      <c r="Q13" s="17">
        <f>SUM(E267:E277)</f>
        <v>-0.10894832164854366</v>
      </c>
      <c r="R13" s="17">
        <f>SUM(E267:E282)</f>
        <v>-8.9804433384924748E-2</v>
      </c>
    </row>
    <row r="14" spans="1:19" x14ac:dyDescent="0.2">
      <c r="A14" s="16">
        <v>44529</v>
      </c>
      <c r="B14" s="17">
        <v>4.4087129132607261E-2</v>
      </c>
      <c r="C14" s="17">
        <v>1.3200199537034996E-2</v>
      </c>
      <c r="D14" s="17">
        <f t="shared" si="0"/>
        <v>1.8598275061990292E-2</v>
      </c>
      <c r="E14" s="17">
        <f t="shared" si="1"/>
        <v>2.5488854070616969E-2</v>
      </c>
    </row>
    <row r="15" spans="1:19" x14ac:dyDescent="0.2">
      <c r="A15" s="15">
        <v>44530</v>
      </c>
      <c r="B15" s="17">
        <v>-3.9697870307177308E-2</v>
      </c>
      <c r="C15" s="17">
        <v>-1.896131033450521E-2</v>
      </c>
      <c r="D15" s="17">
        <f t="shared" si="0"/>
        <v>-3.0381306888173448E-2</v>
      </c>
      <c r="E15" s="17">
        <f t="shared" si="1"/>
        <v>-9.3165634190038593E-3</v>
      </c>
      <c r="N15">
        <f>N13/(B5* SQRT(3))</f>
        <v>-2.3575161428249798</v>
      </c>
      <c r="O15">
        <f>O13/(B5* SQRT(5))</f>
        <v>-1.4996732311311454</v>
      </c>
      <c r="P15">
        <f>P13/(B5 * SQRT(6))</f>
        <v>-2.6695980937586192</v>
      </c>
      <c r="Q15">
        <f>Q13/(B5*SQRT(11))</f>
        <v>-1.7167458522716572</v>
      </c>
      <c r="R15">
        <f>R13/(B5*SQRT(16))</f>
        <v>-1.1733284217284083</v>
      </c>
    </row>
    <row r="16" spans="1:19" x14ac:dyDescent="0.2">
      <c r="A16" s="16">
        <v>44531</v>
      </c>
      <c r="B16" s="17">
        <v>-0.11742010527725921</v>
      </c>
      <c r="C16" s="17">
        <v>-1.1815187417889228E-2</v>
      </c>
      <c r="D16" s="17">
        <f t="shared" si="0"/>
        <v>-1.9498294417105853E-2</v>
      </c>
      <c r="E16" s="17">
        <f t="shared" si="1"/>
        <v>-9.7921810860153363E-2</v>
      </c>
      <c r="N16" t="str">
        <f>IF(ABS(N15)&lt;O2, "no", "yes")</f>
        <v>no</v>
      </c>
      <c r="O16" t="str">
        <f>IF(ABS(O15)&lt;O3, "no", "yes")</f>
        <v>no</v>
      </c>
      <c r="P16" s="26" t="str">
        <f>IF(ABS(P15)&lt;O4, "no", "yes")</f>
        <v>yes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3.8568680553179302E-2</v>
      </c>
      <c r="C17" s="17">
        <v>1.419443613158311E-2</v>
      </c>
      <c r="D17" s="17">
        <f t="shared" si="0"/>
        <v>2.0112423276891528E-2</v>
      </c>
      <c r="E17" s="17">
        <f t="shared" si="1"/>
        <v>1.8456257276287774E-2</v>
      </c>
    </row>
    <row r="18" spans="1:5" hidden="1" x14ac:dyDescent="0.2">
      <c r="A18" s="16">
        <v>44533</v>
      </c>
      <c r="B18" s="17">
        <v>-1.1026100041785725E-2</v>
      </c>
      <c r="C18" s="17">
        <v>-8.4485637302975647E-3</v>
      </c>
      <c r="D18" s="17">
        <f t="shared" si="0"/>
        <v>-1.4371177516799035E-2</v>
      </c>
      <c r="E18" s="17">
        <f t="shared" si="1"/>
        <v>3.3450774750133101E-3</v>
      </c>
    </row>
    <row r="19" spans="1:5" hidden="1" x14ac:dyDescent="0.2">
      <c r="A19" s="15">
        <v>44536</v>
      </c>
      <c r="B19" s="17">
        <v>1.664721655588286E-3</v>
      </c>
      <c r="C19" s="17">
        <v>1.1730872577451423E-2</v>
      </c>
      <c r="D19" s="17">
        <f t="shared" si="0"/>
        <v>1.6360599638294084E-2</v>
      </c>
      <c r="E19" s="17">
        <f t="shared" si="1"/>
        <v>-1.4695877982705798E-2</v>
      </c>
    </row>
    <row r="20" spans="1:5" hidden="1" x14ac:dyDescent="0.2">
      <c r="A20" s="16">
        <v>44537</v>
      </c>
      <c r="B20" s="17">
        <v>3.1845247534596499E-2</v>
      </c>
      <c r="C20" s="17">
        <v>2.0707080374404274E-2</v>
      </c>
      <c r="D20" s="17">
        <f t="shared" si="0"/>
        <v>3.0030694952494462E-2</v>
      </c>
      <c r="E20" s="17">
        <f t="shared" si="1"/>
        <v>1.8145525821020372E-3</v>
      </c>
    </row>
    <row r="21" spans="1:5" hidden="1" x14ac:dyDescent="0.2">
      <c r="A21" s="15">
        <v>44538</v>
      </c>
      <c r="B21" s="17">
        <v>-2.5469450531486748E-3</v>
      </c>
      <c r="C21" s="17">
        <v>3.0852853123166657E-3</v>
      </c>
      <c r="D21" s="17">
        <f t="shared" si="0"/>
        <v>3.1940147468714907E-3</v>
      </c>
      <c r="E21" s="17">
        <f t="shared" si="1"/>
        <v>-5.740959800020165E-3</v>
      </c>
    </row>
    <row r="22" spans="1:5" hidden="1" x14ac:dyDescent="0.2">
      <c r="A22" s="16">
        <v>44539</v>
      </c>
      <c r="B22" s="17">
        <v>-7.4723340821096773E-3</v>
      </c>
      <c r="C22" s="17">
        <v>-7.1810801698947158E-3</v>
      </c>
      <c r="D22" s="17">
        <f t="shared" si="0"/>
        <v>-1.2440894542983427E-2</v>
      </c>
      <c r="E22" s="17">
        <f t="shared" si="1"/>
        <v>4.9685604608737492E-3</v>
      </c>
    </row>
    <row r="23" spans="1:5" hidden="1" x14ac:dyDescent="0.2">
      <c r="A23" s="15">
        <v>44540</v>
      </c>
      <c r="B23" s="17">
        <v>6.4693571272587125E-3</v>
      </c>
      <c r="C23" s="17">
        <v>9.5490733384817617E-3</v>
      </c>
      <c r="D23" s="17">
        <f t="shared" si="0"/>
        <v>1.3037882046652552E-2</v>
      </c>
      <c r="E23" s="17">
        <f t="shared" si="1"/>
        <v>-6.5685249193938398E-3</v>
      </c>
    </row>
    <row r="24" spans="1:5" hidden="1" x14ac:dyDescent="0.2">
      <c r="A24" s="16">
        <v>44543</v>
      </c>
      <c r="B24" s="17">
        <v>-1.0149906669384423E-3</v>
      </c>
      <c r="C24" s="17">
        <v>-9.1361676115676582E-3</v>
      </c>
      <c r="D24" s="17">
        <f t="shared" si="0"/>
        <v>-1.5418346968309191E-2</v>
      </c>
      <c r="E24" s="17">
        <f t="shared" si="1"/>
        <v>1.4403356301370749E-2</v>
      </c>
    </row>
    <row r="25" spans="1:5" hidden="1" x14ac:dyDescent="0.2">
      <c r="A25" s="15">
        <v>44544</v>
      </c>
      <c r="B25" s="17">
        <v>-3.8267537480915603E-2</v>
      </c>
      <c r="C25" s="17">
        <v>-7.4706775774360246E-3</v>
      </c>
      <c r="D25" s="17">
        <f t="shared" si="0"/>
        <v>-1.288192980568968E-2</v>
      </c>
      <c r="E25" s="17">
        <f t="shared" si="1"/>
        <v>-2.5385607675225921E-2</v>
      </c>
    </row>
    <row r="26" spans="1:5" hidden="1" x14ac:dyDescent="0.2">
      <c r="A26" s="16">
        <v>44545</v>
      </c>
      <c r="B26" s="17">
        <v>1.7410795243824051E-2</v>
      </c>
      <c r="C26" s="17">
        <v>1.6348464630746795E-2</v>
      </c>
      <c r="D26" s="17">
        <f t="shared" si="0"/>
        <v>2.3392848102068538E-2</v>
      </c>
      <c r="E26" s="17">
        <f t="shared" si="1"/>
        <v>-5.9820528582444875E-3</v>
      </c>
    </row>
    <row r="27" spans="1:5" hidden="1" x14ac:dyDescent="0.2">
      <c r="A27" s="15">
        <v>44546</v>
      </c>
      <c r="B27" s="17">
        <v>-2.6611427941263588E-2</v>
      </c>
      <c r="C27" s="17">
        <v>-8.7434153799804681E-3</v>
      </c>
      <c r="D27" s="17">
        <f t="shared" si="0"/>
        <v>-1.4820214598592394E-2</v>
      </c>
      <c r="E27" s="17">
        <f t="shared" si="1"/>
        <v>-1.1791213342671194E-2</v>
      </c>
    </row>
    <row r="28" spans="1:5" hidden="1" x14ac:dyDescent="0.2">
      <c r="A28" s="16">
        <v>44547</v>
      </c>
      <c r="B28" s="17">
        <v>-7.5061687738653404E-4</v>
      </c>
      <c r="C28" s="17">
        <v>-1.0287680637092622E-2</v>
      </c>
      <c r="D28" s="17">
        <f t="shared" si="0"/>
        <v>-1.7172015462905893E-2</v>
      </c>
      <c r="E28" s="17">
        <f t="shared" si="1"/>
        <v>1.6421398585519359E-2</v>
      </c>
    </row>
    <row r="29" spans="1:5" hidden="1" x14ac:dyDescent="0.2">
      <c r="A29" s="15">
        <v>44550</v>
      </c>
      <c r="B29" s="17">
        <v>-2.2614957142657377E-2</v>
      </c>
      <c r="C29" s="17">
        <v>-1.138805785140995E-2</v>
      </c>
      <c r="D29" s="17">
        <f t="shared" si="0"/>
        <v>-1.8847807929118471E-2</v>
      </c>
      <c r="E29" s="17">
        <f t="shared" si="1"/>
        <v>-3.7671492135389062E-3</v>
      </c>
    </row>
    <row r="30" spans="1:5" hidden="1" x14ac:dyDescent="0.2">
      <c r="A30" s="16">
        <v>44551</v>
      </c>
      <c r="B30" s="17">
        <v>2.1601103724997017E-2</v>
      </c>
      <c r="C30" s="17">
        <v>1.7777934551572505E-2</v>
      </c>
      <c r="D30" s="17">
        <f t="shared" si="0"/>
        <v>2.5569824227008903E-2</v>
      </c>
      <c r="E30" s="17">
        <f t="shared" si="1"/>
        <v>-3.9687205020118854E-3</v>
      </c>
    </row>
    <row r="31" spans="1:5" hidden="1" x14ac:dyDescent="0.2">
      <c r="A31" s="15">
        <v>44552</v>
      </c>
      <c r="B31" s="17">
        <v>9.8993730072582942E-4</v>
      </c>
      <c r="C31" s="17">
        <v>1.0180197220578835E-2</v>
      </c>
      <c r="D31" s="17">
        <f t="shared" si="0"/>
        <v>1.3999036669907145E-2</v>
      </c>
      <c r="E31" s="17">
        <f t="shared" si="1"/>
        <v>-1.3009099369181315E-2</v>
      </c>
    </row>
    <row r="32" spans="1:5" hidden="1" x14ac:dyDescent="0.2">
      <c r="A32" s="16">
        <v>44553</v>
      </c>
      <c r="B32" s="17">
        <v>1.3449540998853315E-3</v>
      </c>
      <c r="C32" s="17">
        <v>6.2236999216618294E-3</v>
      </c>
      <c r="D32" s="17">
        <f t="shared" si="0"/>
        <v>7.9735862335956944E-3</v>
      </c>
      <c r="E32" s="17">
        <f t="shared" si="1"/>
        <v>-6.6286321337103628E-3</v>
      </c>
    </row>
    <row r="33" spans="1:5" hidden="1" x14ac:dyDescent="0.2">
      <c r="A33" s="15">
        <v>44557</v>
      </c>
      <c r="B33" s="17">
        <v>2.0383983347009194E-2</v>
      </c>
      <c r="C33" s="17">
        <v>1.3838935247475259E-2</v>
      </c>
      <c r="D33" s="17">
        <f t="shared" si="0"/>
        <v>1.9571021932363101E-2</v>
      </c>
      <c r="E33" s="17">
        <f t="shared" si="1"/>
        <v>8.129614146460927E-4</v>
      </c>
    </row>
    <row r="34" spans="1:5" hidden="1" x14ac:dyDescent="0.2">
      <c r="A34" s="16">
        <v>44558</v>
      </c>
      <c r="B34" s="17">
        <v>-1.1033754184735289E-2</v>
      </c>
      <c r="C34" s="17">
        <v>-1.0101548486260992E-3</v>
      </c>
      <c r="D34" s="17">
        <f t="shared" si="0"/>
        <v>-3.0430353103583496E-3</v>
      </c>
      <c r="E34" s="17">
        <f t="shared" si="1"/>
        <v>-7.9907188743769397E-3</v>
      </c>
    </row>
    <row r="35" spans="1:5" hidden="1" x14ac:dyDescent="0.2">
      <c r="A35" s="15">
        <v>44559</v>
      </c>
      <c r="B35" s="17">
        <v>-3.5623730527842845E-3</v>
      </c>
      <c r="C35" s="17">
        <v>1.4018951394270118E-3</v>
      </c>
      <c r="D35" s="17">
        <f t="shared" si="0"/>
        <v>6.3033700734748755E-4</v>
      </c>
      <c r="E35" s="17">
        <f t="shared" si="1"/>
        <v>-4.1927100601317716E-3</v>
      </c>
    </row>
    <row r="36" spans="1:5" hidden="1" x14ac:dyDescent="0.2">
      <c r="A36" s="16">
        <v>44560</v>
      </c>
      <c r="B36" s="17">
        <v>3.1036925283158823E-3</v>
      </c>
      <c r="C36" s="17">
        <v>-2.9897555945093135E-3</v>
      </c>
      <c r="D36" s="17">
        <f t="shared" si="0"/>
        <v>-6.0578196705724924E-3</v>
      </c>
      <c r="E36" s="17">
        <f t="shared" si="1"/>
        <v>9.1615121988883746E-3</v>
      </c>
    </row>
    <row r="37" spans="1:5" hidden="1" x14ac:dyDescent="0.2">
      <c r="A37" s="15">
        <v>44561</v>
      </c>
      <c r="B37" s="17">
        <v>-4.6998788630824295E-3</v>
      </c>
      <c r="C37" s="17">
        <v>-2.6261799136575448E-3</v>
      </c>
      <c r="D37" s="17">
        <f t="shared" si="0"/>
        <v>-5.5041210125650226E-3</v>
      </c>
      <c r="E37" s="17">
        <f t="shared" si="1"/>
        <v>8.0424214948259312E-4</v>
      </c>
    </row>
    <row r="38" spans="1:5" hidden="1" x14ac:dyDescent="0.2">
      <c r="A38" s="16">
        <v>44564</v>
      </c>
      <c r="B38" s="17">
        <v>5.2336172341689302E-3</v>
      </c>
      <c r="C38" s="17">
        <v>6.3740525309705642E-3</v>
      </c>
      <c r="D38" s="17">
        <f t="shared" si="0"/>
        <v>8.2025620490493948E-3</v>
      </c>
      <c r="E38" s="17">
        <f t="shared" si="1"/>
        <v>-2.9689448148804646E-3</v>
      </c>
    </row>
    <row r="39" spans="1:5" hidden="1" x14ac:dyDescent="0.2">
      <c r="A39" s="15">
        <v>44565</v>
      </c>
      <c r="B39" s="17">
        <v>-2.8301871469026518E-2</v>
      </c>
      <c r="C39" s="17">
        <v>-6.2962195706051105E-4</v>
      </c>
      <c r="D39" s="17">
        <f t="shared" si="0"/>
        <v>-2.4635120845640721E-3</v>
      </c>
      <c r="E39" s="17">
        <f t="shared" si="1"/>
        <v>-2.5838359384462446E-2</v>
      </c>
    </row>
    <row r="40" spans="1:5" hidden="1" x14ac:dyDescent="0.2">
      <c r="A40" s="16">
        <v>44566</v>
      </c>
      <c r="B40" s="17">
        <v>-8.2826412620943479E-2</v>
      </c>
      <c r="C40" s="17">
        <v>-1.9392757790687165E-2</v>
      </c>
      <c r="D40" s="17">
        <f t="shared" si="0"/>
        <v>-3.1038369200286894E-2</v>
      </c>
      <c r="E40" s="17">
        <f t="shared" si="1"/>
        <v>-5.1788043420656585E-2</v>
      </c>
    </row>
    <row r="41" spans="1:5" hidden="1" x14ac:dyDescent="0.2">
      <c r="A41" s="15">
        <v>44567</v>
      </c>
      <c r="B41" s="17">
        <v>6.5006217924432619E-3</v>
      </c>
      <c r="C41" s="17">
        <v>-9.6376901620764954E-4</v>
      </c>
      <c r="D41" s="17">
        <f t="shared" si="0"/>
        <v>-2.9723931455675583E-3</v>
      </c>
      <c r="E41" s="17">
        <f t="shared" si="1"/>
        <v>9.4730149380108201E-3</v>
      </c>
    </row>
    <row r="42" spans="1:5" hidden="1" x14ac:dyDescent="0.2">
      <c r="A42" s="16">
        <v>44568</v>
      </c>
      <c r="B42" s="17">
        <v>-3.6657489384157582E-3</v>
      </c>
      <c r="C42" s="17">
        <v>-4.050216740091761E-3</v>
      </c>
      <c r="D42" s="17">
        <f t="shared" si="0"/>
        <v>-7.6728229397748093E-3</v>
      </c>
      <c r="E42" s="17">
        <f t="shared" si="1"/>
        <v>4.0070740013590511E-3</v>
      </c>
    </row>
    <row r="43" spans="1:5" hidden="1" x14ac:dyDescent="0.2">
      <c r="A43" s="15">
        <v>44571</v>
      </c>
      <c r="B43" s="17">
        <v>5.7816086391064836E-3</v>
      </c>
      <c r="C43" s="17">
        <v>-1.4410312534549607E-3</v>
      </c>
      <c r="D43" s="17">
        <f t="shared" si="0"/>
        <v>-3.699227953831916E-3</v>
      </c>
      <c r="E43" s="17">
        <f t="shared" si="1"/>
        <v>9.4808365929383992E-3</v>
      </c>
    </row>
    <row r="44" spans="1:5" hidden="1" x14ac:dyDescent="0.2">
      <c r="A44" s="16">
        <v>44572</v>
      </c>
      <c r="B44" s="17">
        <v>2.2688782901043814E-2</v>
      </c>
      <c r="C44" s="17">
        <v>9.159984668711818E-3</v>
      </c>
      <c r="D44" s="17">
        <f t="shared" si="0"/>
        <v>1.244532900847131E-2</v>
      </c>
      <c r="E44" s="17">
        <f t="shared" si="1"/>
        <v>1.0243453892572503E-2</v>
      </c>
    </row>
    <row r="45" spans="1:5" hidden="1" x14ac:dyDescent="0.2">
      <c r="A45" s="15">
        <v>44573</v>
      </c>
      <c r="B45" s="17">
        <v>1.2732036819628201E-2</v>
      </c>
      <c r="C45" s="17">
        <v>2.8177544430294521E-3</v>
      </c>
      <c r="D45" s="17">
        <f t="shared" si="0"/>
        <v>2.7865851769044727E-3</v>
      </c>
      <c r="E45" s="17">
        <f t="shared" si="1"/>
        <v>9.9454516427237277E-3</v>
      </c>
    </row>
    <row r="46" spans="1:5" hidden="1" x14ac:dyDescent="0.2">
      <c r="A46" s="16">
        <v>44574</v>
      </c>
      <c r="B46" s="17">
        <v>-3.8683049338898323E-2</v>
      </c>
      <c r="C46" s="17">
        <v>-1.42436152864307E-2</v>
      </c>
      <c r="D46" s="17">
        <f t="shared" si="0"/>
        <v>-2.3196609025853177E-2</v>
      </c>
      <c r="E46" s="17">
        <f t="shared" si="1"/>
        <v>-1.5486440313045146E-2</v>
      </c>
    </row>
    <row r="47" spans="1:5" hidden="1" x14ac:dyDescent="0.2">
      <c r="A47" s="15">
        <v>44575</v>
      </c>
      <c r="B47" s="17">
        <v>1.1371995114303646E-2</v>
      </c>
      <c r="C47" s="17">
        <v>8.1998026974883231E-4</v>
      </c>
      <c r="D47" s="17">
        <f t="shared" si="0"/>
        <v>-2.5587595843875764E-4</v>
      </c>
      <c r="E47" s="17">
        <f t="shared" si="1"/>
        <v>1.1627871072742404E-2</v>
      </c>
    </row>
    <row r="48" spans="1:5" hidden="1" x14ac:dyDescent="0.2">
      <c r="A48" s="16">
        <v>44579</v>
      </c>
      <c r="B48" s="17">
        <v>-2.2358652026039705E-2</v>
      </c>
      <c r="C48" s="17">
        <v>-1.8387945694007368E-2</v>
      </c>
      <c r="D48" s="17">
        <f t="shared" si="0"/>
        <v>-2.9508115284024257E-2</v>
      </c>
      <c r="E48" s="17">
        <f t="shared" si="1"/>
        <v>7.1494632579845521E-3</v>
      </c>
    </row>
    <row r="49" spans="1:5" hidden="1" x14ac:dyDescent="0.2">
      <c r="A49" s="15">
        <v>44580</v>
      </c>
      <c r="B49" s="17">
        <v>9.289809211858735E-4</v>
      </c>
      <c r="C49" s="17">
        <v>-9.6895418683388135E-3</v>
      </c>
      <c r="D49" s="17">
        <f t="shared" si="0"/>
        <v>-1.6261094708290708E-2</v>
      </c>
      <c r="E49" s="17">
        <f t="shared" si="1"/>
        <v>1.7190075629476581E-2</v>
      </c>
    </row>
    <row r="50" spans="1:5" hidden="1" x14ac:dyDescent="0.2">
      <c r="A50" s="16">
        <v>44581</v>
      </c>
      <c r="B50" s="17">
        <v>-1.4716981183334976E-2</v>
      </c>
      <c r="C50" s="17">
        <v>-1.103737849414832E-2</v>
      </c>
      <c r="D50" s="17">
        <f t="shared" si="0"/>
        <v>-1.831374941054046E-2</v>
      </c>
      <c r="E50" s="17">
        <f t="shared" si="1"/>
        <v>3.5967682272054838E-3</v>
      </c>
    </row>
    <row r="51" spans="1:5" hidden="1" x14ac:dyDescent="0.2">
      <c r="A51" s="15">
        <v>44582</v>
      </c>
      <c r="B51" s="17">
        <v>-1.9332514352556784E-2</v>
      </c>
      <c r="C51" s="17">
        <v>-1.8914821867908604E-2</v>
      </c>
      <c r="D51" s="17">
        <f t="shared" si="0"/>
        <v>-3.031050841918052E-2</v>
      </c>
      <c r="E51" s="17">
        <f t="shared" si="1"/>
        <v>1.0977994066623736E-2</v>
      </c>
    </row>
    <row r="52" spans="1:5" hidden="1" x14ac:dyDescent="0.2">
      <c r="A52" s="16">
        <v>44585</v>
      </c>
      <c r="B52" s="17">
        <v>2.0125263255491133E-2</v>
      </c>
      <c r="C52" s="17">
        <v>2.7717389433818962E-3</v>
      </c>
      <c r="D52" s="17">
        <f t="shared" si="0"/>
        <v>2.7165070013160935E-3</v>
      </c>
      <c r="E52" s="17">
        <f t="shared" si="1"/>
        <v>1.740875625417504E-2</v>
      </c>
    </row>
    <row r="53" spans="1:5" hidden="1" x14ac:dyDescent="0.2">
      <c r="A53" s="15">
        <v>44586</v>
      </c>
      <c r="B53" s="17">
        <v>-3.425556097999638E-2</v>
      </c>
      <c r="C53" s="17">
        <v>-1.2171906253646725E-2</v>
      </c>
      <c r="D53" s="17">
        <f t="shared" si="0"/>
        <v>-2.0041550611200529E-2</v>
      </c>
      <c r="E53" s="17">
        <f t="shared" si="1"/>
        <v>-1.4214010368795851E-2</v>
      </c>
    </row>
    <row r="54" spans="1:5" hidden="1" x14ac:dyDescent="0.2">
      <c r="A54" s="16">
        <v>44587</v>
      </c>
      <c r="B54" s="17">
        <v>-2.0381551084163507E-2</v>
      </c>
      <c r="C54" s="17">
        <v>-1.4966358477518371E-3</v>
      </c>
      <c r="D54" s="17">
        <f t="shared" si="0"/>
        <v>-3.7839096057210109E-3</v>
      </c>
      <c r="E54" s="17">
        <f t="shared" si="1"/>
        <v>-1.6597641478442497E-2</v>
      </c>
    </row>
    <row r="55" spans="1:5" hidden="1" x14ac:dyDescent="0.2">
      <c r="A55" s="15">
        <v>44588</v>
      </c>
      <c r="B55" s="17">
        <v>8.2464924984610999E-3</v>
      </c>
      <c r="C55" s="17">
        <v>-5.3840887577105701E-3</v>
      </c>
      <c r="D55" s="17">
        <f t="shared" si="0"/>
        <v>-9.7042105847871957E-3</v>
      </c>
      <c r="E55" s="17">
        <f t="shared" si="1"/>
        <v>1.7950703083248296E-2</v>
      </c>
    </row>
    <row r="56" spans="1:5" hidden="1" x14ac:dyDescent="0.2">
      <c r="A56" s="16">
        <v>44589</v>
      </c>
      <c r="B56" s="17">
        <v>4.4138462514243804E-2</v>
      </c>
      <c r="C56" s="17">
        <v>2.4347646888076113E-2</v>
      </c>
      <c r="D56" s="17">
        <f t="shared" si="0"/>
        <v>3.5575006354963835E-2</v>
      </c>
      <c r="E56" s="17">
        <f t="shared" si="1"/>
        <v>8.5634561592799682E-3</v>
      </c>
    </row>
    <row r="57" spans="1:5" hidden="1" x14ac:dyDescent="0.2">
      <c r="A57" s="15">
        <v>44592</v>
      </c>
      <c r="B57" s="17">
        <v>4.7269589532102696E-2</v>
      </c>
      <c r="C57" s="17">
        <v>1.8885951732779516E-2</v>
      </c>
      <c r="D57" s="17">
        <f t="shared" si="0"/>
        <v>2.7257251793248324E-2</v>
      </c>
      <c r="E57" s="17">
        <f t="shared" si="1"/>
        <v>2.0012337738854372E-2</v>
      </c>
    </row>
    <row r="58" spans="1:5" hidden="1" x14ac:dyDescent="0.2">
      <c r="A58" s="16">
        <v>44593</v>
      </c>
      <c r="B58" s="17">
        <v>-2.1924168682454503E-3</v>
      </c>
      <c r="C58" s="17">
        <v>6.8630035578014503E-3</v>
      </c>
      <c r="D58" s="17">
        <f t="shared" si="0"/>
        <v>8.9471980124707588E-3</v>
      </c>
      <c r="E58" s="17">
        <f t="shared" si="1"/>
        <v>-1.1139614880716209E-2</v>
      </c>
    </row>
    <row r="59" spans="1:5" hidden="1" x14ac:dyDescent="0.2">
      <c r="A59" s="15">
        <v>44594</v>
      </c>
      <c r="B59" s="17">
        <v>-3.0630649956114198E-2</v>
      </c>
      <c r="C59" s="17">
        <v>9.4225154473364103E-3</v>
      </c>
      <c r="D59" s="17">
        <f t="shared" si="0"/>
        <v>1.2845143813107151E-2</v>
      </c>
      <c r="E59" s="17">
        <f t="shared" si="1"/>
        <v>-4.3475793769221352E-2</v>
      </c>
    </row>
    <row r="60" spans="1:5" hidden="1" x14ac:dyDescent="0.2">
      <c r="A60" s="16">
        <v>44595</v>
      </c>
      <c r="B60" s="17">
        <v>-5.4397601750222013E-2</v>
      </c>
      <c r="C60" s="17">
        <v>-2.4391082077444004E-2</v>
      </c>
      <c r="D60" s="17">
        <f t="shared" si="0"/>
        <v>-3.865044447270246E-2</v>
      </c>
      <c r="E60" s="17">
        <f t="shared" si="1"/>
        <v>-1.5747157277519554E-2</v>
      </c>
    </row>
    <row r="61" spans="1:5" hidden="1" x14ac:dyDescent="0.2">
      <c r="A61" s="15">
        <v>44596</v>
      </c>
      <c r="B61" s="17">
        <v>3.0361382430629691E-2</v>
      </c>
      <c r="C61" s="17">
        <v>5.1569298644233985E-3</v>
      </c>
      <c r="D61" s="17">
        <f t="shared" si="0"/>
        <v>6.3489749622596212E-3</v>
      </c>
      <c r="E61" s="17">
        <f t="shared" si="1"/>
        <v>2.4012407468370071E-2</v>
      </c>
    </row>
    <row r="62" spans="1:5" hidden="1" x14ac:dyDescent="0.2">
      <c r="A62" s="16">
        <v>44599</v>
      </c>
      <c r="B62" s="17">
        <v>-1.0308834621779783E-2</v>
      </c>
      <c r="C62" s="17">
        <v>-3.7017126347429485E-3</v>
      </c>
      <c r="D62" s="17">
        <f t="shared" si="0"/>
        <v>-7.1420771676988046E-3</v>
      </c>
      <c r="E62" s="17">
        <f t="shared" si="1"/>
        <v>-3.1667574540809786E-3</v>
      </c>
    </row>
    <row r="63" spans="1:5" hidden="1" x14ac:dyDescent="0.2">
      <c r="A63" s="15">
        <v>44600</v>
      </c>
      <c r="B63" s="17">
        <v>2.1201738297464967E-3</v>
      </c>
      <c r="C63" s="17">
        <v>8.4012071916632625E-3</v>
      </c>
      <c r="D63" s="17">
        <f t="shared" si="0"/>
        <v>1.1289767476457378E-2</v>
      </c>
      <c r="E63" s="17">
        <f t="shared" si="1"/>
        <v>-9.1695936467108812E-3</v>
      </c>
    </row>
    <row r="64" spans="1:5" hidden="1" x14ac:dyDescent="0.2">
      <c r="A64" s="16">
        <v>44601</v>
      </c>
      <c r="B64" s="17">
        <v>2.1202117737946002E-2</v>
      </c>
      <c r="C64" s="17">
        <v>1.4517207887505545E-2</v>
      </c>
      <c r="D64" s="17">
        <f t="shared" si="0"/>
        <v>2.060398059909271E-2</v>
      </c>
      <c r="E64" s="17">
        <f t="shared" si="1"/>
        <v>5.9813713885329203E-4</v>
      </c>
    </row>
    <row r="65" spans="1:5" hidden="1" x14ac:dyDescent="0.2">
      <c r="A65" s="15">
        <v>44602</v>
      </c>
      <c r="B65" s="17">
        <v>-1.9681085763268991E-2</v>
      </c>
      <c r="C65" s="17">
        <v>-1.8115725668459759E-2</v>
      </c>
      <c r="D65" s="17">
        <f t="shared" si="0"/>
        <v>-2.9093544478641035E-2</v>
      </c>
      <c r="E65" s="17">
        <f t="shared" si="1"/>
        <v>9.4124587153720449E-3</v>
      </c>
    </row>
    <row r="66" spans="1:5" hidden="1" x14ac:dyDescent="0.2">
      <c r="A66" s="16">
        <v>44603</v>
      </c>
      <c r="B66" s="17">
        <v>-4.4884430521873075E-2</v>
      </c>
      <c r="C66" s="17">
        <v>-1.896945434456343E-2</v>
      </c>
      <c r="D66" s="17">
        <f t="shared" si="0"/>
        <v>-3.0393709608370439E-2</v>
      </c>
      <c r="E66" s="17">
        <f t="shared" si="1"/>
        <v>-1.4490720913502637E-2</v>
      </c>
    </row>
    <row r="67" spans="1:5" hidden="1" x14ac:dyDescent="0.2">
      <c r="A67" s="15">
        <v>44606</v>
      </c>
      <c r="B67" s="17">
        <v>-7.2150354819633389E-3</v>
      </c>
      <c r="C67" s="17">
        <v>-3.8405967262932217E-3</v>
      </c>
      <c r="D67" s="17">
        <f t="shared" si="0"/>
        <v>-7.3535872855642649E-3</v>
      </c>
      <c r="E67" s="17">
        <f t="shared" si="1"/>
        <v>1.3855180360092603E-4</v>
      </c>
    </row>
    <row r="68" spans="1:5" hidden="1" x14ac:dyDescent="0.2">
      <c r="A68" s="16">
        <v>44607</v>
      </c>
      <c r="B68" s="17">
        <v>3.8032909679871718E-2</v>
      </c>
      <c r="C68" s="17">
        <v>1.5766721170720421E-2</v>
      </c>
      <c r="D68" s="17">
        <f t="shared" si="0"/>
        <v>2.2506896180403704E-2</v>
      </c>
      <c r="E68" s="17">
        <f t="shared" si="1"/>
        <v>1.5526013499468014E-2</v>
      </c>
    </row>
    <row r="69" spans="1:5" hidden="1" x14ac:dyDescent="0.2">
      <c r="A69" s="15">
        <v>44608</v>
      </c>
      <c r="B69" s="17">
        <v>-1.1715282308715103E-2</v>
      </c>
      <c r="C69" s="17">
        <v>8.8120775589506373E-4</v>
      </c>
      <c r="D69" s="17">
        <f t="shared" si="0"/>
        <v>-1.6263106143982707E-4</v>
      </c>
      <c r="E69" s="17">
        <f t="shared" si="1"/>
        <v>-1.1552651247275275E-2</v>
      </c>
    </row>
    <row r="70" spans="1:5" hidden="1" x14ac:dyDescent="0.2">
      <c r="A70" s="16">
        <v>44609</v>
      </c>
      <c r="B70" s="17">
        <v>-5.5303553155216179E-2</v>
      </c>
      <c r="C70" s="17">
        <v>-2.1173138152195015E-2</v>
      </c>
      <c r="D70" s="17">
        <f t="shared" si="0"/>
        <v>-3.3749755766627844E-2</v>
      </c>
      <c r="E70" s="17">
        <f t="shared" si="1"/>
        <v>-2.1553797388588335E-2</v>
      </c>
    </row>
    <row r="71" spans="1:5" hidden="1" x14ac:dyDescent="0.2">
      <c r="A71" s="15">
        <v>44610</v>
      </c>
      <c r="B71" s="17">
        <v>-1.5947569365534875E-2</v>
      </c>
      <c r="C71" s="17">
        <v>-7.1661613961429005E-3</v>
      </c>
      <c r="D71" s="17">
        <f t="shared" si="0"/>
        <v>-1.2418174362727848E-2</v>
      </c>
      <c r="E71" s="17">
        <f t="shared" si="1"/>
        <v>-3.5293950028070266E-3</v>
      </c>
    </row>
    <row r="72" spans="1:5" hidden="1" x14ac:dyDescent="0.2">
      <c r="A72" s="16">
        <v>44614</v>
      </c>
      <c r="B72" s="17">
        <v>-8.687315208149804E-3</v>
      </c>
      <c r="C72" s="17">
        <v>-1.0142945264832837E-2</v>
      </c>
      <c r="D72" s="17">
        <f t="shared" si="0"/>
        <v>-1.6951594280722571E-2</v>
      </c>
      <c r="E72" s="17">
        <f t="shared" si="1"/>
        <v>8.2642790725727666E-3</v>
      </c>
    </row>
    <row r="73" spans="1:5" hidden="1" x14ac:dyDescent="0.2">
      <c r="A73" s="15">
        <v>44615</v>
      </c>
      <c r="B73" s="17">
        <v>-2.3522925779668635E-2</v>
      </c>
      <c r="C73" s="17">
        <v>-1.8412122845487655E-2</v>
      </c>
      <c r="D73" s="17">
        <f t="shared" si="0"/>
        <v>-2.9544935283364465E-2</v>
      </c>
      <c r="E73" s="17">
        <f t="shared" si="1"/>
        <v>6.0220095036958299E-3</v>
      </c>
    </row>
    <row r="74" spans="1:5" hidden="1" x14ac:dyDescent="0.2">
      <c r="A74" s="16">
        <v>44616</v>
      </c>
      <c r="B74" s="17">
        <v>7.2163332846173711E-2</v>
      </c>
      <c r="C74" s="17">
        <v>1.4956856067329216E-2</v>
      </c>
      <c r="D74" s="17">
        <f t="shared" si="0"/>
        <v>2.1273532001962917E-2</v>
      </c>
      <c r="E74" s="17">
        <f t="shared" si="1"/>
        <v>5.0889800844210797E-2</v>
      </c>
    </row>
    <row r="75" spans="1:5" hidden="1" x14ac:dyDescent="0.2">
      <c r="A75" s="15">
        <v>44617</v>
      </c>
      <c r="B75" s="17">
        <v>1.8601158180069133E-2</v>
      </c>
      <c r="C75" s="17">
        <v>2.2372677655603468E-2</v>
      </c>
      <c r="D75" s="17">
        <f t="shared" si="0"/>
        <v>3.2567275444402778E-2</v>
      </c>
      <c r="E75" s="17">
        <f t="shared" si="1"/>
        <v>-1.3966117264333645E-2</v>
      </c>
    </row>
    <row r="76" spans="1:5" hidden="1" x14ac:dyDescent="0.2">
      <c r="A76" s="16">
        <v>44620</v>
      </c>
      <c r="B76" s="17">
        <v>1.1725607967407292E-2</v>
      </c>
      <c r="C76" s="17">
        <v>-2.4426034406476171E-3</v>
      </c>
      <c r="D76" s="17">
        <f t="shared" ref="D76:D139" si="2">$B$2+$B$3*C76</f>
        <v>-5.2245477294752141E-3</v>
      </c>
      <c r="E76" s="17">
        <f t="shared" ref="E76:E139" si="3">B76-D76</f>
        <v>1.6950155696882505E-2</v>
      </c>
    </row>
    <row r="77" spans="1:5" hidden="1" x14ac:dyDescent="0.2">
      <c r="A77" s="15">
        <v>44621</v>
      </c>
      <c r="B77" s="17">
        <v>-7.7898360429087266E-3</v>
      </c>
      <c r="C77" s="17">
        <v>-1.5473503680411893E-2</v>
      </c>
      <c r="D77" s="17">
        <f t="shared" si="2"/>
        <v>-2.506963736386237E-2</v>
      </c>
      <c r="E77" s="17">
        <f t="shared" si="3"/>
        <v>1.7279801320953643E-2</v>
      </c>
    </row>
    <row r="78" spans="1:5" hidden="1" x14ac:dyDescent="0.2">
      <c r="A78" s="16">
        <v>44622</v>
      </c>
      <c r="B78" s="17">
        <v>7.1808410261631206E-3</v>
      </c>
      <c r="C78" s="17">
        <v>1.8642691757321028E-2</v>
      </c>
      <c r="D78" s="17">
        <f t="shared" si="2"/>
        <v>2.688678498522986E-2</v>
      </c>
      <c r="E78" s="17">
        <f t="shared" si="3"/>
        <v>-1.9705943959066739E-2</v>
      </c>
    </row>
    <row r="79" spans="1:5" hidden="1" x14ac:dyDescent="0.2">
      <c r="A79" s="15">
        <v>44623</v>
      </c>
      <c r="B79" s="17">
        <v>-2.6807403697758136E-2</v>
      </c>
      <c r="C79" s="17">
        <v>-5.2546664300883172E-3</v>
      </c>
      <c r="D79" s="17">
        <f t="shared" si="2"/>
        <v>-9.5071100280261917E-3</v>
      </c>
      <c r="E79" s="17">
        <f t="shared" si="3"/>
        <v>-1.7300293669731945E-2</v>
      </c>
    </row>
    <row r="80" spans="1:5" hidden="1" x14ac:dyDescent="0.2">
      <c r="A80" s="16">
        <v>44624</v>
      </c>
      <c r="B80" s="17">
        <v>-8.4982169971846711E-3</v>
      </c>
      <c r="C80" s="17">
        <v>-7.9340425503344747E-3</v>
      </c>
      <c r="D80" s="17">
        <f t="shared" si="2"/>
        <v>-1.3587600116367423E-2</v>
      </c>
      <c r="E80" s="17">
        <f t="shared" si="3"/>
        <v>5.0893831191827516E-3</v>
      </c>
    </row>
    <row r="81" spans="1:5" hidden="1" x14ac:dyDescent="0.2">
      <c r="A81" s="15">
        <v>44627</v>
      </c>
      <c r="B81" s="17">
        <v>-3.3397381703049733E-2</v>
      </c>
      <c r="C81" s="17">
        <v>-2.9518158313449172E-2</v>
      </c>
      <c r="D81" s="17">
        <f t="shared" si="2"/>
        <v>-4.6458599365591075E-2</v>
      </c>
      <c r="E81" s="17">
        <f t="shared" si="3"/>
        <v>1.3061217662541341E-2</v>
      </c>
    </row>
    <row r="82" spans="1:5" hidden="1" x14ac:dyDescent="0.2">
      <c r="A82" s="16">
        <v>44628</v>
      </c>
      <c r="B82" s="17">
        <v>-2.1148540936443139E-2</v>
      </c>
      <c r="C82" s="17">
        <v>-7.2337535181997703E-3</v>
      </c>
      <c r="D82" s="17">
        <f t="shared" si="2"/>
        <v>-1.2521112125746229E-2</v>
      </c>
      <c r="E82" s="17">
        <f t="shared" si="3"/>
        <v>-8.6274288106969101E-3</v>
      </c>
    </row>
    <row r="83" spans="1:5" hidden="1" x14ac:dyDescent="0.2">
      <c r="A83" s="15">
        <v>44629</v>
      </c>
      <c r="B83" s="17">
        <v>5.7684314487457922E-2</v>
      </c>
      <c r="C83" s="17">
        <v>2.5698247891435821E-2</v>
      </c>
      <c r="D83" s="17">
        <f t="shared" si="2"/>
        <v>3.7631870998143045E-2</v>
      </c>
      <c r="E83" s="17">
        <f t="shared" si="3"/>
        <v>2.0052443489314876E-2</v>
      </c>
    </row>
    <row r="84" spans="1:5" hidden="1" x14ac:dyDescent="0.2">
      <c r="A84" s="16">
        <v>44630</v>
      </c>
      <c r="B84" s="17">
        <v>-1.4815913074328169E-2</v>
      </c>
      <c r="C84" s="17">
        <v>-4.291813651667864E-3</v>
      </c>
      <c r="D84" s="17">
        <f t="shared" si="2"/>
        <v>-8.0407570254788976E-3</v>
      </c>
      <c r="E84" s="17">
        <f t="shared" si="3"/>
        <v>-6.775156048849271E-3</v>
      </c>
    </row>
    <row r="85" spans="1:5" hidden="1" x14ac:dyDescent="0.2">
      <c r="A85" s="15">
        <v>44631</v>
      </c>
      <c r="B85" s="17">
        <v>-1.1241650804571068E-2</v>
      </c>
      <c r="C85" s="17">
        <v>-1.2961545123475138E-2</v>
      </c>
      <c r="D85" s="17">
        <f t="shared" si="2"/>
        <v>-2.1244111743755442E-2</v>
      </c>
      <c r="E85" s="17">
        <f t="shared" si="3"/>
        <v>1.0002460939184374E-2</v>
      </c>
    </row>
    <row r="86" spans="1:5" hidden="1" x14ac:dyDescent="0.2">
      <c r="A86" s="16">
        <v>44634</v>
      </c>
      <c r="B86" s="17">
        <v>-2.4153584345540824E-2</v>
      </c>
      <c r="C86" s="17">
        <v>-7.4210024659636664E-3</v>
      </c>
      <c r="D86" s="17">
        <f t="shared" si="2"/>
        <v>-1.2806278314109775E-2</v>
      </c>
      <c r="E86" s="17">
        <f t="shared" si="3"/>
        <v>-1.1347306031431048E-2</v>
      </c>
    </row>
    <row r="87" spans="1:5" hidden="1" x14ac:dyDescent="0.2">
      <c r="A87" s="15">
        <v>44635</v>
      </c>
      <c r="B87" s="17">
        <v>1.5637895384859268E-2</v>
      </c>
      <c r="C87" s="17">
        <v>2.1408574170870942E-2</v>
      </c>
      <c r="D87" s="17">
        <f t="shared" si="2"/>
        <v>3.1099017709380165E-2</v>
      </c>
      <c r="E87" s="17">
        <f t="shared" si="3"/>
        <v>-1.5461122324520897E-2</v>
      </c>
    </row>
    <row r="88" spans="1:5" hidden="1" x14ac:dyDescent="0.2">
      <c r="A88" s="16">
        <v>44636</v>
      </c>
      <c r="B88" s="17">
        <v>4.8078008715813025E-2</v>
      </c>
      <c r="C88" s="17">
        <v>2.238376135718223E-2</v>
      </c>
      <c r="D88" s="17">
        <f t="shared" si="2"/>
        <v>3.258415509563671E-2</v>
      </c>
      <c r="E88" s="17">
        <f t="shared" si="3"/>
        <v>1.5493853620176315E-2</v>
      </c>
    </row>
    <row r="89" spans="1:5" hidden="1" x14ac:dyDescent="0.2">
      <c r="A89" s="15">
        <v>44637</v>
      </c>
      <c r="B89" s="17">
        <v>2.3544248267918455E-2</v>
      </c>
      <c r="C89" s="17">
        <v>1.234781757145198E-2</v>
      </c>
      <c r="D89" s="17">
        <f t="shared" si="2"/>
        <v>1.7300160871988938E-2</v>
      </c>
      <c r="E89" s="17">
        <f t="shared" si="3"/>
        <v>6.2440873959295172E-3</v>
      </c>
    </row>
    <row r="90" spans="1:5" hidden="1" x14ac:dyDescent="0.2">
      <c r="A90" s="16">
        <v>44638</v>
      </c>
      <c r="B90" s="17">
        <v>3.9874592123114505E-2</v>
      </c>
      <c r="C90" s="17">
        <v>1.1662294827948783E-2</v>
      </c>
      <c r="D90" s="17">
        <f t="shared" si="2"/>
        <v>1.6256160838152591E-2</v>
      </c>
      <c r="E90" s="17">
        <f t="shared" si="3"/>
        <v>2.3618431284961914E-2</v>
      </c>
    </row>
    <row r="91" spans="1:5" hidden="1" x14ac:dyDescent="0.2">
      <c r="A91" s="15">
        <v>44641</v>
      </c>
      <c r="B91" s="17">
        <v>-2.321759782306454E-2</v>
      </c>
      <c r="C91" s="17">
        <v>-4.3466036210393355E-4</v>
      </c>
      <c r="D91" s="17">
        <f t="shared" si="2"/>
        <v>-2.1666001094904027E-3</v>
      </c>
      <c r="E91" s="17">
        <f t="shared" si="3"/>
        <v>-2.1050997713574136E-2</v>
      </c>
    </row>
    <row r="92" spans="1:5" hidden="1" x14ac:dyDescent="0.2">
      <c r="A92" s="16">
        <v>44642</v>
      </c>
      <c r="B92" s="17">
        <v>2.1008785257990104E-2</v>
      </c>
      <c r="C92" s="17">
        <v>1.1304113600650201E-2</v>
      </c>
      <c r="D92" s="17">
        <f t="shared" si="2"/>
        <v>1.5710677530759571E-2</v>
      </c>
      <c r="E92" s="17">
        <f t="shared" si="3"/>
        <v>5.2981077272305326E-3</v>
      </c>
    </row>
    <row r="93" spans="1:5" hidden="1" x14ac:dyDescent="0.2">
      <c r="A93" s="15">
        <v>44643</v>
      </c>
      <c r="B93" s="17">
        <v>-3.2537450694136383E-2</v>
      </c>
      <c r="C93" s="17">
        <v>-1.2272698789159042E-2</v>
      </c>
      <c r="D93" s="17">
        <f t="shared" si="2"/>
        <v>-2.0195050128878924E-2</v>
      </c>
      <c r="E93" s="17">
        <f t="shared" si="3"/>
        <v>-1.2342400565257459E-2</v>
      </c>
    </row>
    <row r="94" spans="1:5" hidden="1" x14ac:dyDescent="0.2">
      <c r="A94" s="16">
        <v>44644</v>
      </c>
      <c r="B94" s="17">
        <v>1.3594723224512384E-2</v>
      </c>
      <c r="C94" s="17">
        <v>1.4343912920566471E-2</v>
      </c>
      <c r="D94" s="17">
        <f t="shared" si="2"/>
        <v>2.0340065283280553E-2</v>
      </c>
      <c r="E94" s="17">
        <f t="shared" si="3"/>
        <v>-6.7453420587681688E-3</v>
      </c>
    </row>
    <row r="95" spans="1:5" hidden="1" x14ac:dyDescent="0.2">
      <c r="A95" s="15">
        <v>44645</v>
      </c>
      <c r="B95" s="17">
        <v>-1.3786282492710522E-2</v>
      </c>
      <c r="C95" s="17">
        <v>5.0661705674490687E-3</v>
      </c>
      <c r="D95" s="17">
        <f t="shared" si="2"/>
        <v>6.2107553189142337E-3</v>
      </c>
      <c r="E95" s="17">
        <f t="shared" si="3"/>
        <v>-1.9997037811624756E-2</v>
      </c>
    </row>
    <row r="96" spans="1:5" hidden="1" x14ac:dyDescent="0.2">
      <c r="A96" s="16">
        <v>44648</v>
      </c>
      <c r="B96" s="17">
        <v>2.0139359617491692E-2</v>
      </c>
      <c r="C96" s="17">
        <v>7.1449552765867619E-3</v>
      </c>
      <c r="D96" s="17">
        <f t="shared" si="2"/>
        <v>9.3765894611743256E-3</v>
      </c>
      <c r="E96" s="17">
        <f t="shared" si="3"/>
        <v>1.0762770156317367E-2</v>
      </c>
    </row>
    <row r="97" spans="1:5" hidden="1" x14ac:dyDescent="0.2">
      <c r="A97" s="15">
        <v>44649</v>
      </c>
      <c r="B97" s="17">
        <v>2.7917047246919235E-2</v>
      </c>
      <c r="C97" s="17">
        <v>1.2256547427530462E-2</v>
      </c>
      <c r="D97" s="17">
        <f t="shared" si="2"/>
        <v>1.7161163246825727E-2</v>
      </c>
      <c r="E97" s="17">
        <f t="shared" si="3"/>
        <v>1.0755884000093509E-2</v>
      </c>
    </row>
    <row r="98" spans="1:5" hidden="1" x14ac:dyDescent="0.2">
      <c r="A98" s="16">
        <v>44650</v>
      </c>
      <c r="B98" s="17">
        <v>-2.8695317676581511E-2</v>
      </c>
      <c r="C98" s="17">
        <v>-6.2937001746978805E-3</v>
      </c>
      <c r="D98" s="17">
        <f t="shared" si="2"/>
        <v>-1.1089480962921993E-2</v>
      </c>
      <c r="E98" s="17">
        <f t="shared" si="3"/>
        <v>-1.760583671365952E-2</v>
      </c>
    </row>
    <row r="99" spans="1:5" hidden="1" x14ac:dyDescent="0.2">
      <c r="A99" s="15">
        <v>44651</v>
      </c>
      <c r="B99" s="17">
        <v>-1.2189395879091514E-2</v>
      </c>
      <c r="C99" s="17">
        <v>-1.5652540713177343E-2</v>
      </c>
      <c r="D99" s="17">
        <f t="shared" si="2"/>
        <v>-2.534229741786715E-2</v>
      </c>
      <c r="E99" s="17">
        <f t="shared" si="3"/>
        <v>1.3152901538775637E-2</v>
      </c>
    </row>
    <row r="100" spans="1:5" hidden="1" x14ac:dyDescent="0.2">
      <c r="A100" s="16">
        <v>44652</v>
      </c>
      <c r="B100" s="17">
        <v>-3.297719268112731E-4</v>
      </c>
      <c r="C100" s="17">
        <v>3.4102225843584133E-3</v>
      </c>
      <c r="D100" s="17">
        <f t="shared" si="2"/>
        <v>3.6888699886869539E-3</v>
      </c>
      <c r="E100" s="17">
        <f t="shared" si="3"/>
        <v>-4.0186419154982275E-3</v>
      </c>
    </row>
    <row r="101" spans="1:5" hidden="1" x14ac:dyDescent="0.2">
      <c r="A101" s="15">
        <v>44655</v>
      </c>
      <c r="B101" s="17">
        <v>3.1095456660690468E-2</v>
      </c>
      <c r="C101" s="17">
        <v>8.0909386878793566E-3</v>
      </c>
      <c r="D101" s="17">
        <f t="shared" si="2"/>
        <v>1.0817251675167644E-2</v>
      </c>
      <c r="E101" s="17">
        <f t="shared" si="3"/>
        <v>2.0278204985522824E-2</v>
      </c>
    </row>
    <row r="102" spans="1:5" hidden="1" x14ac:dyDescent="0.2">
      <c r="A102" s="16">
        <v>44656</v>
      </c>
      <c r="B102" s="17">
        <v>-3.9798984783835367E-2</v>
      </c>
      <c r="C102" s="17">
        <v>-1.2551720801807331E-2</v>
      </c>
      <c r="D102" s="17">
        <f t="shared" si="2"/>
        <v>-2.0619979853540263E-2</v>
      </c>
      <c r="E102" s="17">
        <f t="shared" si="3"/>
        <v>-1.9179004930295104E-2</v>
      </c>
    </row>
    <row r="103" spans="1:5" hidden="1" x14ac:dyDescent="0.2">
      <c r="A103" s="15">
        <v>44657</v>
      </c>
      <c r="B103" s="17">
        <v>-4.4351310642079866E-2</v>
      </c>
      <c r="C103" s="17">
        <v>-9.7169166132718976E-3</v>
      </c>
      <c r="D103" s="17">
        <f t="shared" si="2"/>
        <v>-1.6302784404084541E-2</v>
      </c>
      <c r="E103" s="17">
        <f t="shared" si="3"/>
        <v>-2.8048526237995326E-2</v>
      </c>
    </row>
    <row r="104" spans="1:5" hidden="1" x14ac:dyDescent="0.2">
      <c r="A104" s="16">
        <v>44658</v>
      </c>
      <c r="B104" s="17">
        <v>-3.2865226170930573E-3</v>
      </c>
      <c r="C104" s="17">
        <v>4.2533856284925342E-3</v>
      </c>
      <c r="D104" s="17">
        <f t="shared" si="2"/>
        <v>4.9729444485760773E-3</v>
      </c>
      <c r="E104" s="17">
        <f t="shared" si="3"/>
        <v>-8.2594670656691346E-3</v>
      </c>
    </row>
    <row r="105" spans="1:5" hidden="1" x14ac:dyDescent="0.2">
      <c r="A105" s="15">
        <v>44659</v>
      </c>
      <c r="B105" s="17">
        <v>-1.4938160881750706E-2</v>
      </c>
      <c r="C105" s="17">
        <v>-2.6510264820542861E-3</v>
      </c>
      <c r="D105" s="17">
        <f t="shared" si="2"/>
        <v>-5.5419604839651339E-3</v>
      </c>
      <c r="E105" s="17">
        <f t="shared" si="3"/>
        <v>-9.3962003977855722E-3</v>
      </c>
    </row>
    <row r="106" spans="1:5" hidden="1" x14ac:dyDescent="0.2">
      <c r="A106" s="16">
        <v>44662</v>
      </c>
      <c r="B106" s="17">
        <v>-8.7234400595924688E-3</v>
      </c>
      <c r="C106" s="17">
        <v>-1.687729010355421E-2</v>
      </c>
      <c r="D106" s="17">
        <f t="shared" si="2"/>
        <v>-2.7207499436490663E-2</v>
      </c>
      <c r="E106" s="17">
        <f t="shared" si="3"/>
        <v>1.8484059376898194E-2</v>
      </c>
    </row>
    <row r="107" spans="1:5" hidden="1" x14ac:dyDescent="0.2">
      <c r="A107" s="15">
        <v>44663</v>
      </c>
      <c r="B107" s="17">
        <v>-3.2744448544534954E-3</v>
      </c>
      <c r="C107" s="17">
        <v>-3.4174477177417728E-3</v>
      </c>
      <c r="D107" s="17">
        <f t="shared" si="2"/>
        <v>-6.7091628905573495E-3</v>
      </c>
      <c r="E107" s="17">
        <f t="shared" si="3"/>
        <v>3.4347180361038541E-3</v>
      </c>
    </row>
    <row r="108" spans="1:5" hidden="1" x14ac:dyDescent="0.2">
      <c r="A108" s="16">
        <v>44664</v>
      </c>
      <c r="B108" s="17">
        <v>4.671181203065089E-3</v>
      </c>
      <c r="C108" s="17">
        <v>1.1174577597236057E-2</v>
      </c>
      <c r="D108" s="17">
        <f t="shared" si="2"/>
        <v>1.5513403854241849E-2</v>
      </c>
      <c r="E108" s="17">
        <f t="shared" si="3"/>
        <v>-1.084222265117676E-2</v>
      </c>
    </row>
    <row r="109" spans="1:5" hidden="1" x14ac:dyDescent="0.2">
      <c r="A109" s="15">
        <v>44665</v>
      </c>
      <c r="B109" s="17">
        <v>-3.2239850181972174E-2</v>
      </c>
      <c r="C109" s="17">
        <v>-1.214413784439794E-2</v>
      </c>
      <c r="D109" s="17">
        <f t="shared" si="2"/>
        <v>-1.9999261394000871E-2</v>
      </c>
      <c r="E109" s="17">
        <f t="shared" si="3"/>
        <v>-1.2240588787971303E-2</v>
      </c>
    </row>
    <row r="110" spans="1:5" hidden="1" x14ac:dyDescent="0.2">
      <c r="A110" s="16">
        <v>44669</v>
      </c>
      <c r="B110" s="17">
        <v>-1.2670974544865099E-2</v>
      </c>
      <c r="C110" s="17">
        <v>-2.0486828403298851E-4</v>
      </c>
      <c r="D110" s="17">
        <f t="shared" si="2"/>
        <v>-1.8166439051850209E-3</v>
      </c>
      <c r="E110" s="17">
        <f t="shared" si="3"/>
        <v>-1.0854330639680079E-2</v>
      </c>
    </row>
    <row r="111" spans="1:5" hidden="1" x14ac:dyDescent="0.2">
      <c r="A111" s="15">
        <v>44670</v>
      </c>
      <c r="B111" s="17">
        <v>2.3421249923882614E-2</v>
      </c>
      <c r="C111" s="17">
        <v>1.6057604355527166E-2</v>
      </c>
      <c r="D111" s="17">
        <f t="shared" si="2"/>
        <v>2.2949889586032775E-2</v>
      </c>
      <c r="E111" s="17">
        <f t="shared" si="3"/>
        <v>4.7136033784983891E-4</v>
      </c>
    </row>
    <row r="112" spans="1:5" hidden="1" x14ac:dyDescent="0.2">
      <c r="A112" s="16">
        <v>44671</v>
      </c>
      <c r="B112" s="17">
        <v>-2.6960664458005601E-2</v>
      </c>
      <c r="C112" s="17">
        <v>-6.1847507158097059E-4</v>
      </c>
      <c r="D112" s="17">
        <f t="shared" si="2"/>
        <v>-2.4465362089595073E-3</v>
      </c>
      <c r="E112" s="17">
        <f t="shared" si="3"/>
        <v>-2.4514128249046092E-2</v>
      </c>
    </row>
    <row r="113" spans="1:5" hidden="1" x14ac:dyDescent="0.2">
      <c r="A113" s="15">
        <v>44672</v>
      </c>
      <c r="B113" s="17">
        <v>-4.8327359957827998E-2</v>
      </c>
      <c r="C113" s="17">
        <v>-1.4752948498371943E-2</v>
      </c>
      <c r="D113" s="17">
        <f t="shared" si="2"/>
        <v>-2.3972285537741441E-2</v>
      </c>
      <c r="E113" s="17">
        <f t="shared" si="3"/>
        <v>-2.4355074420086557E-2</v>
      </c>
    </row>
    <row r="114" spans="1:5" hidden="1" x14ac:dyDescent="0.2">
      <c r="A114" s="16">
        <v>44673</v>
      </c>
      <c r="B114" s="17">
        <v>-3.2725791040494667E-2</v>
      </c>
      <c r="C114" s="17">
        <v>-2.7740054250753654E-2</v>
      </c>
      <c r="D114" s="17">
        <f t="shared" si="2"/>
        <v>-4.3750679432647224E-2</v>
      </c>
      <c r="E114" s="17">
        <f t="shared" si="3"/>
        <v>1.1024888392152557E-2</v>
      </c>
    </row>
    <row r="115" spans="1:5" hidden="1" x14ac:dyDescent="0.2">
      <c r="A115" s="15">
        <v>44676</v>
      </c>
      <c r="B115" s="17">
        <v>1.831642343589257E-2</v>
      </c>
      <c r="C115" s="17">
        <v>5.6979369853822348E-3</v>
      </c>
      <c r="D115" s="17">
        <f t="shared" si="2"/>
        <v>7.1728884763472764E-3</v>
      </c>
      <c r="E115" s="17">
        <f t="shared" si="3"/>
        <v>1.1143534959545294E-2</v>
      </c>
    </row>
    <row r="116" spans="1:5" hidden="1" x14ac:dyDescent="0.2">
      <c r="A116" s="16">
        <v>44677</v>
      </c>
      <c r="B116" s="17">
        <v>-2.5720328631574807E-2</v>
      </c>
      <c r="C116" s="17">
        <v>-2.8146308431003852E-2</v>
      </c>
      <c r="D116" s="17">
        <f t="shared" si="2"/>
        <v>-4.4369374263631176E-2</v>
      </c>
      <c r="E116" s="17">
        <f t="shared" si="3"/>
        <v>1.8649045632056369E-2</v>
      </c>
    </row>
    <row r="117" spans="1:5" hidden="1" x14ac:dyDescent="0.2">
      <c r="A117" s="15">
        <v>44678</v>
      </c>
      <c r="B117" s="17">
        <v>2.70460217897035E-2</v>
      </c>
      <c r="C117" s="17">
        <v>2.0980468517017847E-3</v>
      </c>
      <c r="D117" s="17">
        <f t="shared" si="2"/>
        <v>1.6905241682519498E-3</v>
      </c>
      <c r="E117" s="17">
        <f t="shared" si="3"/>
        <v>2.5355497621451551E-2</v>
      </c>
    </row>
    <row r="118" spans="1:5" hidden="1" x14ac:dyDescent="0.2">
      <c r="A118" s="16">
        <v>44679</v>
      </c>
      <c r="B118" s="17">
        <v>6.3315925859257272E-2</v>
      </c>
      <c r="C118" s="17">
        <v>2.4746900072939448E-2</v>
      </c>
      <c r="D118" s="17">
        <f t="shared" si="2"/>
        <v>3.6183039191885528E-2</v>
      </c>
      <c r="E118" s="17">
        <f t="shared" si="3"/>
        <v>2.7132886667371743E-2</v>
      </c>
    </row>
    <row r="119" spans="1:5" hidden="1" x14ac:dyDescent="0.2">
      <c r="A119" s="15">
        <v>44680</v>
      </c>
      <c r="B119" s="17">
        <v>-5.2761881358309393E-2</v>
      </c>
      <c r="C119" s="17">
        <v>-3.6284507106413955E-2</v>
      </c>
      <c r="D119" s="17">
        <f t="shared" si="2"/>
        <v>-5.6763244157833188E-2</v>
      </c>
      <c r="E119" s="17">
        <f t="shared" si="3"/>
        <v>4.0013627995237958E-3</v>
      </c>
    </row>
    <row r="120" spans="1:5" hidden="1" x14ac:dyDescent="0.2">
      <c r="A120" s="16">
        <v>44683</v>
      </c>
      <c r="B120" s="17">
        <v>9.2645487061391307E-3</v>
      </c>
      <c r="C120" s="17">
        <v>5.6752428123536536E-3</v>
      </c>
      <c r="D120" s="17">
        <f t="shared" si="2"/>
        <v>7.1383269426355707E-3</v>
      </c>
      <c r="E120" s="17">
        <f t="shared" si="3"/>
        <v>2.12622176350356E-3</v>
      </c>
    </row>
    <row r="121" spans="1:5" hidden="1" x14ac:dyDescent="0.2">
      <c r="A121" s="15">
        <v>44684</v>
      </c>
      <c r="B121" s="17">
        <v>4.4488541024421124E-3</v>
      </c>
      <c r="C121" s="17">
        <v>4.8371263814863674E-3</v>
      </c>
      <c r="D121" s="17">
        <f t="shared" si="2"/>
        <v>5.8619380985356611E-3</v>
      </c>
      <c r="E121" s="17">
        <f t="shared" si="3"/>
        <v>-1.4130839960935487E-3</v>
      </c>
    </row>
    <row r="122" spans="1:5" hidden="1" x14ac:dyDescent="0.2">
      <c r="A122" s="16">
        <v>44685</v>
      </c>
      <c r="B122" s="17">
        <v>3.9919299249343565E-2</v>
      </c>
      <c r="C122" s="17">
        <v>2.9862421084402291E-2</v>
      </c>
      <c r="D122" s="17">
        <f t="shared" si="2"/>
        <v>4.3973596339217914E-2</v>
      </c>
      <c r="E122" s="17">
        <f t="shared" si="3"/>
        <v>-4.0542970898743494E-3</v>
      </c>
    </row>
    <row r="123" spans="1:5" hidden="1" x14ac:dyDescent="0.2">
      <c r="A123" s="15">
        <v>44686</v>
      </c>
      <c r="B123" s="17">
        <v>-7.1058850355249059E-2</v>
      </c>
      <c r="C123" s="17">
        <v>-3.5649708609806985E-2</v>
      </c>
      <c r="D123" s="17">
        <f t="shared" si="2"/>
        <v>-5.5796493370616096E-2</v>
      </c>
      <c r="E123" s="17">
        <f t="shared" si="3"/>
        <v>-1.5262356984632963E-2</v>
      </c>
    </row>
    <row r="124" spans="1:5" hidden="1" x14ac:dyDescent="0.2">
      <c r="A124" s="16">
        <v>44687</v>
      </c>
      <c r="B124" s="17">
        <v>-1.5090017248333476E-2</v>
      </c>
      <c r="C124" s="17">
        <v>-5.6742248424840325E-3</v>
      </c>
      <c r="D124" s="17">
        <f t="shared" si="2"/>
        <v>-1.0146066212760575E-2</v>
      </c>
      <c r="E124" s="17">
        <f t="shared" si="3"/>
        <v>-4.9439510355729008E-3</v>
      </c>
    </row>
    <row r="125" spans="1:5" hidden="1" x14ac:dyDescent="0.2">
      <c r="A125" s="15">
        <v>44690</v>
      </c>
      <c r="B125" s="17">
        <v>-3.5945926658996652E-2</v>
      </c>
      <c r="C125" s="17">
        <v>-3.2037100632356763E-2</v>
      </c>
      <c r="D125" s="17">
        <f t="shared" si="2"/>
        <v>-5.0294760734552371E-2</v>
      </c>
      <c r="E125" s="17">
        <f t="shared" si="3"/>
        <v>1.4348834075555719E-2</v>
      </c>
    </row>
    <row r="126" spans="1:5" hidden="1" x14ac:dyDescent="0.2">
      <c r="A126" s="16">
        <v>44691</v>
      </c>
      <c r="B126" s="17">
        <v>2.16993071849092E-2</v>
      </c>
      <c r="C126" s="17">
        <v>2.4578974498534745E-3</v>
      </c>
      <c r="D126" s="17">
        <f t="shared" si="2"/>
        <v>2.238549803005585E-3</v>
      </c>
      <c r="E126" s="17">
        <f t="shared" si="3"/>
        <v>1.9460757381903615E-2</v>
      </c>
    </row>
    <row r="127" spans="1:5" hidden="1" x14ac:dyDescent="0.2">
      <c r="A127" s="15">
        <v>44692</v>
      </c>
      <c r="B127" s="17">
        <v>-3.5177793548917369E-2</v>
      </c>
      <c r="C127" s="17">
        <v>-1.6463207503938371E-2</v>
      </c>
      <c r="D127" s="17">
        <f t="shared" si="2"/>
        <v>-2.6576882506407787E-2</v>
      </c>
      <c r="E127" s="17">
        <f t="shared" si="3"/>
        <v>-8.6009110425095819E-3</v>
      </c>
    </row>
    <row r="128" spans="1:5" hidden="1" x14ac:dyDescent="0.2">
      <c r="A128" s="16">
        <v>44693</v>
      </c>
      <c r="B128" s="17">
        <v>-5.2708270855957862E-3</v>
      </c>
      <c r="C128" s="17">
        <v>-1.2959645058717717E-3</v>
      </c>
      <c r="D128" s="17">
        <f t="shared" si="2"/>
        <v>-3.4783021117344953E-3</v>
      </c>
      <c r="E128" s="17">
        <f t="shared" si="3"/>
        <v>-1.7925249738612909E-3</v>
      </c>
    </row>
    <row r="129" spans="1:5" hidden="1" x14ac:dyDescent="0.2">
      <c r="A129" s="15">
        <v>44694</v>
      </c>
      <c r="B129" s="17">
        <v>4.0456433920314838E-2</v>
      </c>
      <c r="C129" s="17">
        <v>2.3869695423071491E-2</v>
      </c>
      <c r="D129" s="17">
        <f t="shared" si="2"/>
        <v>3.4847121904205816E-2</v>
      </c>
      <c r="E129" s="17">
        <f t="shared" si="3"/>
        <v>5.6093120161090221E-3</v>
      </c>
    </row>
    <row r="130" spans="1:5" hidden="1" x14ac:dyDescent="0.2">
      <c r="A130" s="16">
        <v>44697</v>
      </c>
      <c r="B130" s="17">
        <v>-1.6715723862495313E-2</v>
      </c>
      <c r="C130" s="17">
        <v>-3.9464009295556712E-3</v>
      </c>
      <c r="D130" s="17">
        <f t="shared" si="2"/>
        <v>-7.5147191996150636E-3</v>
      </c>
      <c r="E130" s="17">
        <f t="shared" si="3"/>
        <v>-9.2010046628802494E-3</v>
      </c>
    </row>
    <row r="131" spans="1:5" hidden="1" x14ac:dyDescent="0.2">
      <c r="A131" s="15">
        <v>44698</v>
      </c>
      <c r="B131" s="17">
        <v>-2.3762913598958102E-3</v>
      </c>
      <c r="C131" s="17">
        <v>2.0169632234863677E-2</v>
      </c>
      <c r="D131" s="17">
        <f t="shared" si="2"/>
        <v>2.9212201501790956E-2</v>
      </c>
      <c r="E131" s="17">
        <f t="shared" si="3"/>
        <v>-3.1588492861686766E-2</v>
      </c>
    </row>
    <row r="132" spans="1:5" hidden="1" x14ac:dyDescent="0.2">
      <c r="A132" s="16">
        <v>44699</v>
      </c>
      <c r="B132" s="17">
        <v>-3.9088710401826932E-2</v>
      </c>
      <c r="C132" s="17">
        <v>-4.0395260787452592E-2</v>
      </c>
      <c r="D132" s="17">
        <f t="shared" si="2"/>
        <v>-6.3023615564572963E-2</v>
      </c>
      <c r="E132" s="17">
        <f t="shared" si="3"/>
        <v>2.3934905162746031E-2</v>
      </c>
    </row>
    <row r="133" spans="1:5" hidden="1" x14ac:dyDescent="0.2">
      <c r="A133" s="15">
        <v>44700</v>
      </c>
      <c r="B133" s="17">
        <v>-1.099602898112173E-2</v>
      </c>
      <c r="C133" s="17">
        <v>-5.8337818009925879E-3</v>
      </c>
      <c r="D133" s="17">
        <f t="shared" si="2"/>
        <v>-1.0389059565877502E-2</v>
      </c>
      <c r="E133" s="17">
        <f t="shared" si="3"/>
        <v>-6.069694152442285E-4</v>
      </c>
    </row>
    <row r="134" spans="1:5" hidden="1" x14ac:dyDescent="0.2">
      <c r="A134" s="16">
        <v>44701</v>
      </c>
      <c r="B134" s="17">
        <v>2.6028331080790723E-2</v>
      </c>
      <c r="C134" s="17">
        <v>1.4614176965843662E-4</v>
      </c>
      <c r="D134" s="17">
        <f t="shared" si="2"/>
        <v>-1.2820817605972738E-3</v>
      </c>
      <c r="E134" s="17">
        <f t="shared" si="3"/>
        <v>2.7310412841387997E-2</v>
      </c>
    </row>
    <row r="135" spans="1:5" hidden="1" x14ac:dyDescent="0.2">
      <c r="A135" s="15">
        <v>44704</v>
      </c>
      <c r="B135" s="17">
        <v>4.1968024866230191E-3</v>
      </c>
      <c r="C135" s="17">
        <v>1.8555039930923556E-2</v>
      </c>
      <c r="D135" s="17">
        <f t="shared" si="2"/>
        <v>2.6753297787916543E-2</v>
      </c>
      <c r="E135" s="17">
        <f t="shared" si="3"/>
        <v>-2.2556495301293524E-2</v>
      </c>
    </row>
    <row r="136" spans="1:5" hidden="1" x14ac:dyDescent="0.2">
      <c r="A136" s="16">
        <v>44705</v>
      </c>
      <c r="B136" s="17">
        <v>-2.1145356544388316E-2</v>
      </c>
      <c r="C136" s="17">
        <v>-8.1207976171752128E-3</v>
      </c>
      <c r="D136" s="17">
        <f t="shared" si="2"/>
        <v>-1.3872014160902956E-2</v>
      </c>
      <c r="E136" s="17">
        <f t="shared" si="3"/>
        <v>-7.2733423834853601E-3</v>
      </c>
    </row>
    <row r="137" spans="1:5" hidden="1" x14ac:dyDescent="0.2">
      <c r="A137" s="15">
        <v>44706</v>
      </c>
      <c r="B137" s="17">
        <v>1.733259755400729E-2</v>
      </c>
      <c r="C137" s="17">
        <v>9.450764734207695E-3</v>
      </c>
      <c r="D137" s="17">
        <f t="shared" si="2"/>
        <v>1.2888165371077294E-2</v>
      </c>
      <c r="E137" s="17">
        <f t="shared" si="3"/>
        <v>4.4444321829299957E-3</v>
      </c>
    </row>
    <row r="138" spans="1:5" hidden="1" x14ac:dyDescent="0.2">
      <c r="A138" s="16">
        <v>44707</v>
      </c>
      <c r="B138" s="17">
        <v>1.7601003428347806E-2</v>
      </c>
      <c r="C138" s="17">
        <v>1.9883256167224195E-2</v>
      </c>
      <c r="D138" s="17">
        <f t="shared" si="2"/>
        <v>2.8776072099609942E-2</v>
      </c>
      <c r="E138" s="17">
        <f t="shared" si="3"/>
        <v>-1.1175068671262136E-2</v>
      </c>
    </row>
    <row r="139" spans="1:5" hidden="1" x14ac:dyDescent="0.2">
      <c r="A139" s="15">
        <v>44708</v>
      </c>
      <c r="B139" s="17">
        <v>1.6250330732532792E-2</v>
      </c>
      <c r="C139" s="17">
        <v>2.4742262955109728E-2</v>
      </c>
      <c r="D139" s="17">
        <f t="shared" si="2"/>
        <v>3.6175977207119868E-2</v>
      </c>
      <c r="E139" s="17">
        <f t="shared" si="3"/>
        <v>-1.9925646474587076E-2</v>
      </c>
    </row>
    <row r="140" spans="1:5" hidden="1" x14ac:dyDescent="0.2">
      <c r="A140" s="16">
        <v>44712</v>
      </c>
      <c r="B140" s="17">
        <v>-2.9436889097355201E-2</v>
      </c>
      <c r="C140" s="17">
        <v>-6.2743686176590652E-3</v>
      </c>
      <c r="D140" s="17">
        <f t="shared" ref="D140:D203" si="4">$B$2+$B$3*C140</f>
        <v>-1.1060040442685572E-2</v>
      </c>
      <c r="E140" s="17">
        <f t="shared" ref="E140:E203" si="5">B140-D140</f>
        <v>-1.8376848654669629E-2</v>
      </c>
    </row>
    <row r="141" spans="1:5" hidden="1" x14ac:dyDescent="0.2">
      <c r="A141" s="15">
        <v>44713</v>
      </c>
      <c r="B141" s="17">
        <v>9.8789405277335707E-2</v>
      </c>
      <c r="C141" s="17">
        <v>-7.4827686811318461E-3</v>
      </c>
      <c r="D141" s="17">
        <f t="shared" si="4"/>
        <v>-1.2900343655247828E-2</v>
      </c>
      <c r="E141" s="17">
        <f t="shared" si="5"/>
        <v>0.11168974893258353</v>
      </c>
    </row>
    <row r="142" spans="1:5" hidden="1" x14ac:dyDescent="0.2">
      <c r="A142" s="16">
        <v>44714</v>
      </c>
      <c r="B142" s="17">
        <v>7.0028788938232722E-2</v>
      </c>
      <c r="C142" s="17">
        <v>1.8431018038486124E-2</v>
      </c>
      <c r="D142" s="17">
        <f t="shared" si="4"/>
        <v>2.6564421691349045E-2</v>
      </c>
      <c r="E142" s="17">
        <f t="shared" si="5"/>
        <v>4.3464367246883677E-2</v>
      </c>
    </row>
    <row r="143" spans="1:5" hidden="1" x14ac:dyDescent="0.2">
      <c r="A143" s="15">
        <v>44715</v>
      </c>
      <c r="B143" s="17">
        <v>-1.8524302563173611E-2</v>
      </c>
      <c r="C143" s="17">
        <v>-1.6347313992415624E-2</v>
      </c>
      <c r="D143" s="17">
        <f t="shared" si="4"/>
        <v>-2.6400385328016803E-2</v>
      </c>
      <c r="E143" s="17">
        <f t="shared" si="5"/>
        <v>7.8760827648431918E-3</v>
      </c>
    </row>
    <row r="144" spans="1:5" hidden="1" x14ac:dyDescent="0.2">
      <c r="A144" s="16">
        <v>44718</v>
      </c>
      <c r="B144" s="17">
        <v>-1.1032453580009927E-2</v>
      </c>
      <c r="C144" s="17">
        <v>3.1374007789131131E-3</v>
      </c>
      <c r="D144" s="17">
        <f t="shared" si="4"/>
        <v>3.273382717381187E-3</v>
      </c>
      <c r="E144" s="17">
        <f t="shared" si="5"/>
        <v>-1.4305836297391114E-2</v>
      </c>
    </row>
    <row r="145" spans="1:5" hidden="1" x14ac:dyDescent="0.2">
      <c r="A145" s="15">
        <v>44719</v>
      </c>
      <c r="B145" s="17">
        <v>2.3404562149180963E-2</v>
      </c>
      <c r="C145" s="17">
        <v>9.5233931732350285E-3</v>
      </c>
      <c r="D145" s="17">
        <f t="shared" si="4"/>
        <v>1.2998773069393088E-2</v>
      </c>
      <c r="E145" s="17">
        <f t="shared" si="5"/>
        <v>1.0405789079787875E-2</v>
      </c>
    </row>
    <row r="146" spans="1:5" hidden="1" x14ac:dyDescent="0.2">
      <c r="A146" s="16">
        <v>44720</v>
      </c>
      <c r="B146" s="17">
        <v>1.0900407150650215E-2</v>
      </c>
      <c r="C146" s="17">
        <v>-1.0793945785935621E-2</v>
      </c>
      <c r="D146" s="17">
        <f t="shared" si="4"/>
        <v>-1.7943019543414259E-2</v>
      </c>
      <c r="E146" s="17">
        <f t="shared" si="5"/>
        <v>2.8843426694064474E-2</v>
      </c>
    </row>
    <row r="147" spans="1:5" hidden="1" x14ac:dyDescent="0.2">
      <c r="A147" s="15">
        <v>44721</v>
      </c>
      <c r="B147" s="17">
        <v>-1.0994151761761994E-2</v>
      </c>
      <c r="C147" s="17">
        <v>-2.3798693976353591E-2</v>
      </c>
      <c r="D147" s="17">
        <f t="shared" si="4"/>
        <v>-3.7748281556236433E-2</v>
      </c>
      <c r="E147" s="17">
        <f t="shared" si="5"/>
        <v>2.6754129794474439E-2</v>
      </c>
    </row>
    <row r="148" spans="1:5" hidden="1" x14ac:dyDescent="0.2">
      <c r="A148" s="16">
        <v>44722</v>
      </c>
      <c r="B148" s="17">
        <v>-4.6283014136686673E-2</v>
      </c>
      <c r="C148" s="17">
        <v>-2.9110303335524668E-2</v>
      </c>
      <c r="D148" s="17">
        <f t="shared" si="4"/>
        <v>-4.5837466639085819E-2</v>
      </c>
      <c r="E148" s="17">
        <f t="shared" si="5"/>
        <v>-4.4554749760085388E-4</v>
      </c>
    </row>
    <row r="149" spans="1:5" hidden="1" x14ac:dyDescent="0.2">
      <c r="A149" s="15">
        <v>44725</v>
      </c>
      <c r="B149" s="17">
        <v>-6.9599393576958768E-2</v>
      </c>
      <c r="C149" s="17">
        <v>-3.8768430665237275E-2</v>
      </c>
      <c r="D149" s="17">
        <f t="shared" si="4"/>
        <v>-6.0546074565773322E-2</v>
      </c>
      <c r="E149" s="17">
        <f t="shared" si="5"/>
        <v>-9.0533190111854456E-3</v>
      </c>
    </row>
    <row r="150" spans="1:5" hidden="1" x14ac:dyDescent="0.2">
      <c r="A150" s="16">
        <v>44726</v>
      </c>
      <c r="B150" s="17">
        <v>-9.5163348939040215E-3</v>
      </c>
      <c r="C150" s="17">
        <v>-3.7736797459957394E-3</v>
      </c>
      <c r="D150" s="17">
        <f t="shared" si="4"/>
        <v>-7.2516777131147962E-3</v>
      </c>
      <c r="E150" s="17">
        <f t="shared" si="5"/>
        <v>-2.2646571807892254E-3</v>
      </c>
    </row>
    <row r="151" spans="1:5" hidden="1" x14ac:dyDescent="0.2">
      <c r="A151" s="15">
        <v>44727</v>
      </c>
      <c r="B151" s="17">
        <v>2.4931595718007626E-2</v>
      </c>
      <c r="C151" s="17">
        <v>1.4592504858983224E-2</v>
      </c>
      <c r="D151" s="17">
        <f t="shared" si="4"/>
        <v>2.0718652273395963E-2</v>
      </c>
      <c r="E151" s="17">
        <f t="shared" si="5"/>
        <v>4.2129434446116637E-3</v>
      </c>
    </row>
    <row r="152" spans="1:5" hidden="1" x14ac:dyDescent="0.2">
      <c r="A152" s="16">
        <v>44728</v>
      </c>
      <c r="B152" s="17">
        <v>-5.1616662130539614E-2</v>
      </c>
      <c r="C152" s="17">
        <v>-3.2511951488163437E-2</v>
      </c>
      <c r="D152" s="17">
        <f t="shared" si="4"/>
        <v>-5.1017923188646896E-2</v>
      </c>
      <c r="E152" s="17">
        <f t="shared" si="5"/>
        <v>-5.9873894189271804E-4</v>
      </c>
    </row>
    <row r="153" spans="1:5" hidden="1" x14ac:dyDescent="0.2">
      <c r="A153" s="15">
        <v>44729</v>
      </c>
      <c r="B153" s="17">
        <v>2.1332418840965817E-2</v>
      </c>
      <c r="C153" s="17">
        <v>2.2008656982546171E-3</v>
      </c>
      <c r="D153" s="17">
        <f t="shared" si="4"/>
        <v>1.8471096065871117E-3</v>
      </c>
      <c r="E153" s="17">
        <f t="shared" si="5"/>
        <v>1.9485309234378703E-2</v>
      </c>
    </row>
    <row r="154" spans="1:5" hidden="1" x14ac:dyDescent="0.2">
      <c r="A154" s="16">
        <v>44733</v>
      </c>
      <c r="B154" s="17">
        <v>2.1866962821108338E-2</v>
      </c>
      <c r="C154" s="17">
        <v>2.4477242280086964E-2</v>
      </c>
      <c r="D154" s="17">
        <f t="shared" si="4"/>
        <v>3.5772370475887022E-2</v>
      </c>
      <c r="E154" s="17">
        <f t="shared" si="5"/>
        <v>-1.3905407654778684E-2</v>
      </c>
    </row>
    <row r="155" spans="1:5" hidden="1" x14ac:dyDescent="0.2">
      <c r="A155" s="15">
        <v>44734</v>
      </c>
      <c r="B155" s="17">
        <v>3.716427995358984E-3</v>
      </c>
      <c r="C155" s="17">
        <v>-1.3015723144006452E-3</v>
      </c>
      <c r="D155" s="17">
        <f t="shared" si="4"/>
        <v>-3.4868423860716724E-3</v>
      </c>
      <c r="E155" s="17">
        <f t="shared" si="5"/>
        <v>7.2032703814306565E-3</v>
      </c>
    </row>
    <row r="156" spans="1:5" hidden="1" x14ac:dyDescent="0.2">
      <c r="A156" s="16">
        <v>44735</v>
      </c>
      <c r="B156" s="17">
        <v>3.344285741950026E-2</v>
      </c>
      <c r="C156" s="17">
        <v>9.5322174091778678E-3</v>
      </c>
      <c r="D156" s="17">
        <f t="shared" si="4"/>
        <v>1.3012211722902709E-2</v>
      </c>
      <c r="E156" s="17">
        <f t="shared" si="5"/>
        <v>2.0430645696597551E-2</v>
      </c>
    </row>
    <row r="157" spans="1:5" hidden="1" x14ac:dyDescent="0.2">
      <c r="A157" s="15">
        <v>44736</v>
      </c>
      <c r="B157" s="17">
        <v>7.4371421060858145E-2</v>
      </c>
      <c r="C157" s="17">
        <v>3.056329358583576E-2</v>
      </c>
      <c r="D157" s="17">
        <f t="shared" si="4"/>
        <v>4.5040972910084513E-2</v>
      </c>
      <c r="E157" s="17">
        <f t="shared" si="5"/>
        <v>2.9330448150773632E-2</v>
      </c>
    </row>
    <row r="158" spans="1:5" hidden="1" x14ac:dyDescent="0.2">
      <c r="A158" s="16">
        <v>44739</v>
      </c>
      <c r="B158" s="17">
        <v>-2.4795404374659102E-2</v>
      </c>
      <c r="C158" s="17">
        <v>-2.9730715337762392E-3</v>
      </c>
      <c r="D158" s="17">
        <f t="shared" si="4"/>
        <v>-6.0324110898435056E-3</v>
      </c>
      <c r="E158" s="17">
        <f t="shared" si="5"/>
        <v>-1.8762993284815597E-2</v>
      </c>
    </row>
    <row r="159" spans="1:5" hidden="1" x14ac:dyDescent="0.2">
      <c r="A159" s="15">
        <v>44740</v>
      </c>
      <c r="B159" s="17">
        <v>-5.4326922221157092E-2</v>
      </c>
      <c r="C159" s="17">
        <v>-2.0143036075892073E-2</v>
      </c>
      <c r="D159" s="17">
        <f t="shared" si="4"/>
        <v>-3.2180987096722811E-2</v>
      </c>
      <c r="E159" s="17">
        <f t="shared" si="5"/>
        <v>-2.2145935124434281E-2</v>
      </c>
    </row>
    <row r="160" spans="1:5" hidden="1" x14ac:dyDescent="0.2">
      <c r="A160" s="16">
        <v>44741</v>
      </c>
      <c r="B160" s="17">
        <v>-4.9573988521319778E-3</v>
      </c>
      <c r="C160" s="17">
        <v>-7.1174540915908135E-4</v>
      </c>
      <c r="D160" s="17">
        <f t="shared" si="4"/>
        <v>-2.5885799799507769E-3</v>
      </c>
      <c r="E160" s="17">
        <f t="shared" si="5"/>
        <v>-2.3688188721812009E-3</v>
      </c>
    </row>
    <row r="161" spans="1:5" hidden="1" x14ac:dyDescent="0.2">
      <c r="A161" s="15">
        <v>44742</v>
      </c>
      <c r="B161" s="17">
        <v>-3.2647603262607849E-2</v>
      </c>
      <c r="C161" s="17">
        <v>-8.7592782679987158E-3</v>
      </c>
      <c r="D161" s="17">
        <f t="shared" si="4"/>
        <v>-1.4844372594493687E-2</v>
      </c>
      <c r="E161" s="17">
        <f t="shared" si="5"/>
        <v>-1.7803230668114164E-2</v>
      </c>
    </row>
    <row r="162" spans="1:5" hidden="1" x14ac:dyDescent="0.2">
      <c r="A162" s="16">
        <v>44743</v>
      </c>
      <c r="B162" s="17">
        <v>1.9146836269780865E-2</v>
      </c>
      <c r="C162" s="17">
        <v>1.0553814029047315E-2</v>
      </c>
      <c r="D162" s="17">
        <f t="shared" si="4"/>
        <v>1.4568027216726401E-2</v>
      </c>
      <c r="E162" s="17">
        <f t="shared" si="5"/>
        <v>4.5788090530544633E-3</v>
      </c>
    </row>
    <row r="163" spans="1:5" hidden="1" x14ac:dyDescent="0.2">
      <c r="A163" s="15">
        <v>44747</v>
      </c>
      <c r="B163" s="17">
        <v>2.3781123537892412E-2</v>
      </c>
      <c r="C163" s="17">
        <v>1.5841285142366157E-3</v>
      </c>
      <c r="D163" s="17">
        <f t="shared" si="4"/>
        <v>9.0786485200381947E-4</v>
      </c>
      <c r="E163" s="17">
        <f t="shared" si="5"/>
        <v>2.2873258685888593E-2</v>
      </c>
    </row>
    <row r="164" spans="1:5" hidden="1" x14ac:dyDescent="0.2">
      <c r="A164" s="16">
        <v>44748</v>
      </c>
      <c r="B164" s="17">
        <v>3.0779984201705357E-3</v>
      </c>
      <c r="C164" s="17">
        <v>3.5731642904301975E-3</v>
      </c>
      <c r="D164" s="17">
        <f t="shared" si="4"/>
        <v>3.9370180600156787E-3</v>
      </c>
      <c r="E164" s="17">
        <f t="shared" si="5"/>
        <v>-8.5901963984514294E-4</v>
      </c>
    </row>
    <row r="165" spans="1:5" hidden="1" x14ac:dyDescent="0.2">
      <c r="A165" s="15">
        <v>44749</v>
      </c>
      <c r="B165" s="17">
        <v>2.2636331266752352E-2</v>
      </c>
      <c r="C165" s="17">
        <v>1.4964587965241805E-2</v>
      </c>
      <c r="D165" s="17">
        <f t="shared" si="4"/>
        <v>2.1285307106084353E-2</v>
      </c>
      <c r="E165" s="17">
        <f t="shared" si="5"/>
        <v>1.351024160667999E-3</v>
      </c>
    </row>
    <row r="166" spans="1:5" hidden="1" x14ac:dyDescent="0.2">
      <c r="A166" s="16">
        <v>44750</v>
      </c>
      <c r="B166" s="17">
        <v>-6.4537604623796652E-3</v>
      </c>
      <c r="C166" s="17">
        <v>-8.3027152981907104E-4</v>
      </c>
      <c r="D166" s="17">
        <f t="shared" si="4"/>
        <v>-2.7690864258013846E-3</v>
      </c>
      <c r="E166" s="17">
        <f t="shared" si="5"/>
        <v>-3.6846740365782805E-3</v>
      </c>
    </row>
    <row r="167" spans="1:5" hidden="1" x14ac:dyDescent="0.2">
      <c r="A167" s="15">
        <v>44753</v>
      </c>
      <c r="B167" s="17">
        <v>-6.4957696059633196E-3</v>
      </c>
      <c r="C167" s="17">
        <v>-1.1527461422777274E-2</v>
      </c>
      <c r="D167" s="17">
        <f t="shared" si="4"/>
        <v>-1.906010917601899E-2</v>
      </c>
      <c r="E167" s="17">
        <f t="shared" si="5"/>
        <v>1.256433957005567E-2</v>
      </c>
    </row>
    <row r="168" spans="1:5" hidden="1" x14ac:dyDescent="0.2">
      <c r="A168" s="16">
        <v>44754</v>
      </c>
      <c r="B168" s="17">
        <v>-4.6054139240372605E-2</v>
      </c>
      <c r="C168" s="17">
        <v>-9.2438787173215742E-3</v>
      </c>
      <c r="D168" s="17">
        <f t="shared" si="4"/>
        <v>-1.5582382952698254E-2</v>
      </c>
      <c r="E168" s="17">
        <f t="shared" si="5"/>
        <v>-3.0471756287674352E-2</v>
      </c>
    </row>
    <row r="169" spans="1:5" hidden="1" x14ac:dyDescent="0.2">
      <c r="A169" s="15">
        <v>44755</v>
      </c>
      <c r="B169" s="17">
        <v>-1.7074299758385703E-2</v>
      </c>
      <c r="C169" s="17">
        <v>-4.4569025122100925E-3</v>
      </c>
      <c r="D169" s="17">
        <f t="shared" si="4"/>
        <v>-8.2921750529995064E-3</v>
      </c>
      <c r="E169" s="17">
        <f t="shared" si="5"/>
        <v>-8.7821247053861962E-3</v>
      </c>
    </row>
    <row r="170" spans="1:5" hidden="1" x14ac:dyDescent="0.2">
      <c r="A170" s="16">
        <v>44756</v>
      </c>
      <c r="B170" s="17">
        <v>-1.4985917801925042E-2</v>
      </c>
      <c r="C170" s="17">
        <v>-2.9986339021522701E-3</v>
      </c>
      <c r="D170" s="17">
        <f t="shared" si="4"/>
        <v>-6.0713406712504404E-3</v>
      </c>
      <c r="E170" s="17">
        <f t="shared" si="5"/>
        <v>-8.9145771306746013E-3</v>
      </c>
    </row>
    <row r="171" spans="1:5" hidden="1" x14ac:dyDescent="0.2">
      <c r="A171" s="15">
        <v>44757</v>
      </c>
      <c r="B171" s="17">
        <v>3.9369376161269454E-2</v>
      </c>
      <c r="C171" s="17">
        <v>1.9201249359436678E-2</v>
      </c>
      <c r="D171" s="17">
        <f t="shared" si="4"/>
        <v>2.7737426573761732E-2</v>
      </c>
      <c r="E171" s="17">
        <f t="shared" si="5"/>
        <v>1.1631949587507722E-2</v>
      </c>
    </row>
    <row r="172" spans="1:5" hidden="1" x14ac:dyDescent="0.2">
      <c r="A172" s="16">
        <v>44760</v>
      </c>
      <c r="B172" s="17">
        <v>3.0469063823439502E-3</v>
      </c>
      <c r="C172" s="17">
        <v>-8.3635715808313416E-3</v>
      </c>
      <c r="D172" s="17">
        <f t="shared" si="4"/>
        <v>-1.4241740809177755E-2</v>
      </c>
      <c r="E172" s="17">
        <f t="shared" si="5"/>
        <v>1.7288647191521705E-2</v>
      </c>
    </row>
    <row r="173" spans="1:5" hidden="1" x14ac:dyDescent="0.2">
      <c r="A173" s="15">
        <v>44761</v>
      </c>
      <c r="B173" s="17">
        <v>3.5261099760539816E-2</v>
      </c>
      <c r="C173" s="17">
        <v>2.7628291645959591E-2</v>
      </c>
      <c r="D173" s="17">
        <f t="shared" si="4"/>
        <v>4.0571183754903602E-2</v>
      </c>
      <c r="E173" s="17">
        <f t="shared" si="5"/>
        <v>-5.3100839943637859E-3</v>
      </c>
    </row>
    <row r="174" spans="1:5" hidden="1" x14ac:dyDescent="0.2">
      <c r="A174" s="16">
        <v>44762</v>
      </c>
      <c r="B174" s="17">
        <v>4.9709490164787873E-2</v>
      </c>
      <c r="C174" s="17">
        <v>5.8958061932632422E-3</v>
      </c>
      <c r="D174" s="17">
        <f t="shared" si="4"/>
        <v>7.4742285291474041E-3</v>
      </c>
      <c r="E174" s="17">
        <f t="shared" si="5"/>
        <v>4.2235261635640467E-2</v>
      </c>
    </row>
    <row r="175" spans="1:5" hidden="1" x14ac:dyDescent="0.2">
      <c r="A175" s="15">
        <v>44763</v>
      </c>
      <c r="B175" s="17">
        <v>1.5894827945645451E-2</v>
      </c>
      <c r="C175" s="17">
        <v>9.8613727091971803E-3</v>
      </c>
      <c r="D175" s="17">
        <f t="shared" si="4"/>
        <v>1.3513490706881411E-2</v>
      </c>
      <c r="E175" s="17">
        <f t="shared" si="5"/>
        <v>2.3813372387640405E-3</v>
      </c>
    </row>
    <row r="176" spans="1:5" hidden="1" x14ac:dyDescent="0.2">
      <c r="A176" s="16">
        <v>44764</v>
      </c>
      <c r="B176" s="17">
        <v>-1.5538264100906973E-2</v>
      </c>
      <c r="C176" s="17">
        <v>-9.3324669763467094E-3</v>
      </c>
      <c r="D176" s="17">
        <f t="shared" si="4"/>
        <v>-1.5717296267094092E-2</v>
      </c>
      <c r="E176" s="17">
        <f t="shared" si="5"/>
        <v>1.7903216618711873E-4</v>
      </c>
    </row>
    <row r="177" spans="1:5" hidden="1" x14ac:dyDescent="0.2">
      <c r="A177" s="15">
        <v>44767</v>
      </c>
      <c r="B177" s="17">
        <v>-2.8388121357576734E-2</v>
      </c>
      <c r="C177" s="17">
        <v>1.3151670479691902E-3</v>
      </c>
      <c r="D177" s="17">
        <f t="shared" si="4"/>
        <v>4.982565894844364E-4</v>
      </c>
      <c r="E177" s="17">
        <f t="shared" si="5"/>
        <v>-2.888637794706117E-2</v>
      </c>
    </row>
    <row r="178" spans="1:5" hidden="1" x14ac:dyDescent="0.2">
      <c r="A178" s="16">
        <v>44768</v>
      </c>
      <c r="B178" s="17">
        <v>-3.8524504048814578E-2</v>
      </c>
      <c r="C178" s="17">
        <v>-1.154320266205866E-2</v>
      </c>
      <c r="D178" s="17">
        <f t="shared" si="4"/>
        <v>-1.908408190996274E-2</v>
      </c>
      <c r="E178" s="17">
        <f t="shared" si="5"/>
        <v>-1.9440422138851839E-2</v>
      </c>
    </row>
    <row r="179" spans="1:5" hidden="1" x14ac:dyDescent="0.2">
      <c r="A179" s="15">
        <v>44769</v>
      </c>
      <c r="B179" s="17">
        <v>5.7726125154382135E-2</v>
      </c>
      <c r="C179" s="17">
        <v>2.6156273782937722E-2</v>
      </c>
      <c r="D179" s="17">
        <f t="shared" si="4"/>
        <v>3.8329410285873E-2</v>
      </c>
      <c r="E179" s="17">
        <f t="shared" si="5"/>
        <v>1.9396714868509135E-2</v>
      </c>
    </row>
    <row r="180" spans="1:5" hidden="1" x14ac:dyDescent="0.2">
      <c r="A180" s="16">
        <v>44770</v>
      </c>
      <c r="B180" s="17">
        <v>5.4908445436976372E-3</v>
      </c>
      <c r="C180" s="17">
        <v>1.2133338697180918E-2</v>
      </c>
      <c r="D180" s="17">
        <f t="shared" si="4"/>
        <v>1.6973525535498274E-2</v>
      </c>
      <c r="E180" s="17">
        <f t="shared" si="5"/>
        <v>-1.1482680991800637E-2</v>
      </c>
    </row>
    <row r="181" spans="1:5" hidden="1" x14ac:dyDescent="0.2">
      <c r="A181" s="15">
        <v>44771</v>
      </c>
      <c r="B181" s="17">
        <v>1.5058881053980899E-2</v>
      </c>
      <c r="C181" s="17">
        <v>1.4207760082581844E-2</v>
      </c>
      <c r="D181" s="17">
        <f t="shared" si="4"/>
        <v>2.0132714660985405E-2</v>
      </c>
      <c r="E181" s="17">
        <f t="shared" si="5"/>
        <v>-5.0738336070045055E-3</v>
      </c>
    </row>
    <row r="182" spans="1:5" hidden="1" x14ac:dyDescent="0.2">
      <c r="A182" s="16">
        <v>44774</v>
      </c>
      <c r="B182" s="17">
        <v>-5.6517647703350216E-3</v>
      </c>
      <c r="C182" s="17">
        <v>-2.8230841271976725E-3</v>
      </c>
      <c r="D182" s="17">
        <f t="shared" si="4"/>
        <v>-5.8039914509226288E-3</v>
      </c>
      <c r="E182" s="17">
        <f t="shared" si="5"/>
        <v>1.522266805876072E-4</v>
      </c>
    </row>
    <row r="183" spans="1:5" hidden="1" x14ac:dyDescent="0.2">
      <c r="A183" s="15">
        <v>44775</v>
      </c>
      <c r="B183" s="17">
        <v>4.4268401836617954E-3</v>
      </c>
      <c r="C183" s="17">
        <v>-6.6623955507048027E-3</v>
      </c>
      <c r="D183" s="17">
        <f t="shared" si="4"/>
        <v>-1.165097653498646E-2</v>
      </c>
      <c r="E183" s="17">
        <f t="shared" si="5"/>
        <v>1.6077816718648254E-2</v>
      </c>
    </row>
    <row r="184" spans="1:5" hidden="1" x14ac:dyDescent="0.2">
      <c r="A184" s="16">
        <v>44776</v>
      </c>
      <c r="B184" s="17">
        <v>3.1884155161616912E-2</v>
      </c>
      <c r="C184" s="17">
        <v>1.5638477163140152E-2</v>
      </c>
      <c r="D184" s="17">
        <f t="shared" si="4"/>
        <v>2.2311590117224948E-2</v>
      </c>
      <c r="E184" s="17">
        <f t="shared" si="5"/>
        <v>9.572565044391964E-3</v>
      </c>
    </row>
    <row r="185" spans="1:5" hidden="1" x14ac:dyDescent="0.2">
      <c r="A185" s="15">
        <v>44777</v>
      </c>
      <c r="B185" s="17">
        <v>8.5420523047852193E-3</v>
      </c>
      <c r="C185" s="17">
        <v>-7.7734016405583972E-4</v>
      </c>
      <c r="D185" s="17">
        <f t="shared" si="4"/>
        <v>-2.6884759016845292E-3</v>
      </c>
      <c r="E185" s="17">
        <f t="shared" si="5"/>
        <v>1.1230528206469748E-2</v>
      </c>
    </row>
    <row r="186" spans="1:5" hidden="1" x14ac:dyDescent="0.2">
      <c r="A186" s="16">
        <v>44778</v>
      </c>
      <c r="B186" s="17">
        <v>-5.7510551676092092E-3</v>
      </c>
      <c r="C186" s="17">
        <v>-1.6257460597355333E-3</v>
      </c>
      <c r="D186" s="17">
        <f t="shared" si="4"/>
        <v>-3.9805348336321659E-3</v>
      </c>
      <c r="E186" s="17">
        <f t="shared" si="5"/>
        <v>-1.7705203339770433E-3</v>
      </c>
    </row>
    <row r="187" spans="1:5" hidden="1" x14ac:dyDescent="0.2">
      <c r="A187" s="15">
        <v>44781</v>
      </c>
      <c r="B187" s="17">
        <v>-2.2085266470955878E-3</v>
      </c>
      <c r="C187" s="17">
        <v>-1.2375507238541195E-3</v>
      </c>
      <c r="D187" s="17">
        <f t="shared" si="4"/>
        <v>-3.3893422763666796E-3</v>
      </c>
      <c r="E187" s="17">
        <f t="shared" si="5"/>
        <v>1.1808156292710918E-3</v>
      </c>
    </row>
    <row r="188" spans="1:5" hidden="1" x14ac:dyDescent="0.2">
      <c r="A188" s="16">
        <v>44782</v>
      </c>
      <c r="B188" s="17">
        <v>-3.957832941226791E-2</v>
      </c>
      <c r="C188" s="17">
        <v>-4.248692893594086E-3</v>
      </c>
      <c r="D188" s="17">
        <f t="shared" si="4"/>
        <v>-7.9750873255094723E-3</v>
      </c>
      <c r="E188" s="17">
        <f t="shared" si="5"/>
        <v>-3.1603242086758437E-2</v>
      </c>
    </row>
    <row r="189" spans="1:5" hidden="1" x14ac:dyDescent="0.2">
      <c r="A189" s="15">
        <v>44783</v>
      </c>
      <c r="B189" s="17">
        <v>3.495379738311799E-2</v>
      </c>
      <c r="C189" s="17">
        <v>2.1290637641290244E-2</v>
      </c>
      <c r="D189" s="17">
        <f t="shared" si="4"/>
        <v>3.0919409166790333E-2</v>
      </c>
      <c r="E189" s="17">
        <f t="shared" si="5"/>
        <v>4.034388216327657E-3</v>
      </c>
    </row>
    <row r="190" spans="1:5" hidden="1" x14ac:dyDescent="0.2">
      <c r="A190" s="16">
        <v>44784</v>
      </c>
      <c r="B190" s="17">
        <v>-9.9675673138752696E-3</v>
      </c>
      <c r="C190" s="17">
        <v>-7.0547395835030002E-4</v>
      </c>
      <c r="D190" s="17">
        <f t="shared" si="4"/>
        <v>-2.5790290278946688E-3</v>
      </c>
      <c r="E190" s="17">
        <f t="shared" si="5"/>
        <v>-7.3885382859806004E-3</v>
      </c>
    </row>
    <row r="191" spans="1:5" hidden="1" x14ac:dyDescent="0.2">
      <c r="A191" s="15">
        <v>44785</v>
      </c>
      <c r="B191" s="17">
        <v>1.6922796592133249E-2</v>
      </c>
      <c r="C191" s="17">
        <v>1.7322368774566943E-2</v>
      </c>
      <c r="D191" s="17">
        <f t="shared" si="4"/>
        <v>2.4876031510259647E-2</v>
      </c>
      <c r="E191" s="17">
        <f t="shared" si="5"/>
        <v>-7.9532349181263978E-3</v>
      </c>
    </row>
    <row r="192" spans="1:5" hidden="1" x14ac:dyDescent="0.2">
      <c r="A192" s="16">
        <v>44788</v>
      </c>
      <c r="B192" s="17">
        <v>6.1614940773351279E-3</v>
      </c>
      <c r="C192" s="17">
        <v>3.9695418998517695E-3</v>
      </c>
      <c r="D192" s="17">
        <f t="shared" si="4"/>
        <v>4.5406716099086752E-3</v>
      </c>
      <c r="E192" s="17">
        <f t="shared" si="5"/>
        <v>1.6208224674264526E-3</v>
      </c>
    </row>
    <row r="193" spans="1:5" hidden="1" x14ac:dyDescent="0.2">
      <c r="A193" s="15">
        <v>44789</v>
      </c>
      <c r="B193" s="17">
        <v>-7.6939560139912544E-3</v>
      </c>
      <c r="C193" s="17">
        <v>1.8756797165810912E-3</v>
      </c>
      <c r="D193" s="17">
        <f t="shared" si="4"/>
        <v>1.3518755985433176E-3</v>
      </c>
      <c r="E193" s="17">
        <f t="shared" si="5"/>
        <v>-9.0458316125345724E-3</v>
      </c>
    </row>
    <row r="194" spans="1:5" hidden="1" x14ac:dyDescent="0.2">
      <c r="A194" s="16">
        <v>44790</v>
      </c>
      <c r="B194" s="17">
        <v>-8.5974443631953168E-3</v>
      </c>
      <c r="C194" s="17">
        <v>-7.2377949540946007E-3</v>
      </c>
      <c r="D194" s="17">
        <f t="shared" si="4"/>
        <v>-1.2527266931332093E-2</v>
      </c>
      <c r="E194" s="17">
        <f t="shared" si="5"/>
        <v>3.9298225681367767E-3</v>
      </c>
    </row>
    <row r="195" spans="1:5" hidden="1" x14ac:dyDescent="0.2">
      <c r="A195" s="15">
        <v>44791</v>
      </c>
      <c r="B195" s="17">
        <v>-1.5968262975152303E-4</v>
      </c>
      <c r="C195" s="17">
        <v>2.2695611701915031E-3</v>
      </c>
      <c r="D195" s="17">
        <f t="shared" si="4"/>
        <v>1.9517276892199575E-3</v>
      </c>
      <c r="E195" s="17">
        <f t="shared" si="5"/>
        <v>-2.1114103189714805E-3</v>
      </c>
    </row>
    <row r="196" spans="1:5" hidden="1" x14ac:dyDescent="0.2">
      <c r="A196" s="16">
        <v>44792</v>
      </c>
      <c r="B196" s="17">
        <v>-2.2135890604263464E-2</v>
      </c>
      <c r="C196" s="17">
        <v>-1.2900001139847905E-2</v>
      </c>
      <c r="D196" s="17">
        <f t="shared" si="4"/>
        <v>-2.115038484468728E-2</v>
      </c>
      <c r="E196" s="17">
        <f t="shared" si="5"/>
        <v>-9.855057595761843E-4</v>
      </c>
    </row>
    <row r="197" spans="1:5" hidden="1" x14ac:dyDescent="0.2">
      <c r="A197" s="15">
        <v>44795</v>
      </c>
      <c r="B197" s="17">
        <v>-3.6948395562519609E-2</v>
      </c>
      <c r="C197" s="17">
        <v>-2.14000649197158E-2</v>
      </c>
      <c r="D197" s="17">
        <f t="shared" si="4"/>
        <v>-3.4095348316569213E-2</v>
      </c>
      <c r="E197" s="17">
        <f t="shared" si="5"/>
        <v>-2.8530472459503964E-3</v>
      </c>
    </row>
    <row r="198" spans="1:5" hidden="1" x14ac:dyDescent="0.2">
      <c r="A198" s="16">
        <v>44796</v>
      </c>
      <c r="B198" s="17">
        <v>-5.537231842569823E-3</v>
      </c>
      <c r="C198" s="17">
        <v>-2.2378626777133093E-3</v>
      </c>
      <c r="D198" s="17">
        <f t="shared" si="4"/>
        <v>-4.9127428105912949E-3</v>
      </c>
      <c r="E198" s="17">
        <f t="shared" si="5"/>
        <v>-6.2448903197852811E-4</v>
      </c>
    </row>
    <row r="199" spans="1:5" hidden="1" x14ac:dyDescent="0.2">
      <c r="A199" s="15">
        <v>44797</v>
      </c>
      <c r="B199" s="17">
        <v>2.2784030004167288E-2</v>
      </c>
      <c r="C199" s="17">
        <v>2.9161604463010526E-3</v>
      </c>
      <c r="D199" s="17">
        <f t="shared" si="4"/>
        <v>2.9364501838920515E-3</v>
      </c>
      <c r="E199" s="17">
        <f t="shared" si="5"/>
        <v>1.9847579820275237E-2</v>
      </c>
    </row>
    <row r="200" spans="1:5" hidden="1" x14ac:dyDescent="0.2">
      <c r="A200" s="16">
        <v>44798</v>
      </c>
      <c r="B200" s="17">
        <v>-3.3886967742816743E-2</v>
      </c>
      <c r="C200" s="17">
        <v>1.4091605518061545E-2</v>
      </c>
      <c r="D200" s="17">
        <f t="shared" si="4"/>
        <v>1.9955819918340192E-2</v>
      </c>
      <c r="E200" s="17">
        <f t="shared" si="5"/>
        <v>-5.3842787661156938E-2</v>
      </c>
    </row>
    <row r="201" spans="1:5" hidden="1" x14ac:dyDescent="0.2">
      <c r="A201" s="15">
        <v>44799</v>
      </c>
      <c r="B201" s="17">
        <v>-4.9910924791539468E-2</v>
      </c>
      <c r="C201" s="17">
        <v>-3.3688058719518743E-2</v>
      </c>
      <c r="D201" s="17">
        <f t="shared" si="4"/>
        <v>-5.2809046825268276E-2</v>
      </c>
      <c r="E201" s="17">
        <f t="shared" si="5"/>
        <v>2.8981220337288074E-3</v>
      </c>
    </row>
    <row r="202" spans="1:5" hidden="1" x14ac:dyDescent="0.2">
      <c r="A202" s="16">
        <v>44802</v>
      </c>
      <c r="B202" s="17">
        <v>-3.0381880661200289E-2</v>
      </c>
      <c r="C202" s="17">
        <v>-6.666355799502699E-3</v>
      </c>
      <c r="D202" s="17">
        <f t="shared" si="4"/>
        <v>-1.165700769867605E-2</v>
      </c>
      <c r="E202" s="17">
        <f t="shared" si="5"/>
        <v>-1.8724872962524237E-2</v>
      </c>
    </row>
    <row r="203" spans="1:5" hidden="1" x14ac:dyDescent="0.2">
      <c r="A203" s="15">
        <v>44803</v>
      </c>
      <c r="B203" s="17">
        <v>-3.3705125381494616E-3</v>
      </c>
      <c r="C203" s="17">
        <v>-1.1028155571448206E-2</v>
      </c>
      <c r="D203" s="17">
        <f t="shared" si="4"/>
        <v>-1.8299703586820912E-2</v>
      </c>
      <c r="E203" s="17">
        <f t="shared" si="5"/>
        <v>1.492919104867145E-2</v>
      </c>
    </row>
    <row r="204" spans="1:5" hidden="1" x14ac:dyDescent="0.2">
      <c r="A204" s="16">
        <v>44804</v>
      </c>
      <c r="B204" s="17">
        <v>-2.2233489805804418E-2</v>
      </c>
      <c r="C204" s="17">
        <v>-7.8170251059712648E-3</v>
      </c>
      <c r="D204" s="17">
        <f t="shared" ref="D204:D263" si="6">$B$2+$B$3*C204</f>
        <v>-1.3409391272047638E-2</v>
      </c>
      <c r="E204" s="17">
        <f t="shared" ref="E204:E263" si="7">B204-D204</f>
        <v>-8.8240985337567808E-3</v>
      </c>
    </row>
    <row r="205" spans="1:5" hidden="1" x14ac:dyDescent="0.2">
      <c r="A205" s="15">
        <v>44805</v>
      </c>
      <c r="B205" s="17">
        <v>-1.6589740722423807E-2</v>
      </c>
      <c r="C205" s="17">
        <v>2.9962320243361873E-3</v>
      </c>
      <c r="D205" s="17">
        <f t="shared" si="6"/>
        <v>3.0583932280437592E-3</v>
      </c>
      <c r="E205" s="17">
        <f t="shared" si="7"/>
        <v>-1.9648133950467567E-2</v>
      </c>
    </row>
    <row r="206" spans="1:5" hidden="1" x14ac:dyDescent="0.2">
      <c r="A206" s="16">
        <v>44806</v>
      </c>
      <c r="B206" s="17">
        <v>1.0422257585911421E-3</v>
      </c>
      <c r="C206" s="17">
        <v>-1.0736500458081055E-2</v>
      </c>
      <c r="D206" s="17">
        <f t="shared" si="6"/>
        <v>-1.7855534591540264E-2</v>
      </c>
      <c r="E206" s="17">
        <f t="shared" si="7"/>
        <v>1.8897760350131406E-2</v>
      </c>
    </row>
    <row r="207" spans="1:5" hidden="1" x14ac:dyDescent="0.2">
      <c r="A207" s="15">
        <v>44810</v>
      </c>
      <c r="B207" s="17">
        <v>-1.2818169364346099E-2</v>
      </c>
      <c r="C207" s="17">
        <v>-4.0950569838349438E-3</v>
      </c>
      <c r="D207" s="17">
        <f t="shared" si="6"/>
        <v>-7.7411112882340965E-3</v>
      </c>
      <c r="E207" s="17">
        <f t="shared" si="7"/>
        <v>-5.0770580761120027E-3</v>
      </c>
    </row>
    <row r="208" spans="1:5" hidden="1" x14ac:dyDescent="0.2">
      <c r="A208" s="16">
        <v>44811</v>
      </c>
      <c r="B208" s="17">
        <v>1.0282119379306565E-2</v>
      </c>
      <c r="C208" s="17">
        <v>1.8341016392734E-2</v>
      </c>
      <c r="D208" s="17">
        <f t="shared" si="6"/>
        <v>2.6427355894333506E-2</v>
      </c>
      <c r="E208" s="17">
        <f t="shared" si="7"/>
        <v>-1.6145236515026942E-2</v>
      </c>
    </row>
    <row r="209" spans="1:5" hidden="1" x14ac:dyDescent="0.2">
      <c r="A209" s="15">
        <v>44812</v>
      </c>
      <c r="B209" s="17">
        <v>2.3616963892724163E-2</v>
      </c>
      <c r="C209" s="17">
        <v>6.6107218774560383E-3</v>
      </c>
      <c r="D209" s="17">
        <f t="shared" si="6"/>
        <v>8.5629918204617964E-3</v>
      </c>
      <c r="E209" s="17">
        <f t="shared" si="7"/>
        <v>1.5053972072262367E-2</v>
      </c>
    </row>
    <row r="210" spans="1:5" hidden="1" x14ac:dyDescent="0.2">
      <c r="A210" s="16">
        <v>44813</v>
      </c>
      <c r="B210" s="17">
        <v>3.6265151781541771E-2</v>
      </c>
      <c r="C210" s="17">
        <v>1.5271449816332883E-2</v>
      </c>
      <c r="D210" s="17">
        <f t="shared" si="6"/>
        <v>2.1752634829282896E-2</v>
      </c>
      <c r="E210" s="17">
        <f t="shared" si="7"/>
        <v>1.4512516952258876E-2</v>
      </c>
    </row>
    <row r="211" spans="1:5" hidden="1" x14ac:dyDescent="0.2">
      <c r="A211" s="15">
        <v>44816</v>
      </c>
      <c r="B211" s="17">
        <v>1.8697428752638245E-2</v>
      </c>
      <c r="C211" s="17">
        <v>1.0584272769349701E-2</v>
      </c>
      <c r="D211" s="17">
        <f t="shared" si="6"/>
        <v>1.461441360756123E-2</v>
      </c>
      <c r="E211" s="17">
        <f t="shared" si="7"/>
        <v>4.0830151450770152E-3</v>
      </c>
    </row>
    <row r="212" spans="1:5" hidden="1" x14ac:dyDescent="0.2">
      <c r="A212" s="16">
        <v>44817</v>
      </c>
      <c r="B212" s="17">
        <v>-4.5462664218232751E-2</v>
      </c>
      <c r="C212" s="17">
        <v>-4.3236613400616797E-2</v>
      </c>
      <c r="D212" s="17">
        <f t="shared" si="6"/>
        <v>-6.7350783776564727E-2</v>
      </c>
      <c r="E212" s="17">
        <f t="shared" si="7"/>
        <v>2.1888119558331975E-2</v>
      </c>
    </row>
    <row r="213" spans="1:5" hidden="1" x14ac:dyDescent="0.2">
      <c r="A213" s="15">
        <v>44818</v>
      </c>
      <c r="B213" s="17">
        <v>1.3788539502537223E-2</v>
      </c>
      <c r="C213" s="17">
        <v>3.3870120853238816E-3</v>
      </c>
      <c r="D213" s="17">
        <f t="shared" si="6"/>
        <v>3.6535221289593846E-3</v>
      </c>
      <c r="E213" s="17">
        <f t="shared" si="7"/>
        <v>1.0135017373577838E-2</v>
      </c>
    </row>
    <row r="214" spans="1:5" hidden="1" x14ac:dyDescent="0.2">
      <c r="A214" s="16">
        <v>44819</v>
      </c>
      <c r="B214" s="17">
        <v>-3.4314986539467185E-2</v>
      </c>
      <c r="C214" s="17">
        <v>-1.1317739184353415E-2</v>
      </c>
      <c r="D214" s="17">
        <f t="shared" si="6"/>
        <v>-1.874071784132475E-2</v>
      </c>
      <c r="E214" s="17">
        <f t="shared" si="7"/>
        <v>-1.5574268698142435E-2</v>
      </c>
    </row>
    <row r="215" spans="1:5" hidden="1" x14ac:dyDescent="0.2">
      <c r="A215" s="15">
        <v>44820</v>
      </c>
      <c r="B215" s="17">
        <v>-2.1126754270343939E-2</v>
      </c>
      <c r="C215" s="17">
        <v>-7.1821340894484553E-3</v>
      </c>
      <c r="D215" s="17">
        <f t="shared" si="6"/>
        <v>-1.2442499583895917E-2</v>
      </c>
      <c r="E215" s="17">
        <f t="shared" si="7"/>
        <v>-8.6842546864480223E-3</v>
      </c>
    </row>
    <row r="216" spans="1:5" hidden="1" x14ac:dyDescent="0.2">
      <c r="A216" s="16">
        <v>44823</v>
      </c>
      <c r="B216" s="17">
        <v>8.7122898446119201E-3</v>
      </c>
      <c r="C216" s="17">
        <v>6.8571007162865349E-3</v>
      </c>
      <c r="D216" s="17">
        <f t="shared" si="6"/>
        <v>8.9382084248900324E-3</v>
      </c>
      <c r="E216" s="17">
        <f t="shared" si="7"/>
        <v>-2.2591858027811232E-4</v>
      </c>
    </row>
    <row r="217" spans="1:5" hidden="1" x14ac:dyDescent="0.2">
      <c r="A217" s="15">
        <v>44824</v>
      </c>
      <c r="B217" s="17">
        <v>-1.9825917740959098E-2</v>
      </c>
      <c r="C217" s="17">
        <v>-1.1272103097361819E-2</v>
      </c>
      <c r="D217" s="17">
        <f t="shared" si="6"/>
        <v>-1.8671217482926848E-2</v>
      </c>
      <c r="E217" s="17">
        <f t="shared" si="7"/>
        <v>-1.1547002580322499E-3</v>
      </c>
    </row>
    <row r="218" spans="1:5" hidden="1" x14ac:dyDescent="0.2">
      <c r="A218" s="16">
        <v>44825</v>
      </c>
      <c r="B218" s="17">
        <v>-1.4486048040471489E-2</v>
      </c>
      <c r="C218" s="17">
        <v>-1.7116493600784488E-2</v>
      </c>
      <c r="D218" s="17">
        <f t="shared" si="6"/>
        <v>-2.7571788530570907E-2</v>
      </c>
      <c r="E218" s="17">
        <f t="shared" si="7"/>
        <v>1.3085740490099418E-2</v>
      </c>
    </row>
    <row r="219" spans="1:5" hidden="1" x14ac:dyDescent="0.2">
      <c r="A219" s="15">
        <v>44826</v>
      </c>
      <c r="B219" s="17">
        <v>1.7069623243044063E-2</v>
      </c>
      <c r="C219" s="17">
        <v>-8.4275809796894308E-3</v>
      </c>
      <c r="D219" s="17">
        <f t="shared" si="6"/>
        <v>-1.4339222351850129E-2</v>
      </c>
      <c r="E219" s="17">
        <f t="shared" si="7"/>
        <v>3.1408845594894194E-2</v>
      </c>
    </row>
    <row r="220" spans="1:5" hidden="1" x14ac:dyDescent="0.2">
      <c r="A220" s="16">
        <v>44827</v>
      </c>
      <c r="B220" s="17">
        <v>-2.0912321225896702E-2</v>
      </c>
      <c r="C220" s="17">
        <v>-1.7232619015461026E-2</v>
      </c>
      <c r="D220" s="17">
        <f t="shared" si="6"/>
        <v>-2.7748638880177142E-2</v>
      </c>
      <c r="E220" s="17">
        <f t="shared" si="7"/>
        <v>6.8363176542804403E-3</v>
      </c>
    </row>
    <row r="221" spans="1:5" hidden="1" x14ac:dyDescent="0.2">
      <c r="A221" s="15">
        <v>44830</v>
      </c>
      <c r="B221" s="17">
        <v>-4.6934408596863708E-3</v>
      </c>
      <c r="C221" s="17">
        <v>-1.0340526208282075E-2</v>
      </c>
      <c r="D221" s="17">
        <f t="shared" si="6"/>
        <v>-1.725249532828272E-2</v>
      </c>
      <c r="E221" s="17">
        <f t="shared" si="7"/>
        <v>1.2559054468596349E-2</v>
      </c>
    </row>
    <row r="222" spans="1:5" hidden="1" x14ac:dyDescent="0.2">
      <c r="A222" s="16">
        <v>44831</v>
      </c>
      <c r="B222" s="17">
        <v>1.7564110347162432E-2</v>
      </c>
      <c r="C222" s="17">
        <v>-2.1203598092424114E-3</v>
      </c>
      <c r="D222" s="17">
        <f t="shared" si="6"/>
        <v>-4.7337947015430168E-3</v>
      </c>
      <c r="E222" s="17">
        <f t="shared" si="7"/>
        <v>2.2297905048705449E-2</v>
      </c>
    </row>
    <row r="223" spans="1:5" hidden="1" x14ac:dyDescent="0.2">
      <c r="A223" s="15">
        <v>44832</v>
      </c>
      <c r="B223" s="17">
        <v>8.5969228241185025E-3</v>
      </c>
      <c r="C223" s="17">
        <v>1.9672139926234733E-2</v>
      </c>
      <c r="D223" s="17">
        <f t="shared" si="6"/>
        <v>2.8454557802928736E-2</v>
      </c>
      <c r="E223" s="17">
        <f t="shared" si="7"/>
        <v>-1.9857634978810233E-2</v>
      </c>
    </row>
    <row r="224" spans="1:5" hidden="1" x14ac:dyDescent="0.2">
      <c r="A224" s="16">
        <v>44833</v>
      </c>
      <c r="B224" s="17">
        <v>-2.2374506000753636E-2</v>
      </c>
      <c r="C224" s="17">
        <v>-2.1126437880238824E-2</v>
      </c>
      <c r="D224" s="17">
        <f t="shared" si="6"/>
        <v>-3.3678634733861991E-2</v>
      </c>
      <c r="E224" s="17">
        <f t="shared" si="7"/>
        <v>1.1304128733108355E-2</v>
      </c>
    </row>
    <row r="225" spans="1:5" hidden="1" x14ac:dyDescent="0.2">
      <c r="A225" s="15">
        <v>44834</v>
      </c>
      <c r="B225" s="17">
        <v>-2.0230213055943969E-2</v>
      </c>
      <c r="C225" s="17">
        <v>-1.5066695771983274E-2</v>
      </c>
      <c r="D225" s="17">
        <f t="shared" si="6"/>
        <v>-2.4450099246142148E-2</v>
      </c>
      <c r="E225" s="17">
        <f t="shared" si="7"/>
        <v>4.2198861901981792E-3</v>
      </c>
    </row>
    <row r="226" spans="1:5" hidden="1" x14ac:dyDescent="0.2">
      <c r="A226" s="16">
        <v>44837</v>
      </c>
      <c r="B226" s="17">
        <v>2.8225679361572942E-2</v>
      </c>
      <c r="C226" s="17">
        <v>2.5883894952576147E-2</v>
      </c>
      <c r="D226" s="17">
        <f t="shared" si="6"/>
        <v>3.7914597632596733E-2</v>
      </c>
      <c r="E226" s="17">
        <f t="shared" si="7"/>
        <v>-9.6889182710237914E-3</v>
      </c>
    </row>
    <row r="227" spans="1:5" hidden="1" x14ac:dyDescent="0.2">
      <c r="A227" s="15">
        <v>44838</v>
      </c>
      <c r="B227" s="17">
        <v>5.2941063393259657E-2</v>
      </c>
      <c r="C227" s="17">
        <v>3.0583700679551518E-2</v>
      </c>
      <c r="D227" s="17">
        <f t="shared" si="6"/>
        <v>4.5072051392500548E-2</v>
      </c>
      <c r="E227" s="17">
        <f t="shared" si="7"/>
        <v>7.8690120007591097E-3</v>
      </c>
    </row>
    <row r="228" spans="1:5" hidden="1" x14ac:dyDescent="0.2">
      <c r="A228" s="16">
        <v>44839</v>
      </c>
      <c r="B228" s="17">
        <v>3.2107968669665699E-3</v>
      </c>
      <c r="C228" s="17">
        <v>-2.0179487570848309E-3</v>
      </c>
      <c r="D228" s="17">
        <f t="shared" si="6"/>
        <v>-4.5778303036714662E-3</v>
      </c>
      <c r="E228" s="17">
        <f t="shared" si="7"/>
        <v>7.788627170638036E-3</v>
      </c>
    </row>
    <row r="229" spans="1:5" hidden="1" x14ac:dyDescent="0.2">
      <c r="A229" s="15">
        <v>44840</v>
      </c>
      <c r="B229" s="17">
        <v>-4.9284634058003318E-3</v>
      </c>
      <c r="C229" s="17">
        <v>-1.0245080846639998E-2</v>
      </c>
      <c r="D229" s="17">
        <f t="shared" si="6"/>
        <v>-1.7107139157786264E-2</v>
      </c>
      <c r="E229" s="17">
        <f t="shared" si="7"/>
        <v>1.2178675751985932E-2</v>
      </c>
    </row>
    <row r="230" spans="1:5" hidden="1" x14ac:dyDescent="0.2">
      <c r="A230" s="16">
        <v>44841</v>
      </c>
      <c r="B230" s="17">
        <v>-3.3256377385588287E-2</v>
      </c>
      <c r="C230" s="17">
        <v>-2.8003617786773516E-2</v>
      </c>
      <c r="D230" s="17">
        <f t="shared" si="6"/>
        <v>-4.4152067049805808E-2</v>
      </c>
      <c r="E230" s="17">
        <f t="shared" si="7"/>
        <v>1.0895689664217521E-2</v>
      </c>
    </row>
    <row r="231" spans="1:5" hidden="1" x14ac:dyDescent="0.2">
      <c r="A231" s="15">
        <v>44844</v>
      </c>
      <c r="B231" s="17">
        <v>-3.094005101166919E-2</v>
      </c>
      <c r="C231" s="17">
        <v>-7.4924636339018802E-3</v>
      </c>
      <c r="D231" s="17">
        <f t="shared" si="6"/>
        <v>-1.2915108345574853E-2</v>
      </c>
      <c r="E231" s="17">
        <f t="shared" si="7"/>
        <v>-1.8024942666094335E-2</v>
      </c>
    </row>
    <row r="232" spans="1:5" hidden="1" x14ac:dyDescent="0.2">
      <c r="A232" s="16">
        <v>44845</v>
      </c>
      <c r="B232" s="17">
        <v>-2.1079360684318815E-2</v>
      </c>
      <c r="C232" s="17">
        <v>-6.5191757777544046E-3</v>
      </c>
      <c r="D232" s="17">
        <f t="shared" si="6"/>
        <v>-1.1432863497566059E-2</v>
      </c>
      <c r="E232" s="17">
        <f t="shared" si="7"/>
        <v>-9.646497186752756E-3</v>
      </c>
    </row>
    <row r="233" spans="1:5" hidden="1" x14ac:dyDescent="0.2">
      <c r="A233" s="15">
        <v>44846</v>
      </c>
      <c r="B233" s="17">
        <v>-1.9639982520196497E-3</v>
      </c>
      <c r="C233" s="17">
        <v>-3.2907731480149582E-3</v>
      </c>
      <c r="D233" s="17">
        <f t="shared" si="6"/>
        <v>-6.5162469642305633E-3</v>
      </c>
      <c r="E233" s="17">
        <f t="shared" si="7"/>
        <v>4.5522487122109136E-3</v>
      </c>
    </row>
    <row r="234" spans="1:5" hidden="1" x14ac:dyDescent="0.2">
      <c r="A234" s="16">
        <v>44847</v>
      </c>
      <c r="B234" s="17">
        <v>2.2137920204121864E-2</v>
      </c>
      <c r="C234" s="17">
        <v>2.5965642460864968E-2</v>
      </c>
      <c r="D234" s="17">
        <f t="shared" si="6"/>
        <v>3.803909299358714E-2</v>
      </c>
      <c r="E234" s="17">
        <f t="shared" si="7"/>
        <v>-1.5901172789465276E-2</v>
      </c>
    </row>
    <row r="235" spans="1:5" hidden="1" x14ac:dyDescent="0.2">
      <c r="A235" s="15">
        <v>44848</v>
      </c>
      <c r="B235" s="17">
        <v>-2.2139757795646253E-2</v>
      </c>
      <c r="C235" s="17">
        <v>-2.3662663615654389E-2</v>
      </c>
      <c r="D235" s="17">
        <f t="shared" si="6"/>
        <v>-3.7541117457716516E-2</v>
      </c>
      <c r="E235" s="17">
        <f t="shared" si="7"/>
        <v>1.5401359662070263E-2</v>
      </c>
    </row>
    <row r="236" spans="1:5" hidden="1" x14ac:dyDescent="0.2">
      <c r="A236" s="16">
        <v>44851</v>
      </c>
      <c r="B236" s="17">
        <v>3.487544437839607E-2</v>
      </c>
      <c r="C236" s="17">
        <v>2.6480052302171098E-2</v>
      </c>
      <c r="D236" s="17">
        <f t="shared" si="6"/>
        <v>3.8822500833544306E-2</v>
      </c>
      <c r="E236" s="17">
        <f t="shared" si="7"/>
        <v>-3.9470564551482359E-3</v>
      </c>
    </row>
    <row r="237" spans="1:5" hidden="1" x14ac:dyDescent="0.2">
      <c r="A237" s="15">
        <v>44852</v>
      </c>
      <c r="B237" s="17">
        <v>4.3144570659345183E-2</v>
      </c>
      <c r="C237" s="17">
        <v>1.1427569666488724E-2</v>
      </c>
      <c r="D237" s="17">
        <f t="shared" si="6"/>
        <v>1.5898691915598312E-2</v>
      </c>
      <c r="E237" s="17">
        <f t="shared" si="7"/>
        <v>2.7245878743746871E-2</v>
      </c>
    </row>
    <row r="238" spans="1:5" hidden="1" x14ac:dyDescent="0.2">
      <c r="A238" s="16">
        <v>44853</v>
      </c>
      <c r="B238" s="17">
        <v>9.1199758802584796E-4</v>
      </c>
      <c r="C238" s="17">
        <v>-6.6720972934503076E-3</v>
      </c>
      <c r="D238" s="17">
        <f t="shared" si="6"/>
        <v>-1.1665751565939946E-2</v>
      </c>
      <c r="E238" s="17">
        <f t="shared" si="7"/>
        <v>1.2577749153965794E-2</v>
      </c>
    </row>
    <row r="239" spans="1:5" hidden="1" x14ac:dyDescent="0.2">
      <c r="A239" s="15">
        <v>44854</v>
      </c>
      <c r="B239" s="17">
        <v>2.492342190214103E-2</v>
      </c>
      <c r="C239" s="17">
        <v>-7.9509097065648682E-3</v>
      </c>
      <c r="D239" s="17">
        <f t="shared" si="6"/>
        <v>-1.3613287537889377E-2</v>
      </c>
      <c r="E239" s="17">
        <f t="shared" si="7"/>
        <v>3.8536709440030403E-2</v>
      </c>
    </row>
    <row r="240" spans="1:5" hidden="1" x14ac:dyDescent="0.2">
      <c r="A240" s="16">
        <v>44855</v>
      </c>
      <c r="B240" s="17">
        <v>1.695235929993566E-2</v>
      </c>
      <c r="C240" s="17">
        <v>2.372481982226482E-2</v>
      </c>
      <c r="D240" s="17">
        <f t="shared" si="6"/>
        <v>3.4626487164399374E-2</v>
      </c>
      <c r="E240" s="17">
        <f t="shared" si="7"/>
        <v>-1.7674127864463714E-2</v>
      </c>
    </row>
    <row r="241" spans="1:5" hidden="1" x14ac:dyDescent="0.2">
      <c r="A241" s="15">
        <v>44858</v>
      </c>
      <c r="B241" s="17">
        <v>2.9967700742483672E-3</v>
      </c>
      <c r="C241" s="17">
        <v>1.1881976654619875E-2</v>
      </c>
      <c r="D241" s="17">
        <f t="shared" si="6"/>
        <v>1.6590719883277521E-2</v>
      </c>
      <c r="E241" s="17">
        <f t="shared" si="7"/>
        <v>-1.3593949809029154E-2</v>
      </c>
    </row>
    <row r="242" spans="1:5" hidden="1" x14ac:dyDescent="0.2">
      <c r="A242" s="16">
        <v>44859</v>
      </c>
      <c r="B242" s="17">
        <v>2.8758245839126229E-2</v>
      </c>
      <c r="C242" s="17">
        <v>1.6266654579669915E-2</v>
      </c>
      <c r="D242" s="17">
        <f t="shared" si="6"/>
        <v>2.326825749307437E-2</v>
      </c>
      <c r="E242" s="17">
        <f t="shared" si="7"/>
        <v>5.4899883460518585E-3</v>
      </c>
    </row>
    <row r="243" spans="1:5" hidden="1" x14ac:dyDescent="0.2">
      <c r="A243" s="15">
        <v>44860</v>
      </c>
      <c r="B243" s="17">
        <v>-3.2431793077174587E-2</v>
      </c>
      <c r="C243" s="17">
        <v>-7.3877160723645474E-3</v>
      </c>
      <c r="D243" s="17">
        <f t="shared" si="6"/>
        <v>-1.2755585618100619E-2</v>
      </c>
      <c r="E243" s="17">
        <f t="shared" si="7"/>
        <v>-1.9676207459073967E-2</v>
      </c>
    </row>
    <row r="244" spans="1:5" hidden="1" x14ac:dyDescent="0.2">
      <c r="A244" s="16">
        <v>44861</v>
      </c>
      <c r="B244" s="17">
        <v>-1.0004514044423818E-3</v>
      </c>
      <c r="C244" s="17">
        <v>-6.0826106182112483E-3</v>
      </c>
      <c r="D244" s="17">
        <f t="shared" si="6"/>
        <v>-1.0768007304749316E-2</v>
      </c>
      <c r="E244" s="17">
        <f t="shared" si="7"/>
        <v>9.7675559003069339E-3</v>
      </c>
    </row>
    <row r="245" spans="1:5" hidden="1" x14ac:dyDescent="0.2">
      <c r="A245" s="15">
        <v>44862</v>
      </c>
      <c r="B245" s="17">
        <v>2.0469570971052731E-2</v>
      </c>
      <c r="C245" s="17">
        <v>2.4626377895927698E-2</v>
      </c>
      <c r="D245" s="17">
        <f t="shared" si="6"/>
        <v>3.5999492901013688E-2</v>
      </c>
      <c r="E245" s="17">
        <f t="shared" si="7"/>
        <v>-1.5529921929960958E-2</v>
      </c>
    </row>
    <row r="246" spans="1:5" hidden="1" x14ac:dyDescent="0.2">
      <c r="A246" s="16">
        <v>44865</v>
      </c>
      <c r="B246" s="17">
        <v>-2.6379020769120576E-3</v>
      </c>
      <c r="C246" s="17">
        <v>-7.4544041076575196E-3</v>
      </c>
      <c r="D246" s="17">
        <f t="shared" si="6"/>
        <v>-1.2857146524375668E-2</v>
      </c>
      <c r="E246" s="17">
        <f t="shared" si="7"/>
        <v>1.021924444746361E-2</v>
      </c>
    </row>
    <row r="247" spans="1:5" hidden="1" x14ac:dyDescent="0.2">
      <c r="A247" s="15">
        <v>44866</v>
      </c>
      <c r="B247" s="17">
        <v>-1.7036794083758244E-2</v>
      </c>
      <c r="C247" s="17">
        <v>-4.1012306087846451E-3</v>
      </c>
      <c r="D247" s="17">
        <f t="shared" si="6"/>
        <v>-7.7505132587995709E-3</v>
      </c>
      <c r="E247" s="17">
        <f t="shared" si="7"/>
        <v>-9.2862808249586735E-3</v>
      </c>
    </row>
    <row r="248" spans="1:5" hidden="1" x14ac:dyDescent="0.2">
      <c r="A248" s="16">
        <v>44867</v>
      </c>
      <c r="B248" s="17">
        <v>-6.1381538978134143E-2</v>
      </c>
      <c r="C248" s="17">
        <v>-2.500198485734284E-2</v>
      </c>
      <c r="D248" s="17">
        <f t="shared" si="6"/>
        <v>-3.9580803864756868E-2</v>
      </c>
      <c r="E248" s="17">
        <f t="shared" si="7"/>
        <v>-2.1800735113377274E-2</v>
      </c>
    </row>
    <row r="249" spans="1:5" hidden="1" x14ac:dyDescent="0.2">
      <c r="A249" s="15">
        <v>44868</v>
      </c>
      <c r="B249" s="17">
        <v>-2.4531733679523549E-2</v>
      </c>
      <c r="C249" s="17">
        <v>-1.0585992315429671E-2</v>
      </c>
      <c r="D249" s="17">
        <f t="shared" si="6"/>
        <v>-1.7626321910400446E-2</v>
      </c>
      <c r="E249" s="17">
        <f t="shared" si="7"/>
        <v>-6.9054117691231022E-3</v>
      </c>
    </row>
    <row r="250" spans="1:5" hidden="1" x14ac:dyDescent="0.2">
      <c r="A250" s="16">
        <v>44869</v>
      </c>
      <c r="B250" s="17">
        <v>-4.4829916647893486E-2</v>
      </c>
      <c r="C250" s="17">
        <v>1.3618724670070526E-2</v>
      </c>
      <c r="D250" s="17">
        <f t="shared" si="6"/>
        <v>1.9235657639288278E-2</v>
      </c>
      <c r="E250" s="17">
        <f t="shared" si="7"/>
        <v>-6.4065574287181765E-2</v>
      </c>
    </row>
    <row r="251" spans="1:5" hidden="1" x14ac:dyDescent="0.2">
      <c r="A251" s="15">
        <v>44872</v>
      </c>
      <c r="B251" s="17">
        <v>3.4485090381316752E-2</v>
      </c>
      <c r="C251" s="17">
        <v>9.6139819205598442E-3</v>
      </c>
      <c r="D251" s="17">
        <f t="shared" si="6"/>
        <v>1.3136732978336443E-2</v>
      </c>
      <c r="E251" s="17">
        <f t="shared" si="7"/>
        <v>2.1348357402980307E-2</v>
      </c>
    </row>
    <row r="252" spans="1:5" hidden="1" x14ac:dyDescent="0.2">
      <c r="A252" s="16">
        <v>44873</v>
      </c>
      <c r="B252" s="17">
        <v>1.7359422688257853E-2</v>
      </c>
      <c r="C252" s="17">
        <v>5.5978928024627006E-3</v>
      </c>
      <c r="D252" s="17">
        <f t="shared" si="6"/>
        <v>7.020528643879316E-3</v>
      </c>
      <c r="E252" s="17">
        <f t="shared" si="7"/>
        <v>1.0338894044378537E-2</v>
      </c>
    </row>
    <row r="253" spans="1:5" hidden="1" x14ac:dyDescent="0.2">
      <c r="A253" s="15">
        <v>44874</v>
      </c>
      <c r="B253" s="17">
        <v>-3.4262455389604374E-2</v>
      </c>
      <c r="C253" s="17">
        <v>-2.077788695478977E-2</v>
      </c>
      <c r="D253" s="17">
        <f t="shared" si="6"/>
        <v>-3.3147817658263676E-2</v>
      </c>
      <c r="E253" s="17">
        <f t="shared" si="7"/>
        <v>-1.114637731340698E-3</v>
      </c>
    </row>
    <row r="254" spans="1:5" hidden="1" x14ac:dyDescent="0.2">
      <c r="A254" s="16">
        <v>44875</v>
      </c>
      <c r="B254" s="17">
        <v>0.10023942513734574</v>
      </c>
      <c r="C254" s="17">
        <v>5.5434484360344927E-2</v>
      </c>
      <c r="D254" s="17">
        <f t="shared" si="6"/>
        <v>8.2917942355981045E-2</v>
      </c>
      <c r="E254" s="17">
        <f t="shared" si="7"/>
        <v>1.7321482781364694E-2</v>
      </c>
    </row>
    <row r="255" spans="1:5" hidden="1" x14ac:dyDescent="0.2">
      <c r="A255" s="15">
        <v>44876</v>
      </c>
      <c r="B255" s="17">
        <v>9.1489008989025233E-3</v>
      </c>
      <c r="C255" s="17">
        <v>9.2407467881479022E-3</v>
      </c>
      <c r="D255" s="17">
        <f t="shared" si="6"/>
        <v>1.2568323695698012E-2</v>
      </c>
      <c r="E255" s="17">
        <f t="shared" si="7"/>
        <v>-3.4194227967954891E-3</v>
      </c>
    </row>
    <row r="256" spans="1:5" hidden="1" x14ac:dyDescent="0.2">
      <c r="A256" s="16">
        <v>44879</v>
      </c>
      <c r="B256" s="17">
        <v>5.896262952516329E-3</v>
      </c>
      <c r="C256" s="17">
        <v>-8.9357770488009969E-3</v>
      </c>
      <c r="D256" s="17">
        <f t="shared" si="6"/>
        <v>-1.5113167079980798E-2</v>
      </c>
      <c r="E256" s="17">
        <f t="shared" si="7"/>
        <v>2.1009430032497126E-2</v>
      </c>
    </row>
    <row r="257" spans="1:11" hidden="1" x14ac:dyDescent="0.2">
      <c r="A257" s="15">
        <v>44880</v>
      </c>
      <c r="B257" s="17">
        <v>2.1492612432082447E-2</v>
      </c>
      <c r="C257" s="17">
        <v>8.7131165503191443E-3</v>
      </c>
      <c r="D257" s="17">
        <f t="shared" si="6"/>
        <v>1.1764782177394276E-2</v>
      </c>
      <c r="E257" s="17">
        <f t="shared" si="7"/>
        <v>9.7278302546881714E-3</v>
      </c>
    </row>
    <row r="258" spans="1:11" hidden="1" x14ac:dyDescent="0.2">
      <c r="A258" s="16">
        <v>44881</v>
      </c>
      <c r="B258" s="17">
        <v>-4.2882914661731997E-2</v>
      </c>
      <c r="C258" s="17">
        <v>-8.252046497990273E-3</v>
      </c>
      <c r="D258" s="17">
        <f t="shared" si="6"/>
        <v>-1.4071896422010266E-2</v>
      </c>
      <c r="E258" s="17">
        <f t="shared" si="7"/>
        <v>-2.8811018239721729E-2</v>
      </c>
    </row>
    <row r="259" spans="1:11" hidden="1" x14ac:dyDescent="0.2">
      <c r="A259" s="15">
        <v>44882</v>
      </c>
      <c r="B259" s="17">
        <v>-3.5005089354481211E-2</v>
      </c>
      <c r="C259" s="17">
        <v>-3.0893228355314273E-3</v>
      </c>
      <c r="D259" s="17">
        <f t="shared" si="6"/>
        <v>-6.2094531560858632E-3</v>
      </c>
      <c r="E259" s="17">
        <f t="shared" si="7"/>
        <v>-2.8795636198395348E-2</v>
      </c>
    </row>
    <row r="260" spans="1:11" hidden="1" x14ac:dyDescent="0.2">
      <c r="A260" s="16">
        <v>44883</v>
      </c>
      <c r="B260" s="17">
        <v>-1.1022875088934181E-2</v>
      </c>
      <c r="C260" s="17">
        <v>4.7585819088147296E-3</v>
      </c>
      <c r="D260" s="17">
        <f t="shared" si="6"/>
        <v>5.7423207220095307E-3</v>
      </c>
      <c r="E260" s="17">
        <f t="shared" si="7"/>
        <v>-1.6765195810943712E-2</v>
      </c>
    </row>
    <row r="261" spans="1:11" hidden="1" x14ac:dyDescent="0.2">
      <c r="A261" s="15">
        <v>44886</v>
      </c>
      <c r="B261" s="17">
        <v>-2.1548078236680923E-2</v>
      </c>
      <c r="C261" s="17">
        <v>-3.8836886983297791E-3</v>
      </c>
      <c r="D261" s="17">
        <f t="shared" si="6"/>
        <v>-7.4192131465449524E-3</v>
      </c>
      <c r="E261" s="17">
        <f t="shared" si="7"/>
        <v>-1.4128865090135971E-2</v>
      </c>
    </row>
    <row r="262" spans="1:11" hidden="1" x14ac:dyDescent="0.2">
      <c r="A262" s="16">
        <v>44887</v>
      </c>
      <c r="B262" s="17">
        <v>3.037615673386429E-2</v>
      </c>
      <c r="C262" s="17">
        <v>1.3579987927526016E-2</v>
      </c>
      <c r="D262" s="17">
        <f t="shared" si="6"/>
        <v>1.9176664468149255E-2</v>
      </c>
      <c r="E262" s="17">
        <f t="shared" si="7"/>
        <v>1.1199492265715035E-2</v>
      </c>
    </row>
    <row r="263" spans="1:11" x14ac:dyDescent="0.2">
      <c r="A263" s="20">
        <v>44888</v>
      </c>
      <c r="B263" s="22">
        <v>2.0033652334786378E-2</v>
      </c>
      <c r="C263" s="22">
        <v>5.9146891478476515E-3</v>
      </c>
      <c r="D263" s="17">
        <f t="shared" si="6"/>
        <v>7.5029858612882909E-3</v>
      </c>
      <c r="E263" s="17">
        <f t="shared" si="7"/>
        <v>1.2530666473498087E-2</v>
      </c>
      <c r="F263" s="17">
        <f>E263</f>
        <v>1.2530666473498087E-2</v>
      </c>
      <c r="G263">
        <f>E263/$B$5</f>
        <v>0.6548713270551153</v>
      </c>
      <c r="H263" t="str">
        <f>IF(ABS(G263)&lt;1.96, "no", "yes")</f>
        <v>no</v>
      </c>
    </row>
    <row r="264" spans="1:11" x14ac:dyDescent="0.2">
      <c r="A264" s="21">
        <v>44890</v>
      </c>
      <c r="B264" s="22">
        <v>7.2909754973113916E-3</v>
      </c>
      <c r="C264" s="22">
        <v>-2.8304419763336419E-4</v>
      </c>
      <c r="D264" s="17">
        <f t="shared" ref="D264:D293" si="8">$B$2+$B$3*C264</f>
        <v>-1.9356999937210516E-3</v>
      </c>
      <c r="E264" s="17">
        <f t="shared" ref="E264:E293" si="9">B264-D264</f>
        <v>9.226675491032444E-3</v>
      </c>
      <c r="F264" s="17">
        <f>F263+E264</f>
        <v>2.1757341964530531E-2</v>
      </c>
      <c r="G264">
        <f t="shared" ref="G264:G282" si="10">E264/$B$5</f>
        <v>0.4821998283889003</v>
      </c>
      <c r="H264" t="str">
        <f t="shared" ref="H264:H282" si="11">IF(ABS(G264)&lt;1.96, "no", "yes")</f>
        <v>no</v>
      </c>
    </row>
    <row r="265" spans="1:11" x14ac:dyDescent="0.2">
      <c r="A265" s="20">
        <v>44893</v>
      </c>
      <c r="B265" s="22">
        <v>2.2172793456292084E-3</v>
      </c>
      <c r="C265" s="22">
        <v>-1.5444192913123267E-2</v>
      </c>
      <c r="D265" s="17">
        <f t="shared" si="8"/>
        <v>-2.502499925034812E-2</v>
      </c>
      <c r="E265" s="17">
        <f t="shared" si="9"/>
        <v>2.7242278595977328E-2</v>
      </c>
      <c r="F265" s="17">
        <f t="shared" ref="F265:F282" si="12">F264+E265</f>
        <v>4.8999620560507856E-2</v>
      </c>
      <c r="G265">
        <f t="shared" si="10"/>
        <v>1.4237221279398182</v>
      </c>
      <c r="H265" t="str">
        <f t="shared" si="11"/>
        <v>no</v>
      </c>
    </row>
    <row r="266" spans="1:11" x14ac:dyDescent="0.2">
      <c r="A266" s="21">
        <v>44894</v>
      </c>
      <c r="B266" s="22">
        <v>-1.3078454528091865E-2</v>
      </c>
      <c r="C266" s="22">
        <v>-1.5918653377758885E-3</v>
      </c>
      <c r="D266" s="17">
        <f t="shared" si="8"/>
        <v>-3.9289370198360672E-3</v>
      </c>
      <c r="E266" s="17">
        <f t="shared" si="9"/>
        <v>-9.1495175082557979E-3</v>
      </c>
      <c r="F266" s="17">
        <f t="shared" si="12"/>
        <v>3.9850103052252062E-2</v>
      </c>
      <c r="G266">
        <f t="shared" si="10"/>
        <v>-0.47816743708068821</v>
      </c>
      <c r="H266" t="str">
        <f t="shared" si="11"/>
        <v>no</v>
      </c>
    </row>
    <row r="267" spans="1:11" x14ac:dyDescent="0.2">
      <c r="A267" s="18">
        <v>44895</v>
      </c>
      <c r="B267" s="19">
        <v>5.6500662932844392E-2</v>
      </c>
      <c r="C267" s="19">
        <v>3.0947872397389053E-2</v>
      </c>
      <c r="D267" s="19">
        <f>$B$2+$B$3*C267</f>
        <v>4.5626657770403825E-2</v>
      </c>
      <c r="E267" s="19">
        <f t="shared" si="9"/>
        <v>1.0874005162440567E-2</v>
      </c>
      <c r="F267" s="19">
        <f t="shared" si="12"/>
        <v>5.0724108214692629E-2</v>
      </c>
      <c r="G267" s="27">
        <f t="shared" si="10"/>
        <v>0.56829173501604613</v>
      </c>
      <c r="H267" s="27" t="str">
        <f t="shared" si="11"/>
        <v>no</v>
      </c>
    </row>
    <row r="268" spans="1:11" x14ac:dyDescent="0.2">
      <c r="A268" s="28">
        <v>44896</v>
      </c>
      <c r="B268" s="25">
        <v>-8.2683292819983323E-2</v>
      </c>
      <c r="C268" s="25">
        <v>-8.6763321804983473E-4</v>
      </c>
      <c r="D268" s="25">
        <f t="shared" si="8"/>
        <v>-2.8259854917284631E-3</v>
      </c>
      <c r="E268" s="25">
        <f t="shared" si="9"/>
        <v>-7.9857307328254856E-2</v>
      </c>
      <c r="F268" s="25">
        <f t="shared" si="12"/>
        <v>-2.9133199113562228E-2</v>
      </c>
      <c r="G268" s="26">
        <f t="shared" si="10"/>
        <v>-4.1734620369720288</v>
      </c>
      <c r="H268" s="26" t="str">
        <f t="shared" si="11"/>
        <v>yes</v>
      </c>
      <c r="K268" t="s">
        <v>95</v>
      </c>
    </row>
    <row r="269" spans="1:11" x14ac:dyDescent="0.2">
      <c r="A269" s="20">
        <v>44897</v>
      </c>
      <c r="B269" s="22">
        <v>-1.6598724571111889E-2</v>
      </c>
      <c r="C269" s="22">
        <v>-1.194660488065602E-3</v>
      </c>
      <c r="D269" s="17">
        <f t="shared" si="8"/>
        <v>-3.3240236446526721E-3</v>
      </c>
      <c r="E269" s="17">
        <f t="shared" si="9"/>
        <v>-1.3274700926459217E-2</v>
      </c>
      <c r="F269" s="17">
        <f t="shared" si="12"/>
        <v>-4.2407900040021443E-2</v>
      </c>
      <c r="G269">
        <f t="shared" si="10"/>
        <v>-0.69375567774914193</v>
      </c>
      <c r="H269" t="str">
        <f t="shared" si="11"/>
        <v>no</v>
      </c>
    </row>
    <row r="270" spans="1:11" x14ac:dyDescent="0.2">
      <c r="A270" s="28">
        <v>44900</v>
      </c>
      <c r="B270" s="25">
        <v>-7.3533548461581777E-2</v>
      </c>
      <c r="C270" s="25">
        <v>-1.7894212283564803E-2</v>
      </c>
      <c r="D270" s="25">
        <f t="shared" si="8"/>
        <v>-2.875619610688062E-2</v>
      </c>
      <c r="E270" s="25">
        <f t="shared" si="9"/>
        <v>-4.4777352354701157E-2</v>
      </c>
      <c r="F270" s="25">
        <f t="shared" si="12"/>
        <v>-8.7185252394722607E-2</v>
      </c>
      <c r="G270" s="26">
        <f t="shared" si="10"/>
        <v>-2.3401312468539155</v>
      </c>
      <c r="H270" s="26" t="str">
        <f t="shared" si="11"/>
        <v>yes</v>
      </c>
    </row>
    <row r="271" spans="1:11" x14ac:dyDescent="0.2">
      <c r="A271" s="20">
        <v>44901</v>
      </c>
      <c r="B271" s="22">
        <v>-4.9279443337137963E-3</v>
      </c>
      <c r="C271" s="22">
        <v>-1.4399194981406072E-2</v>
      </c>
      <c r="D271" s="17">
        <f t="shared" si="8"/>
        <v>-2.3433545303107092E-2</v>
      </c>
      <c r="E271" s="17">
        <f t="shared" si="9"/>
        <v>1.8505600969393295E-2</v>
      </c>
      <c r="F271" s="17">
        <f t="shared" si="12"/>
        <v>-6.8679651425329308E-2</v>
      </c>
      <c r="G271">
        <f t="shared" si="10"/>
        <v>0.96713031907838409</v>
      </c>
      <c r="H271" t="str">
        <f t="shared" si="11"/>
        <v>no</v>
      </c>
    </row>
    <row r="272" spans="1:11" x14ac:dyDescent="0.2">
      <c r="A272" s="21">
        <v>44902</v>
      </c>
      <c r="B272" s="22">
        <v>-2.0934878441078109E-2</v>
      </c>
      <c r="C272" s="22">
        <v>-1.8623708845491027E-3</v>
      </c>
      <c r="D272" s="17">
        <f t="shared" si="8"/>
        <v>-4.3408968018572702E-3</v>
      </c>
      <c r="E272" s="17">
        <f t="shared" si="9"/>
        <v>-1.6593981639220837E-2</v>
      </c>
      <c r="F272" s="17">
        <f t="shared" si="12"/>
        <v>-8.5273633064550144E-2</v>
      </c>
      <c r="G272">
        <f t="shared" si="10"/>
        <v>-0.86722624053460529</v>
      </c>
      <c r="H272" t="str">
        <f t="shared" si="11"/>
        <v>no</v>
      </c>
    </row>
    <row r="273" spans="1:8" x14ac:dyDescent="0.2">
      <c r="A273" s="20">
        <v>44903</v>
      </c>
      <c r="B273" s="22">
        <v>-2.6822373767717567E-3</v>
      </c>
      <c r="C273" s="22">
        <v>7.5217819575039702E-3</v>
      </c>
      <c r="D273" s="17">
        <f t="shared" si="8"/>
        <v>9.9504684044426292E-3</v>
      </c>
      <c r="E273" s="17">
        <f t="shared" si="9"/>
        <v>-1.2632705781214386E-2</v>
      </c>
      <c r="F273" s="17">
        <f t="shared" si="12"/>
        <v>-9.7906338845764523E-2</v>
      </c>
      <c r="G273">
        <f t="shared" si="10"/>
        <v>-0.66020405353038181</v>
      </c>
      <c r="H273" t="str">
        <f t="shared" si="11"/>
        <v>no</v>
      </c>
    </row>
    <row r="274" spans="1:8" x14ac:dyDescent="0.2">
      <c r="A274" s="21">
        <v>44904</v>
      </c>
      <c r="B274" s="22">
        <v>7.5307702000837473E-3</v>
      </c>
      <c r="C274" s="22">
        <v>-7.349578247904498E-3</v>
      </c>
      <c r="D274" s="17">
        <f t="shared" si="8"/>
        <v>-1.2697504554555934E-2</v>
      </c>
      <c r="E274" s="17">
        <f t="shared" si="9"/>
        <v>2.0228274754639682E-2</v>
      </c>
      <c r="F274" s="17">
        <f t="shared" si="12"/>
        <v>-7.7678064091124849E-2</v>
      </c>
      <c r="G274">
        <f t="shared" si="10"/>
        <v>1.0571598215165277</v>
      </c>
      <c r="H274" t="str">
        <f t="shared" si="11"/>
        <v>no</v>
      </c>
    </row>
    <row r="275" spans="1:8" x14ac:dyDescent="0.2">
      <c r="A275" s="20">
        <v>44907</v>
      </c>
      <c r="B275" s="22">
        <v>1.525442681965905E-2</v>
      </c>
      <c r="C275" s="22">
        <v>1.4279296218109305E-2</v>
      </c>
      <c r="D275" s="17">
        <f t="shared" si="8"/>
        <v>2.0241658862500206E-2</v>
      </c>
      <c r="E275" s="17">
        <f t="shared" si="9"/>
        <v>-4.9872320428411554E-3</v>
      </c>
      <c r="F275" s="17">
        <f t="shared" si="12"/>
        <v>-8.2665296133966004E-2</v>
      </c>
      <c r="G275">
        <f t="shared" si="10"/>
        <v>-0.26064018806458894</v>
      </c>
      <c r="H275" t="str">
        <f t="shared" si="11"/>
        <v>no</v>
      </c>
    </row>
    <row r="276" spans="1:8" x14ac:dyDescent="0.2">
      <c r="A276" s="21">
        <v>44908</v>
      </c>
      <c r="B276" s="22">
        <v>1.8856461874558361E-2</v>
      </c>
      <c r="C276" s="22">
        <v>7.2896644387934195E-3</v>
      </c>
      <c r="D276" s="17">
        <f t="shared" si="8"/>
        <v>9.5969707274006517E-3</v>
      </c>
      <c r="E276" s="17">
        <f t="shared" si="9"/>
        <v>9.2594911471577095E-3</v>
      </c>
      <c r="F276" s="17">
        <f t="shared" si="12"/>
        <v>-7.3405804986808293E-2</v>
      </c>
      <c r="G276">
        <f t="shared" si="10"/>
        <v>0.48391482354262078</v>
      </c>
      <c r="H276" t="str">
        <f t="shared" si="11"/>
        <v>no</v>
      </c>
    </row>
    <row r="277" spans="1:8" x14ac:dyDescent="0.2">
      <c r="A277" s="20">
        <v>44909</v>
      </c>
      <c r="B277" s="22">
        <v>-6.4149067883794153E-3</v>
      </c>
      <c r="C277" s="22">
        <v>-6.0527246341003371E-3</v>
      </c>
      <c r="D277" s="17">
        <f t="shared" si="8"/>
        <v>-1.0722493178896132E-2</v>
      </c>
      <c r="E277" s="17">
        <f t="shared" si="9"/>
        <v>4.3075863905167166E-3</v>
      </c>
      <c r="F277" s="17">
        <f t="shared" si="12"/>
        <v>-6.9098218596291575E-2</v>
      </c>
      <c r="G277">
        <f t="shared" si="10"/>
        <v>0.22512089216709824</v>
      </c>
      <c r="H277" t="str">
        <f t="shared" si="11"/>
        <v>no</v>
      </c>
    </row>
    <row r="278" spans="1:8" x14ac:dyDescent="0.2">
      <c r="A278" s="21">
        <v>44910</v>
      </c>
      <c r="B278" s="22">
        <v>-3.1985203716907384E-2</v>
      </c>
      <c r="C278" s="22">
        <v>-2.4921675023714007E-2</v>
      </c>
      <c r="D278" s="17">
        <f t="shared" si="8"/>
        <v>-3.9458497975097491E-2</v>
      </c>
      <c r="E278" s="17">
        <f t="shared" si="9"/>
        <v>7.4732942581901066E-3</v>
      </c>
      <c r="F278" s="17">
        <f t="shared" si="12"/>
        <v>-6.1624924338101468E-2</v>
      </c>
      <c r="G278">
        <f t="shared" si="10"/>
        <v>0.39056550892046016</v>
      </c>
      <c r="H278" t="str">
        <f t="shared" si="11"/>
        <v>no</v>
      </c>
    </row>
    <row r="279" spans="1:8" x14ac:dyDescent="0.2">
      <c r="A279" s="20">
        <v>44911</v>
      </c>
      <c r="B279" s="22">
        <v>-1.6635961439245728E-2</v>
      </c>
      <c r="C279" s="22">
        <v>-1.1137750774080746E-2</v>
      </c>
      <c r="D279" s="17">
        <f t="shared" si="8"/>
        <v>-1.8466608910299998E-2</v>
      </c>
      <c r="E279" s="17">
        <f t="shared" si="9"/>
        <v>1.8306474710542697E-3</v>
      </c>
      <c r="F279" s="17">
        <f t="shared" si="12"/>
        <v>-5.9794276867047198E-2</v>
      </c>
      <c r="G279">
        <f t="shared" si="10"/>
        <v>9.5672368367229393E-2</v>
      </c>
      <c r="H279" t="str">
        <f t="shared" si="11"/>
        <v>no</v>
      </c>
    </row>
    <row r="280" spans="1:8" x14ac:dyDescent="0.2">
      <c r="A280" s="21">
        <v>44914</v>
      </c>
      <c r="B280" s="22">
        <v>5.7691275476559056E-3</v>
      </c>
      <c r="C280" s="22">
        <v>-9.0075160018523448E-3</v>
      </c>
      <c r="D280" s="17">
        <f t="shared" si="8"/>
        <v>-1.5222420157464786E-2</v>
      </c>
      <c r="E280" s="17">
        <f t="shared" si="9"/>
        <v>2.099154770512069E-2</v>
      </c>
      <c r="F280" s="17">
        <f t="shared" si="12"/>
        <v>-3.8802729161926508E-2</v>
      </c>
      <c r="G280">
        <f t="shared" si="10"/>
        <v>1.0970496047969243</v>
      </c>
      <c r="H280" t="str">
        <f t="shared" si="11"/>
        <v>no</v>
      </c>
    </row>
    <row r="281" spans="1:8" x14ac:dyDescent="0.2">
      <c r="A281" s="20">
        <v>44915</v>
      </c>
      <c r="B281" s="22">
        <v>-4.3406823013901752E-3</v>
      </c>
      <c r="C281" s="22">
        <v>1.0373383615349674E-3</v>
      </c>
      <c r="D281" s="17">
        <f t="shared" si="8"/>
        <v>7.51442116867433E-5</v>
      </c>
      <c r="E281" s="17">
        <f t="shared" si="9"/>
        <v>-4.4158265130769189E-3</v>
      </c>
      <c r="F281" s="17">
        <f t="shared" si="12"/>
        <v>-4.3218555675003427E-2</v>
      </c>
      <c r="G281">
        <f t="shared" si="10"/>
        <v>-0.2307776824784136</v>
      </c>
      <c r="H281" t="str">
        <f t="shared" si="11"/>
        <v>no</v>
      </c>
    </row>
    <row r="282" spans="1:8" x14ac:dyDescent="0.2">
      <c r="A282" s="21">
        <v>44916</v>
      </c>
      <c r="B282" s="22">
        <v>1.4402426739842378E-2</v>
      </c>
      <c r="C282" s="22">
        <v>1.4867993802734736E-2</v>
      </c>
      <c r="D282" s="17">
        <f t="shared" si="8"/>
        <v>2.1138201397511602E-2</v>
      </c>
      <c r="E282" s="17">
        <f t="shared" si="9"/>
        <v>-6.7357746576692246E-3</v>
      </c>
      <c r="F282" s="17">
        <f t="shared" si="12"/>
        <v>-4.9954330332672651E-2</v>
      </c>
      <c r="G282">
        <f t="shared" si="10"/>
        <v>-0.35202163413584636</v>
      </c>
      <c r="H282" t="str">
        <f t="shared" si="11"/>
        <v>no</v>
      </c>
    </row>
    <row r="283" spans="1:8" x14ac:dyDescent="0.2">
      <c r="A283" s="15">
        <v>44917</v>
      </c>
      <c r="B283" s="17">
        <v>-8.5188713026277396E-3</v>
      </c>
      <c r="C283" s="17">
        <v>-1.4451699568616361E-2</v>
      </c>
      <c r="D283" s="17">
        <f t="shared" si="8"/>
        <v>-2.3513505875303407E-2</v>
      </c>
      <c r="E283" s="17">
        <f t="shared" si="9"/>
        <v>1.4994634572675667E-2</v>
      </c>
    </row>
    <row r="284" spans="1:8" x14ac:dyDescent="0.2">
      <c r="A284" s="16">
        <v>44918</v>
      </c>
      <c r="B284" s="17">
        <v>1.9352014427167497E-3</v>
      </c>
      <c r="C284" s="17">
        <v>5.8681025252820262E-3</v>
      </c>
      <c r="D284" s="17">
        <f t="shared" si="8"/>
        <v>7.4320379080719048E-3</v>
      </c>
      <c r="E284" s="17">
        <f t="shared" si="9"/>
        <v>-5.4968364653551552E-3</v>
      </c>
    </row>
    <row r="285" spans="1:8" x14ac:dyDescent="0.2">
      <c r="A285" s="15">
        <v>44922</v>
      </c>
      <c r="B285" s="17">
        <v>9.4253242574651175E-3</v>
      </c>
      <c r="C285" s="17">
        <v>-4.0496221104097119E-3</v>
      </c>
      <c r="D285" s="17">
        <f t="shared" si="8"/>
        <v>-7.6719173630976478E-3</v>
      </c>
      <c r="E285" s="17">
        <f t="shared" si="9"/>
        <v>1.7097241620562767E-2</v>
      </c>
    </row>
    <row r="286" spans="1:8" x14ac:dyDescent="0.2">
      <c r="A286" s="16">
        <v>44923</v>
      </c>
      <c r="B286" s="17">
        <v>-1.6761205050944361E-2</v>
      </c>
      <c r="C286" s="17">
        <v>-1.2020638322615351E-2</v>
      </c>
      <c r="D286" s="17">
        <f t="shared" si="8"/>
        <v>-1.9811180828998881E-2</v>
      </c>
      <c r="E286" s="17">
        <f t="shared" si="9"/>
        <v>3.04997577805452E-3</v>
      </c>
    </row>
    <row r="287" spans="1:8" x14ac:dyDescent="0.2">
      <c r="A287" s="15">
        <v>44924</v>
      </c>
      <c r="B287" s="17">
        <v>3.1680565009192918E-2</v>
      </c>
      <c r="C287" s="17">
        <v>1.7461331644819111E-2</v>
      </c>
      <c r="D287" s="17">
        <f t="shared" si="8"/>
        <v>2.5087661602215278E-2</v>
      </c>
      <c r="E287" s="17">
        <f t="shared" si="9"/>
        <v>6.5929034069776397E-3</v>
      </c>
    </row>
    <row r="288" spans="1:8" x14ac:dyDescent="0.2">
      <c r="A288" s="16">
        <v>44925</v>
      </c>
      <c r="B288" s="17">
        <v>3.7718810845199791E-4</v>
      </c>
      <c r="C288" s="17">
        <v>-2.5407424823445934E-3</v>
      </c>
      <c r="D288" s="17">
        <f t="shared" si="8"/>
        <v>-5.3740061738861578E-3</v>
      </c>
      <c r="E288" s="17">
        <f t="shared" si="9"/>
        <v>5.7511942823381557E-3</v>
      </c>
    </row>
    <row r="289" spans="1:5" x14ac:dyDescent="0.2">
      <c r="A289" s="15">
        <v>44929</v>
      </c>
      <c r="B289" s="17">
        <v>1.6517229536799238E-2</v>
      </c>
      <c r="C289" s="17">
        <v>-4.000548879248611E-3</v>
      </c>
      <c r="D289" s="17">
        <f t="shared" si="8"/>
        <v>-7.5971824903626646E-3</v>
      </c>
      <c r="E289" s="17">
        <f t="shared" si="9"/>
        <v>2.4114412027161903E-2</v>
      </c>
    </row>
    <row r="290" spans="1:5" x14ac:dyDescent="0.2">
      <c r="A290" s="16">
        <v>44930</v>
      </c>
      <c r="B290" s="17">
        <v>3.5687616368386132E-2</v>
      </c>
      <c r="C290" s="17">
        <v>7.5389705750443792E-3</v>
      </c>
      <c r="D290" s="17">
        <f t="shared" si="8"/>
        <v>9.97664538757536E-3</v>
      </c>
      <c r="E290" s="17">
        <f t="shared" si="9"/>
        <v>2.5710970980810773E-2</v>
      </c>
    </row>
    <row r="291" spans="1:5" x14ac:dyDescent="0.2">
      <c r="A291" s="15">
        <v>44931</v>
      </c>
      <c r="B291" s="17">
        <v>-2.3282508090588183E-2</v>
      </c>
      <c r="C291" s="17">
        <v>-1.1645528874622113E-2</v>
      </c>
      <c r="D291" s="17">
        <f t="shared" si="8"/>
        <v>-1.9239917103457078E-2</v>
      </c>
      <c r="E291" s="17">
        <f t="shared" si="9"/>
        <v>-4.0425909871311047E-3</v>
      </c>
    </row>
    <row r="292" spans="1:5" x14ac:dyDescent="0.2">
      <c r="A292" s="16">
        <v>44932</v>
      </c>
      <c r="B292" s="17">
        <v>3.0585323427275046E-2</v>
      </c>
      <c r="C292" s="17">
        <v>2.284078102943865E-2</v>
      </c>
      <c r="D292" s="17">
        <f t="shared" si="8"/>
        <v>3.3280161986467681E-2</v>
      </c>
      <c r="E292" s="17">
        <f t="shared" si="9"/>
        <v>-2.6948385591926347E-3</v>
      </c>
    </row>
    <row r="293" spans="1:5" x14ac:dyDescent="0.2">
      <c r="A293" s="15">
        <v>44935</v>
      </c>
      <c r="B293" s="17">
        <v>4.690073191920896E-2</v>
      </c>
      <c r="C293" s="17">
        <v>-7.6763254526313052E-4</v>
      </c>
      <c r="D293" s="17">
        <f t="shared" si="8"/>
        <v>-2.6736919219491999E-3</v>
      </c>
      <c r="E293" s="17">
        <f t="shared" si="9"/>
        <v>4.9574423841158163E-2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BB0D-7252-9148-B198-F4CF9F80576E}">
  <sheetPr codeName="Sheet15"/>
  <dimension ref="A2:S293"/>
  <sheetViews>
    <sheetView topLeftCell="E1" zoomScale="80" zoomScaleNormal="80" workbookViewId="0">
      <selection activeCell="R15" sqref="R15"/>
    </sheetView>
  </sheetViews>
  <sheetFormatPr baseColWidth="10" defaultRowHeight="15" x14ac:dyDescent="0.2"/>
  <cols>
    <col min="11" max="11" width="4" customWidth="1"/>
    <col min="12" max="12" width="5.1640625" customWidth="1"/>
    <col min="13" max="13" width="5" customWidth="1"/>
  </cols>
  <sheetData>
    <row r="2" spans="1:19" x14ac:dyDescent="0.2">
      <c r="A2" t="s">
        <v>29</v>
      </c>
      <c r="B2">
        <f>INTERCEPT(B11:B262,C11:C262)</f>
        <v>-4.6015057307596753E-4</v>
      </c>
      <c r="D2" t="s">
        <v>88</v>
      </c>
      <c r="E2">
        <f>_xlfn.STDEV.S(E11:E262)</f>
        <v>2.4916321623681001E-2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1.7009953071462944</v>
      </c>
      <c r="G3" t="s">
        <v>180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0.51717699207530843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2.496610453370196E-2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80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-2.9662695389865656E-2</v>
      </c>
      <c r="C11" s="17">
        <v>1.6570786727996278E-3</v>
      </c>
      <c r="D11" s="17">
        <f>$B$2+$B$3*C11</f>
        <v>2.3585324729284091E-3</v>
      </c>
      <c r="E11" s="17">
        <f>B11-D11</f>
        <v>-3.2021227862794065E-2</v>
      </c>
    </row>
    <row r="12" spans="1:19" x14ac:dyDescent="0.2">
      <c r="A12" s="16">
        <v>44524</v>
      </c>
      <c r="B12" s="17">
        <v>1.9468998759636369E-2</v>
      </c>
      <c r="C12" s="17">
        <v>2.2939006971240961E-3</v>
      </c>
      <c r="D12" s="17">
        <f t="shared" ref="D12:D75" si="0">$B$2+$B$3*C12</f>
        <v>3.4417637477917331E-3</v>
      </c>
      <c r="E12" s="17">
        <f t="shared" ref="E12:E75" si="1">B12-D12</f>
        <v>1.6027235011844637E-2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3.6962313840849248E-4</v>
      </c>
      <c r="C13" s="17">
        <v>-2.2724855683128209E-2</v>
      </c>
      <c r="D13" s="17">
        <f t="shared" si="0"/>
        <v>-3.9115023445653853E-2</v>
      </c>
      <c r="E13" s="17">
        <f t="shared" si="1"/>
        <v>3.9484646584062345E-2</v>
      </c>
      <c r="N13" s="17">
        <f>SUM(E266:E268)</f>
        <v>1.1633521648835334E-2</v>
      </c>
      <c r="O13" s="17">
        <f>SUM(E265:E269)</f>
        <v>-2.0206850572883767E-3</v>
      </c>
      <c r="P13" s="17">
        <f>SUM(E267:E272)</f>
        <v>-6.3007754631723215E-3</v>
      </c>
      <c r="Q13" s="17">
        <f>SUM(E267:E277)</f>
        <v>4.4460299350257533E-2</v>
      </c>
      <c r="R13" s="17">
        <f>SUM(E267:E282)</f>
        <v>3.2668279030006575E-2</v>
      </c>
    </row>
    <row r="14" spans="1:19" x14ac:dyDescent="0.2">
      <c r="A14" s="16">
        <v>44529</v>
      </c>
      <c r="B14" s="17">
        <v>3.582480178585179E-2</v>
      </c>
      <c r="C14" s="17">
        <v>1.3200221128189193E-2</v>
      </c>
      <c r="D14" s="17">
        <f t="shared" si="0"/>
        <v>2.1993363619267216E-2</v>
      </c>
      <c r="E14" s="17">
        <f t="shared" si="1"/>
        <v>1.3831438166584574E-2</v>
      </c>
    </row>
    <row r="15" spans="1:19" x14ac:dyDescent="0.2">
      <c r="A15" s="15">
        <v>44530</v>
      </c>
      <c r="B15" s="17">
        <v>-3.7335394310513914E-2</v>
      </c>
      <c r="C15" s="17">
        <v>-1.8961306218543861E-2</v>
      </c>
      <c r="D15" s="17">
        <f t="shared" si="0"/>
        <v>-3.2713243468182926E-2</v>
      </c>
      <c r="E15" s="17">
        <f t="shared" si="1"/>
        <v>-4.6221508423309882E-3</v>
      </c>
      <c r="N15">
        <f>N13/(B5 * SQRT(3))</f>
        <v>0.2690294293413536</v>
      </c>
      <c r="O15">
        <f>O13/(B5 * SQRT(5))</f>
        <v>-3.6196188661434585E-2</v>
      </c>
      <c r="P15">
        <f>P13/(B5 * SQRT(6))</f>
        <v>-0.1030309237055549</v>
      </c>
      <c r="Q15">
        <f>Q13/(B5*SQRT(11))</f>
        <v>0.53693937792057667</v>
      </c>
      <c r="R15">
        <f>R13/(B5*SQRT(16))</f>
        <v>0.32712631425847177</v>
      </c>
    </row>
    <row r="16" spans="1:19" x14ac:dyDescent="0.2">
      <c r="A16" s="16">
        <v>44531</v>
      </c>
      <c r="B16" s="17">
        <v>-7.4309093716226626E-2</v>
      </c>
      <c r="C16" s="17">
        <v>-1.1815195971097037E-2</v>
      </c>
      <c r="D16" s="17">
        <f t="shared" si="0"/>
        <v>-2.0557743472925834E-2</v>
      </c>
      <c r="E16" s="17">
        <f t="shared" si="1"/>
        <v>-5.3751350243300793E-2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3.9695114832296374E-2</v>
      </c>
      <c r="C17" s="17">
        <v>1.4194423271231882E-2</v>
      </c>
      <c r="D17" s="17">
        <f t="shared" si="0"/>
        <v>2.3684496798937617E-2</v>
      </c>
      <c r="E17" s="17">
        <f t="shared" si="1"/>
        <v>1.6010618033358757E-2</v>
      </c>
    </row>
    <row r="18" spans="1:5" hidden="1" x14ac:dyDescent="0.2">
      <c r="A18" s="16">
        <v>44533</v>
      </c>
      <c r="B18" s="17">
        <v>-1.6458924876076808E-2</v>
      </c>
      <c r="C18" s="17">
        <v>-8.4485809792226307E-3</v>
      </c>
      <c r="D18" s="17">
        <f t="shared" si="0"/>
        <v>-1.4831147170779107E-2</v>
      </c>
      <c r="E18" s="17">
        <f t="shared" si="1"/>
        <v>-1.6277777052977008E-3</v>
      </c>
    </row>
    <row r="19" spans="1:5" hidden="1" x14ac:dyDescent="0.2">
      <c r="A19" s="15">
        <v>44536</v>
      </c>
      <c r="B19" s="17">
        <v>5.5944284059956662E-3</v>
      </c>
      <c r="C19" s="17">
        <v>1.1730928977641941E-2</v>
      </c>
      <c r="D19" s="17">
        <f t="shared" si="0"/>
        <v>1.9494104566359451E-2</v>
      </c>
      <c r="E19" s="17">
        <f t="shared" si="1"/>
        <v>-1.3899676160363784E-2</v>
      </c>
    </row>
    <row r="20" spans="1:5" hidden="1" x14ac:dyDescent="0.2">
      <c r="A20" s="16">
        <v>44537</v>
      </c>
      <c r="B20" s="17">
        <v>7.5988581438349634E-2</v>
      </c>
      <c r="C20" s="17">
        <v>2.0707063007576743E-2</v>
      </c>
      <c r="D20" s="17">
        <f t="shared" si="0"/>
        <v>3.4762466427594702E-2</v>
      </c>
      <c r="E20" s="17">
        <f t="shared" si="1"/>
        <v>4.1226115010754932E-2</v>
      </c>
    </row>
    <row r="21" spans="1:5" hidden="1" x14ac:dyDescent="0.2">
      <c r="A21" s="15">
        <v>44538</v>
      </c>
      <c r="B21" s="17">
        <v>3.6479295738554018E-3</v>
      </c>
      <c r="C21" s="17">
        <v>3.0852936469836223E-3</v>
      </c>
      <c r="D21" s="17">
        <f t="shared" si="0"/>
        <v>4.7879194416114504E-3</v>
      </c>
      <c r="E21" s="17">
        <f t="shared" si="1"/>
        <v>-1.1399898677560485E-3</v>
      </c>
    </row>
    <row r="22" spans="1:5" hidden="1" x14ac:dyDescent="0.2">
      <c r="A22" s="16">
        <v>44539</v>
      </c>
      <c r="B22" s="17">
        <v>-3.5535663327375677E-2</v>
      </c>
      <c r="C22" s="17">
        <v>-7.1811299644134463E-3</v>
      </c>
      <c r="D22" s="17">
        <f t="shared" si="0"/>
        <v>-1.2675218942550876E-2</v>
      </c>
      <c r="E22" s="17">
        <f t="shared" si="1"/>
        <v>-2.2860444384824801E-2</v>
      </c>
    </row>
    <row r="23" spans="1:5" hidden="1" x14ac:dyDescent="0.2">
      <c r="A23" s="15">
        <v>44540</v>
      </c>
      <c r="B23" s="17">
        <v>7.552752472163915E-3</v>
      </c>
      <c r="C23" s="17">
        <v>9.54911139915815E-3</v>
      </c>
      <c r="D23" s="17">
        <f t="shared" si="0"/>
        <v>1.5782843104309229E-2</v>
      </c>
      <c r="E23" s="17">
        <f t="shared" si="1"/>
        <v>-8.2300906321453142E-3</v>
      </c>
    </row>
    <row r="24" spans="1:5" hidden="1" x14ac:dyDescent="0.2">
      <c r="A24" s="16">
        <v>44543</v>
      </c>
      <c r="B24" s="17">
        <v>1.3817619783616841E-2</v>
      </c>
      <c r="C24" s="17">
        <v>-9.1362090992822553E-3</v>
      </c>
      <c r="D24" s="17">
        <f t="shared" si="0"/>
        <v>-1.6000799376062358E-2</v>
      </c>
      <c r="E24" s="17">
        <f t="shared" si="1"/>
        <v>2.9818419159679199E-2</v>
      </c>
    </row>
    <row r="25" spans="1:5" hidden="1" x14ac:dyDescent="0.2">
      <c r="A25" s="15">
        <v>44544</v>
      </c>
      <c r="B25" s="17">
        <v>-4.7641552581028757E-2</v>
      </c>
      <c r="C25" s="17">
        <v>-7.4705984403412584E-3</v>
      </c>
      <c r="D25" s="17">
        <f t="shared" si="0"/>
        <v>-1.3167603461670875E-2</v>
      </c>
      <c r="E25" s="17">
        <f t="shared" si="1"/>
        <v>-3.4473949119357881E-2</v>
      </c>
    </row>
    <row r="26" spans="1:5" hidden="1" x14ac:dyDescent="0.2">
      <c r="A26" s="16">
        <v>44545</v>
      </c>
      <c r="B26" s="17">
        <v>3.5777745761897739E-2</v>
      </c>
      <c r="C26" s="17">
        <v>1.6348409288555077E-2</v>
      </c>
      <c r="D26" s="17">
        <f t="shared" si="0"/>
        <v>2.7348416906063107E-2</v>
      </c>
      <c r="E26" s="17">
        <f t="shared" si="1"/>
        <v>8.4293288558346322E-3</v>
      </c>
    </row>
    <row r="27" spans="1:5" hidden="1" x14ac:dyDescent="0.2">
      <c r="A27" s="15">
        <v>44546</v>
      </c>
      <c r="B27" s="17">
        <v>-5.8821711177052372E-2</v>
      </c>
      <c r="C27" s="17">
        <v>-8.7433782392221104E-3</v>
      </c>
      <c r="D27" s="17">
        <f t="shared" si="0"/>
        <v>-1.5332595926597808E-2</v>
      </c>
      <c r="E27" s="17">
        <f t="shared" si="1"/>
        <v>-4.3489115250454562E-2</v>
      </c>
    </row>
    <row r="28" spans="1:5" hidden="1" x14ac:dyDescent="0.2">
      <c r="A28" s="16">
        <v>44547</v>
      </c>
      <c r="B28" s="17">
        <v>1.0919898847252751E-2</v>
      </c>
      <c r="C28" s="17">
        <v>-1.0287726483131143E-2</v>
      </c>
      <c r="D28" s="17">
        <f t="shared" si="0"/>
        <v>-1.7959525042086696E-2</v>
      </c>
      <c r="E28" s="17">
        <f t="shared" si="1"/>
        <v>2.8879423889339447E-2</v>
      </c>
    </row>
    <row r="29" spans="1:5" hidden="1" x14ac:dyDescent="0.2">
      <c r="A29" s="15">
        <v>44550</v>
      </c>
      <c r="B29" s="17">
        <v>-1.6665854490521936E-2</v>
      </c>
      <c r="C29" s="17">
        <v>-1.1388032826621375E-2</v>
      </c>
      <c r="D29" s="17">
        <f t="shared" si="0"/>
        <v>-1.9831140968786878E-2</v>
      </c>
      <c r="E29" s="17">
        <f t="shared" si="1"/>
        <v>3.1652864782649413E-3</v>
      </c>
    </row>
    <row r="30" spans="1:5" hidden="1" x14ac:dyDescent="0.2">
      <c r="A30" s="16">
        <v>44551</v>
      </c>
      <c r="B30" s="17">
        <v>4.2866346201496652E-2</v>
      </c>
      <c r="C30" s="17">
        <v>1.7777943178882483E-2</v>
      </c>
      <c r="D30" s="17">
        <f t="shared" si="0"/>
        <v>2.978004734491661E-2</v>
      </c>
      <c r="E30" s="17">
        <f t="shared" si="1"/>
        <v>1.3086298856580043E-2</v>
      </c>
    </row>
    <row r="31" spans="1:5" hidden="1" x14ac:dyDescent="0.2">
      <c r="A31" s="15">
        <v>44552</v>
      </c>
      <c r="B31" s="17">
        <v>1.9974022682633041E-2</v>
      </c>
      <c r="C31" s="17">
        <v>1.0180180373954517E-2</v>
      </c>
      <c r="D31" s="17">
        <f t="shared" si="0"/>
        <v>1.6856288468923473E-2</v>
      </c>
      <c r="E31" s="17">
        <f t="shared" si="1"/>
        <v>3.1177342137095679E-3</v>
      </c>
    </row>
    <row r="32" spans="1:5" hidden="1" x14ac:dyDescent="0.2">
      <c r="A32" s="16">
        <v>44553</v>
      </c>
      <c r="B32" s="17">
        <v>7.2057521780319878E-3</v>
      </c>
      <c r="C32" s="17">
        <v>6.2237041579367158E-3</v>
      </c>
      <c r="D32" s="17">
        <f t="shared" si="0"/>
        <v>1.0126340992641265E-2</v>
      </c>
      <c r="E32" s="17">
        <f t="shared" si="1"/>
        <v>-2.9205888146092776E-3</v>
      </c>
    </row>
    <row r="33" spans="1:5" hidden="1" x14ac:dyDescent="0.2">
      <c r="A33" s="15">
        <v>44557</v>
      </c>
      <c r="B33" s="17">
        <v>2.2680666697503682E-2</v>
      </c>
      <c r="C33" s="17">
        <v>1.383895602639984E-2</v>
      </c>
      <c r="D33" s="17">
        <f t="shared" si="0"/>
        <v>2.307984868363409E-2</v>
      </c>
      <c r="E33" s="17">
        <f t="shared" si="1"/>
        <v>-3.9918198613040842E-4</v>
      </c>
    </row>
    <row r="34" spans="1:5" hidden="1" x14ac:dyDescent="0.2">
      <c r="A34" s="16">
        <v>44558</v>
      </c>
      <c r="B34" s="17">
        <v>-1.3991074659269076E-2</v>
      </c>
      <c r="C34" s="17">
        <v>-1.0101874482121298E-3</v>
      </c>
      <c r="D34" s="17">
        <f t="shared" si="0"/>
        <v>-2.1784746818228908E-3</v>
      </c>
      <c r="E34" s="17">
        <f t="shared" si="1"/>
        <v>-1.1812599977446185E-2</v>
      </c>
    </row>
    <row r="35" spans="1:5" hidden="1" x14ac:dyDescent="0.2">
      <c r="A35" s="15">
        <v>44559</v>
      </c>
      <c r="B35" s="17">
        <v>8.8685015290534963E-4</v>
      </c>
      <c r="C35" s="17">
        <v>1.4019033292591576E-3</v>
      </c>
      <c r="D35" s="17">
        <f t="shared" si="0"/>
        <v>1.9244804110666257E-3</v>
      </c>
      <c r="E35" s="17">
        <f t="shared" si="1"/>
        <v>-1.0376302581612761E-3</v>
      </c>
    </row>
    <row r="36" spans="1:5" hidden="1" x14ac:dyDescent="0.2">
      <c r="A36" s="16">
        <v>44560</v>
      </c>
      <c r="B36" s="17">
        <v>-6.1107885972799814E-5</v>
      </c>
      <c r="C36" s="17">
        <v>-2.9897393314501919E-3</v>
      </c>
      <c r="D36" s="17">
        <f t="shared" si="0"/>
        <v>-5.5456831454634434E-3</v>
      </c>
      <c r="E36" s="17">
        <f t="shared" si="1"/>
        <v>5.4845752594906436E-3</v>
      </c>
    </row>
    <row r="37" spans="1:5" hidden="1" x14ac:dyDescent="0.2">
      <c r="A37" s="15">
        <v>44561</v>
      </c>
      <c r="B37" s="17">
        <v>-8.2959024658537661E-3</v>
      </c>
      <c r="C37" s="17">
        <v>-2.6262207741385435E-3</v>
      </c>
      <c r="D37" s="17">
        <f t="shared" si="0"/>
        <v>-4.9273397854157379E-3</v>
      </c>
      <c r="E37" s="17">
        <f t="shared" si="1"/>
        <v>-3.3685626804380283E-3</v>
      </c>
    </row>
    <row r="38" spans="1:5" hidden="1" x14ac:dyDescent="0.2">
      <c r="A38" s="16">
        <v>44564</v>
      </c>
      <c r="B38" s="17">
        <v>-2.9224630648118199E-2</v>
      </c>
      <c r="C38" s="17">
        <v>6.3740773533522699E-3</v>
      </c>
      <c r="D38" s="17">
        <f t="shared" si="0"/>
        <v>1.0382125092363716E-2</v>
      </c>
      <c r="E38" s="17">
        <f t="shared" si="1"/>
        <v>-3.9606755740481919E-2</v>
      </c>
    </row>
    <row r="39" spans="1:5" hidden="1" x14ac:dyDescent="0.2">
      <c r="A39" s="15">
        <v>44565</v>
      </c>
      <c r="B39" s="17">
        <v>-4.1578062017964101E-2</v>
      </c>
      <c r="C39" s="17">
        <v>-6.29617892823231E-4</v>
      </c>
      <c r="D39" s="17">
        <f t="shared" si="0"/>
        <v>-1.531127654063622E-3</v>
      </c>
      <c r="E39" s="17">
        <f t="shared" si="1"/>
        <v>-4.0046934363900479E-2</v>
      </c>
    </row>
    <row r="40" spans="1:5" hidden="1" x14ac:dyDescent="0.2">
      <c r="A40" s="16">
        <v>44566</v>
      </c>
      <c r="B40" s="17">
        <v>-5.162764513031104E-2</v>
      </c>
      <c r="C40" s="17">
        <v>-1.939276609770646E-2</v>
      </c>
      <c r="D40" s="17">
        <f t="shared" si="0"/>
        <v>-3.3447154697860415E-2</v>
      </c>
      <c r="E40" s="17">
        <f t="shared" si="1"/>
        <v>-1.8180490432450624E-2</v>
      </c>
    </row>
    <row r="41" spans="1:5" hidden="1" x14ac:dyDescent="0.2">
      <c r="A41" s="15">
        <v>44567</v>
      </c>
      <c r="B41" s="17">
        <v>2.234792932467311E-3</v>
      </c>
      <c r="C41" s="17">
        <v>-9.6371086121282978E-4</v>
      </c>
      <c r="D41" s="17">
        <f t="shared" si="0"/>
        <v>-2.099418225444905E-3</v>
      </c>
      <c r="E41" s="17">
        <f t="shared" si="1"/>
        <v>4.3342111579122156E-3</v>
      </c>
    </row>
    <row r="42" spans="1:5" hidden="1" x14ac:dyDescent="0.2">
      <c r="A42" s="16">
        <v>44568</v>
      </c>
      <c r="B42" s="17">
        <v>-1.3326597449655031E-2</v>
      </c>
      <c r="C42" s="17">
        <v>-4.0502124125595396E-3</v>
      </c>
      <c r="D42" s="17">
        <f t="shared" si="0"/>
        <v>-7.3495428797854152E-3</v>
      </c>
      <c r="E42" s="17">
        <f t="shared" si="1"/>
        <v>-5.9770545698696158E-3</v>
      </c>
    </row>
    <row r="43" spans="1:5" hidden="1" x14ac:dyDescent="0.2">
      <c r="A43" s="15">
        <v>44571</v>
      </c>
      <c r="B43" s="17">
        <v>9.9048358904640921E-3</v>
      </c>
      <c r="C43" s="17">
        <v>-1.4410854751839564E-3</v>
      </c>
      <c r="D43" s="17">
        <f t="shared" si="0"/>
        <v>-2.9114302035605651E-3</v>
      </c>
      <c r="E43" s="17">
        <f t="shared" si="1"/>
        <v>1.2816266094024658E-2</v>
      </c>
    </row>
    <row r="44" spans="1:5" hidden="1" x14ac:dyDescent="0.2">
      <c r="A44" s="16">
        <v>44572</v>
      </c>
      <c r="B44" s="17">
        <v>1.1258741258741267E-2</v>
      </c>
      <c r="C44" s="17">
        <v>9.1600307475552256E-3</v>
      </c>
      <c r="D44" s="17">
        <f t="shared" si="0"/>
        <v>1.5121018741831234E-2</v>
      </c>
      <c r="E44" s="17">
        <f t="shared" si="1"/>
        <v>-3.8622774830899664E-3</v>
      </c>
    </row>
    <row r="45" spans="1:5" hidden="1" x14ac:dyDescent="0.2">
      <c r="A45" s="15">
        <v>44573</v>
      </c>
      <c r="B45" s="17">
        <v>-8.7303782587651035E-3</v>
      </c>
      <c r="C45" s="17">
        <v>2.8176963210817529E-3</v>
      </c>
      <c r="D45" s="17">
        <f t="shared" si="0"/>
        <v>4.332737646047473E-3</v>
      </c>
      <c r="E45" s="17">
        <f t="shared" si="1"/>
        <v>-1.3063115904812576E-2</v>
      </c>
    </row>
    <row r="46" spans="1:5" hidden="1" x14ac:dyDescent="0.2">
      <c r="A46" s="16">
        <v>44574</v>
      </c>
      <c r="B46" s="17">
        <v>-9.0915432776992988E-2</v>
      </c>
      <c r="C46" s="17">
        <v>-1.4243549462058636E-2</v>
      </c>
      <c r="D46" s="17">
        <f t="shared" si="0"/>
        <v>-2.4688361365143834E-2</v>
      </c>
      <c r="E46" s="17">
        <f t="shared" si="1"/>
        <v>-6.622707141184915E-2</v>
      </c>
    </row>
    <row r="47" spans="1:5" hidden="1" x14ac:dyDescent="0.2">
      <c r="A47" s="15">
        <v>44575</v>
      </c>
      <c r="B47" s="17">
        <v>1.8723861412730747E-2</v>
      </c>
      <c r="C47" s="17">
        <v>8.1991315788920716E-4</v>
      </c>
      <c r="D47" s="17">
        <f t="shared" si="0"/>
        <v>9.345178607610725E-4</v>
      </c>
      <c r="E47" s="17">
        <f t="shared" si="1"/>
        <v>1.7789343551969674E-2</v>
      </c>
    </row>
    <row r="48" spans="1:5" hidden="1" x14ac:dyDescent="0.2">
      <c r="A48" s="16">
        <v>44579</v>
      </c>
      <c r="B48" s="17">
        <v>-1.634590034273653E-2</v>
      </c>
      <c r="C48" s="17">
        <v>-1.8387895814791499E-2</v>
      </c>
      <c r="D48" s="17">
        <f t="shared" si="0"/>
        <v>-3.1737875062331299E-2</v>
      </c>
      <c r="E48" s="17">
        <f t="shared" si="1"/>
        <v>1.5391974719594768E-2</v>
      </c>
    </row>
    <row r="49" spans="1:5" hidden="1" x14ac:dyDescent="0.2">
      <c r="A49" s="15">
        <v>44580</v>
      </c>
      <c r="B49" s="17">
        <v>-2.0101849370143254E-3</v>
      </c>
      <c r="C49" s="17">
        <v>-9.6895202431227512E-3</v>
      </c>
      <c r="D49" s="17">
        <f t="shared" si="0"/>
        <v>-1.694197903512679E-2</v>
      </c>
      <c r="E49" s="17">
        <f t="shared" si="1"/>
        <v>1.4931794098112464E-2</v>
      </c>
    </row>
    <row r="50" spans="1:5" hidden="1" x14ac:dyDescent="0.2">
      <c r="A50" s="16">
        <v>44581</v>
      </c>
      <c r="B50" s="17">
        <v>-1.2066220338007527E-2</v>
      </c>
      <c r="C50" s="17">
        <v>-1.103742532143781E-2</v>
      </c>
      <c r="D50" s="17">
        <f t="shared" si="0"/>
        <v>-1.9234759247819363E-2</v>
      </c>
      <c r="E50" s="17">
        <f t="shared" si="1"/>
        <v>7.1685389098118356E-3</v>
      </c>
    </row>
    <row r="51" spans="1:5" hidden="1" x14ac:dyDescent="0.2">
      <c r="A51" s="15">
        <v>44582</v>
      </c>
      <c r="B51" s="17">
        <v>-1.4097087378640794E-2</v>
      </c>
      <c r="C51" s="17">
        <v>-1.8914813071498782E-2</v>
      </c>
      <c r="D51" s="17">
        <f t="shared" si="0"/>
        <v>-3.2634158843244783E-2</v>
      </c>
      <c r="E51" s="17">
        <f t="shared" si="1"/>
        <v>1.8537071464603989E-2</v>
      </c>
    </row>
    <row r="52" spans="1:5" hidden="1" x14ac:dyDescent="0.2">
      <c r="A52" s="16">
        <v>44585</v>
      </c>
      <c r="B52" s="17">
        <v>3.5648166384369961E-2</v>
      </c>
      <c r="C52" s="17">
        <v>2.7717522294530283E-3</v>
      </c>
      <c r="D52" s="17">
        <f t="shared" si="0"/>
        <v>4.2545869617959132E-3</v>
      </c>
      <c r="E52" s="17">
        <f t="shared" si="1"/>
        <v>3.139357942257405E-2</v>
      </c>
    </row>
    <row r="53" spans="1:5" hidden="1" x14ac:dyDescent="0.2">
      <c r="A53" s="15">
        <v>44586</v>
      </c>
      <c r="B53" s="17">
        <v>-5.8496881180587379E-2</v>
      </c>
      <c r="C53" s="17">
        <v>-1.2171976789799865E-2</v>
      </c>
      <c r="D53" s="17">
        <f t="shared" si="0"/>
        <v>-2.1164625971219157E-2</v>
      </c>
      <c r="E53" s="17">
        <f t="shared" si="1"/>
        <v>-3.7332255209368226E-2</v>
      </c>
    </row>
    <row r="54" spans="1:5" hidden="1" x14ac:dyDescent="0.2">
      <c r="A54" s="16">
        <v>44587</v>
      </c>
      <c r="B54" s="17">
        <v>-2.1531873636583931E-2</v>
      </c>
      <c r="C54" s="17">
        <v>-1.4966314315554285E-3</v>
      </c>
      <c r="D54" s="17">
        <f t="shared" si="0"/>
        <v>-3.0059136146793923E-3</v>
      </c>
      <c r="E54" s="17">
        <f t="shared" si="1"/>
        <v>-1.8525960021904538E-2</v>
      </c>
    </row>
    <row r="55" spans="1:5" hidden="1" x14ac:dyDescent="0.2">
      <c r="A55" s="15">
        <v>44588</v>
      </c>
      <c r="B55" s="17">
        <v>9.1387638825812356E-2</v>
      </c>
      <c r="C55" s="17">
        <v>-5.3839946849719711E-3</v>
      </c>
      <c r="D55" s="17">
        <f t="shared" si="0"/>
        <v>-9.6183002659138827E-3</v>
      </c>
      <c r="E55" s="17">
        <f t="shared" si="1"/>
        <v>0.10100593909172624</v>
      </c>
    </row>
    <row r="56" spans="1:5" hidden="1" x14ac:dyDescent="0.2">
      <c r="A56" s="16">
        <v>44589</v>
      </c>
      <c r="B56" s="17">
        <v>6.1264635230475317E-2</v>
      </c>
      <c r="C56" s="17">
        <v>2.4347568825681787E-2</v>
      </c>
      <c r="D56" s="17">
        <f t="shared" si="0"/>
        <v>4.0954949739830167E-2</v>
      </c>
      <c r="E56" s="17">
        <f t="shared" si="1"/>
        <v>2.030968549064515E-2</v>
      </c>
    </row>
    <row r="57" spans="1:5" hidden="1" x14ac:dyDescent="0.2">
      <c r="A57" s="15">
        <v>44592</v>
      </c>
      <c r="B57" s="17">
        <v>4.4022242817423507E-2</v>
      </c>
      <c r="C57" s="17">
        <v>1.8886018254227865E-2</v>
      </c>
      <c r="D57" s="17">
        <f t="shared" si="0"/>
        <v>3.1664877848044885E-2</v>
      </c>
      <c r="E57" s="17">
        <f t="shared" si="1"/>
        <v>1.2357364969378622E-2</v>
      </c>
    </row>
    <row r="58" spans="1:5" hidden="1" x14ac:dyDescent="0.2">
      <c r="A58" s="16">
        <v>44593</v>
      </c>
      <c r="B58" s="17">
        <v>1.2974154119294035E-3</v>
      </c>
      <c r="C58" s="17">
        <v>6.8629513569775646E-3</v>
      </c>
      <c r="D58" s="17">
        <f t="shared" si="0"/>
        <v>1.1213697478316163E-2</v>
      </c>
      <c r="E58" s="17">
        <f t="shared" si="1"/>
        <v>-9.9162820663867592E-3</v>
      </c>
    </row>
    <row r="59" spans="1:5" hidden="1" x14ac:dyDescent="0.2">
      <c r="A59" s="15">
        <v>44594</v>
      </c>
      <c r="B59" s="17">
        <v>-9.1894840931564525E-3</v>
      </c>
      <c r="C59" s="17">
        <v>9.4225498950850639E-3</v>
      </c>
      <c r="D59" s="17">
        <f t="shared" si="0"/>
        <v>1.5567562579815536E-2</v>
      </c>
      <c r="E59" s="17">
        <f t="shared" si="1"/>
        <v>-2.4757046672971988E-2</v>
      </c>
    </row>
    <row r="60" spans="1:5" hidden="1" x14ac:dyDescent="0.2">
      <c r="A60" s="16">
        <v>44595</v>
      </c>
      <c r="B60" s="17">
        <v>-3.4930740772605939E-2</v>
      </c>
      <c r="C60" s="17">
        <v>-2.4391094221877574E-2</v>
      </c>
      <c r="D60" s="17">
        <f t="shared" si="0"/>
        <v>-4.1949287380652817E-2</v>
      </c>
      <c r="E60" s="17">
        <f t="shared" si="1"/>
        <v>7.0185466080468772E-3</v>
      </c>
    </row>
    <row r="61" spans="1:5" hidden="1" x14ac:dyDescent="0.2">
      <c r="A61" s="15">
        <v>44596</v>
      </c>
      <c r="B61" s="17">
        <v>2.9722742266202973E-2</v>
      </c>
      <c r="C61" s="17">
        <v>5.156964694110977E-3</v>
      </c>
      <c r="D61" s="17">
        <f t="shared" si="0"/>
        <v>8.3118221707259299E-3</v>
      </c>
      <c r="E61" s="17">
        <f t="shared" si="1"/>
        <v>2.1410920095477043E-2</v>
      </c>
    </row>
    <row r="62" spans="1:5" hidden="1" x14ac:dyDescent="0.2">
      <c r="A62" s="16">
        <v>44599</v>
      </c>
      <c r="B62" s="17">
        <v>-7.4802604238812798E-3</v>
      </c>
      <c r="C62" s="17">
        <v>-3.701786234065696E-3</v>
      </c>
      <c r="D62" s="17">
        <f t="shared" si="0"/>
        <v>-6.7568715852804702E-3</v>
      </c>
      <c r="E62" s="17">
        <f t="shared" si="1"/>
        <v>-7.2338883860080961E-4</v>
      </c>
    </row>
    <row r="63" spans="1:5" hidden="1" x14ac:dyDescent="0.2">
      <c r="A63" s="15">
        <v>44600</v>
      </c>
      <c r="B63" s="17">
        <v>3.1524773203070344E-2</v>
      </c>
      <c r="C63" s="17">
        <v>8.4012248347966612E-3</v>
      </c>
      <c r="D63" s="17">
        <f t="shared" si="0"/>
        <v>1.3830293445194056E-2</v>
      </c>
      <c r="E63" s="17">
        <f t="shared" si="1"/>
        <v>1.7694479757876289E-2</v>
      </c>
    </row>
    <row r="64" spans="1:5" hidden="1" x14ac:dyDescent="0.2">
      <c r="A64" s="16">
        <v>44601</v>
      </c>
      <c r="B64" s="17">
        <v>3.839193600216495E-2</v>
      </c>
      <c r="C64" s="17">
        <v>1.4517177775713597E-2</v>
      </c>
      <c r="D64" s="17">
        <f t="shared" si="0"/>
        <v>2.4233500696421342E-2</v>
      </c>
      <c r="E64" s="17">
        <f t="shared" si="1"/>
        <v>1.4158435305743608E-2</v>
      </c>
    </row>
    <row r="65" spans="1:5" hidden="1" x14ac:dyDescent="0.2">
      <c r="A65" s="15">
        <v>44602</v>
      </c>
      <c r="B65" s="17">
        <v>-5.7168917048063816E-3</v>
      </c>
      <c r="C65" s="17">
        <v>-1.8115705073705524E-2</v>
      </c>
      <c r="D65" s="17">
        <f t="shared" si="0"/>
        <v>-3.1274879889095379E-2</v>
      </c>
      <c r="E65" s="17">
        <f t="shared" si="1"/>
        <v>2.5557988184288997E-2</v>
      </c>
    </row>
    <row r="66" spans="1:5" hidden="1" x14ac:dyDescent="0.2">
      <c r="A66" s="16">
        <v>44603</v>
      </c>
      <c r="B66" s="17">
        <v>-4.3803033777806921E-2</v>
      </c>
      <c r="C66" s="17">
        <v>-1.89694676826343E-2</v>
      </c>
      <c r="D66" s="17">
        <f t="shared" si="0"/>
        <v>-3.2727126080300206E-2</v>
      </c>
      <c r="E66" s="17">
        <f t="shared" si="1"/>
        <v>-1.1075907697506715E-2</v>
      </c>
    </row>
    <row r="67" spans="1:5" hidden="1" x14ac:dyDescent="0.2">
      <c r="A67" s="15">
        <v>44606</v>
      </c>
      <c r="B67" s="17">
        <v>-7.0924415815801778E-3</v>
      </c>
      <c r="C67" s="17">
        <v>-3.8405482229827426E-3</v>
      </c>
      <c r="D67" s="17">
        <f t="shared" si="0"/>
        <v>-6.9929050772386528E-3</v>
      </c>
      <c r="E67" s="17">
        <f t="shared" si="1"/>
        <v>-9.9536504341525035E-5</v>
      </c>
    </row>
    <row r="68" spans="1:5" hidden="1" x14ac:dyDescent="0.2">
      <c r="A68" s="16">
        <v>44607</v>
      </c>
      <c r="B68" s="17">
        <v>2.0842679181476198E-2</v>
      </c>
      <c r="C68" s="17">
        <v>1.5766743077059386E-2</v>
      </c>
      <c r="D68" s="17">
        <f t="shared" si="0"/>
        <v>2.6359005409983375E-2</v>
      </c>
      <c r="E68" s="17">
        <f t="shared" si="1"/>
        <v>-5.5163262285071769E-3</v>
      </c>
    </row>
    <row r="69" spans="1:5" hidden="1" x14ac:dyDescent="0.2">
      <c r="A69" s="15">
        <v>44608</v>
      </c>
      <c r="B69" s="17">
        <v>-1.3014231146266653E-3</v>
      </c>
      <c r="C69" s="17">
        <v>8.8122082633468324E-4</v>
      </c>
      <c r="D69" s="17">
        <f t="shared" si="0"/>
        <v>1.0388019170789083E-3</v>
      </c>
      <c r="E69" s="17">
        <f t="shared" si="1"/>
        <v>-2.3402250317055735E-3</v>
      </c>
    </row>
    <row r="70" spans="1:5" hidden="1" x14ac:dyDescent="0.2">
      <c r="A70" s="16">
        <v>44609</v>
      </c>
      <c r="B70" s="17">
        <v>-4.2545989947367469E-2</v>
      </c>
      <c r="C70" s="17">
        <v>-2.1173137043269175E-2</v>
      </c>
      <c r="D70" s="17">
        <f t="shared" si="0"/>
        <v>-3.6475557321242205E-2</v>
      </c>
      <c r="E70" s="17">
        <f t="shared" si="1"/>
        <v>-6.0704326261252634E-3</v>
      </c>
    </row>
    <row r="71" spans="1:5" hidden="1" x14ac:dyDescent="0.2">
      <c r="A71" s="15">
        <v>44610</v>
      </c>
      <c r="B71" s="17">
        <v>-1.7216084843128643E-2</v>
      </c>
      <c r="C71" s="17">
        <v>-7.1662412733491943E-3</v>
      </c>
      <c r="D71" s="17">
        <f t="shared" si="0"/>
        <v>-1.2649893348921033E-2</v>
      </c>
      <c r="E71" s="17">
        <f t="shared" si="1"/>
        <v>-4.5661914942076096E-3</v>
      </c>
    </row>
    <row r="72" spans="1:5" hidden="1" x14ac:dyDescent="0.2">
      <c r="A72" s="16">
        <v>44614</v>
      </c>
      <c r="B72" s="17">
        <v>-1.0539378788151366E-2</v>
      </c>
      <c r="C72" s="17">
        <v>-1.0142864698185927E-2</v>
      </c>
      <c r="D72" s="17">
        <f t="shared" si="0"/>
        <v>-1.7713115825710047E-2</v>
      </c>
      <c r="E72" s="17">
        <f t="shared" si="1"/>
        <v>7.1737370375586813E-3</v>
      </c>
    </row>
    <row r="73" spans="1:5" hidden="1" x14ac:dyDescent="0.2">
      <c r="A73" s="15">
        <v>44615</v>
      </c>
      <c r="B73" s="17">
        <v>-4.6260110878851068E-2</v>
      </c>
      <c r="C73" s="17">
        <v>-1.8412176288573612E-2</v>
      </c>
      <c r="D73" s="17">
        <f t="shared" si="0"/>
        <v>-3.1779176034289959E-2</v>
      </c>
      <c r="E73" s="17">
        <f t="shared" si="1"/>
        <v>-1.4480934844561109E-2</v>
      </c>
    </row>
    <row r="74" spans="1:5" hidden="1" x14ac:dyDescent="0.2">
      <c r="A74" s="16">
        <v>44616</v>
      </c>
      <c r="B74" s="17">
        <v>9.3863159900895665E-2</v>
      </c>
      <c r="C74" s="17">
        <v>1.4956809844988816E-2</v>
      </c>
      <c r="D74" s="17">
        <f t="shared" si="0"/>
        <v>2.4981312783129504E-2</v>
      </c>
      <c r="E74" s="17">
        <f t="shared" si="1"/>
        <v>6.8881847117766154E-2</v>
      </c>
    </row>
    <row r="75" spans="1:5" hidden="1" x14ac:dyDescent="0.2">
      <c r="A75" s="15">
        <v>44617</v>
      </c>
      <c r="B75" s="17">
        <v>1.0941719661991423E-2</v>
      </c>
      <c r="C75" s="17">
        <v>2.2372746986266234E-2</v>
      </c>
      <c r="D75" s="17">
        <f t="shared" si="0"/>
        <v>3.7595787058534301E-2</v>
      </c>
      <c r="E75" s="17">
        <f t="shared" si="1"/>
        <v>-2.6654067396542878E-2</v>
      </c>
    </row>
    <row r="76" spans="1:5" hidden="1" x14ac:dyDescent="0.2">
      <c r="A76" s="16">
        <v>44620</v>
      </c>
      <c r="B76" s="17">
        <v>-5.3427089257718219E-4</v>
      </c>
      <c r="C76" s="17">
        <v>-2.4426122951660689E-3</v>
      </c>
      <c r="D76" s="17">
        <f t="shared" ref="D76:D139" si="2">$B$2+$B$3*C76</f>
        <v>-4.6150226243312897E-3</v>
      </c>
      <c r="E76" s="17">
        <f t="shared" ref="E76:E139" si="3">B76-D76</f>
        <v>4.0807517317541075E-3</v>
      </c>
    </row>
    <row r="77" spans="1:5" hidden="1" x14ac:dyDescent="0.2">
      <c r="A77" s="15">
        <v>44621</v>
      </c>
      <c r="B77" s="17">
        <v>-1.5260725617326387E-2</v>
      </c>
      <c r="C77" s="17">
        <v>-1.5473463284818578E-2</v>
      </c>
      <c r="D77" s="17">
        <f t="shared" si="2"/>
        <v>-2.6780439005852856E-2</v>
      </c>
      <c r="E77" s="17">
        <f t="shared" si="3"/>
        <v>1.1519713388526469E-2</v>
      </c>
    </row>
    <row r="78" spans="1:5" hidden="1" x14ac:dyDescent="0.2">
      <c r="A78" s="16">
        <v>44622</v>
      </c>
      <c r="B78" s="17">
        <v>2.8000070043952441E-2</v>
      </c>
      <c r="C78" s="17">
        <v>1.8642627244987553E-2</v>
      </c>
      <c r="D78" s="17">
        <f t="shared" si="2"/>
        <v>3.125087088352551E-2</v>
      </c>
      <c r="E78" s="17">
        <f t="shared" si="3"/>
        <v>-3.2508008395730689E-3</v>
      </c>
    </row>
    <row r="79" spans="1:5" hidden="1" x14ac:dyDescent="0.2">
      <c r="A79" s="15">
        <v>44623</v>
      </c>
      <c r="B79" s="17">
        <v>-4.2159234149831359E-2</v>
      </c>
      <c r="C79" s="17">
        <v>-5.2547110022934662E-3</v>
      </c>
      <c r="D79" s="17">
        <f t="shared" si="2"/>
        <v>-9.3983893283871561E-3</v>
      </c>
      <c r="E79" s="17">
        <f t="shared" si="3"/>
        <v>-3.2760844821444202E-2</v>
      </c>
    </row>
    <row r="80" spans="1:5" hidden="1" x14ac:dyDescent="0.2">
      <c r="A80" s="16">
        <v>44624</v>
      </c>
      <c r="B80" s="17">
        <v>-2.7102487951485621E-2</v>
      </c>
      <c r="C80" s="17">
        <v>-7.93401612012401E-3</v>
      </c>
      <c r="D80" s="17">
        <f t="shared" si="2"/>
        <v>-1.3955874760229961E-2</v>
      </c>
      <c r="E80" s="17">
        <f t="shared" si="3"/>
        <v>-1.314661319125566E-2</v>
      </c>
    </row>
    <row r="81" spans="1:5" hidden="1" x14ac:dyDescent="0.2">
      <c r="A81" s="15">
        <v>44627</v>
      </c>
      <c r="B81" s="17">
        <v>-5.0176394245709077E-2</v>
      </c>
      <c r="C81" s="17">
        <v>-2.9518095946517109E-2</v>
      </c>
      <c r="D81" s="17">
        <f t="shared" si="2"/>
        <v>-5.0670293253995628E-2</v>
      </c>
      <c r="E81" s="17">
        <f t="shared" si="3"/>
        <v>4.9389900828655103E-4</v>
      </c>
    </row>
    <row r="82" spans="1:5" hidden="1" x14ac:dyDescent="0.2">
      <c r="A82" s="16">
        <v>44628</v>
      </c>
      <c r="B82" s="17">
        <v>-2.732766252261154E-3</v>
      </c>
      <c r="C82" s="17">
        <v>-7.2338369327961116E-3</v>
      </c>
      <c r="D82" s="17">
        <f t="shared" si="2"/>
        <v>-1.2764873248423698E-2</v>
      </c>
      <c r="E82" s="17">
        <f t="shared" si="3"/>
        <v>1.0032106996162544E-2</v>
      </c>
    </row>
    <row r="83" spans="1:5" hidden="1" x14ac:dyDescent="0.2">
      <c r="A83" s="15">
        <v>44629</v>
      </c>
      <c r="B83" s="17">
        <v>7.985333847935161E-2</v>
      </c>
      <c r="C83" s="17">
        <v>2.5698324022346508E-2</v>
      </c>
      <c r="D83" s="17">
        <f t="shared" si="2"/>
        <v>4.3252577990460325E-2</v>
      </c>
      <c r="E83" s="17">
        <f t="shared" si="3"/>
        <v>3.6600760488891285E-2</v>
      </c>
    </row>
    <row r="84" spans="1:5" hidden="1" x14ac:dyDescent="0.2">
      <c r="A84" s="16">
        <v>44630</v>
      </c>
      <c r="B84" s="17">
        <v>-4.6445548447049623E-2</v>
      </c>
      <c r="C84" s="17">
        <v>-4.2918454935622075E-3</v>
      </c>
      <c r="D84" s="17">
        <f t="shared" si="2"/>
        <v>-7.7605596166222543E-3</v>
      </c>
      <c r="E84" s="17">
        <f t="shared" si="3"/>
        <v>-3.8684988830427369E-2</v>
      </c>
    </row>
    <row r="85" spans="1:5" hidden="1" x14ac:dyDescent="0.2">
      <c r="A85" s="15">
        <v>44631</v>
      </c>
      <c r="B85" s="17">
        <v>-4.0180663055904398E-2</v>
      </c>
      <c r="C85" s="17">
        <v>-1.2961554353542182E-2</v>
      </c>
      <c r="D85" s="17">
        <f t="shared" si="2"/>
        <v>-2.250769370177284E-2</v>
      </c>
      <c r="E85" s="17">
        <f t="shared" si="3"/>
        <v>-1.7672969354131558E-2</v>
      </c>
    </row>
    <row r="86" spans="1:5" hidden="1" x14ac:dyDescent="0.2">
      <c r="A86" s="16">
        <v>44634</v>
      </c>
      <c r="B86" s="17">
        <v>-3.3291028019134972E-2</v>
      </c>
      <c r="C86" s="17">
        <v>-7.4209561140831104E-3</v>
      </c>
      <c r="D86" s="17">
        <f t="shared" si="2"/>
        <v>-1.308316209766994E-2</v>
      </c>
      <c r="E86" s="17">
        <f t="shared" si="3"/>
        <v>-2.0207865921465031E-2</v>
      </c>
    </row>
    <row r="87" spans="1:5" hidden="1" x14ac:dyDescent="0.2">
      <c r="A87" s="15">
        <v>44635</v>
      </c>
      <c r="B87" s="17">
        <v>3.8618460916986397E-2</v>
      </c>
      <c r="C87" s="17">
        <v>2.1408493905025416E-2</v>
      </c>
      <c r="D87" s="17">
        <f t="shared" si="2"/>
        <v>3.595559709244231E-2</v>
      </c>
      <c r="E87" s="17">
        <f t="shared" si="3"/>
        <v>2.6628638245440872E-3</v>
      </c>
    </row>
    <row r="88" spans="1:5" hidden="1" x14ac:dyDescent="0.2">
      <c r="A88" s="16">
        <v>44636</v>
      </c>
      <c r="B88" s="17">
        <v>6.4524911516471439E-2</v>
      </c>
      <c r="C88" s="17">
        <v>2.2383840279651235E-2</v>
      </c>
      <c r="D88" s="17">
        <f t="shared" si="2"/>
        <v>3.7614656698522979E-2</v>
      </c>
      <c r="E88" s="17">
        <f t="shared" si="3"/>
        <v>2.691025481794846E-2</v>
      </c>
    </row>
    <row r="89" spans="1:5" hidden="1" x14ac:dyDescent="0.2">
      <c r="A89" s="15">
        <v>44637</v>
      </c>
      <c r="B89" s="17">
        <v>3.5221044939715007E-2</v>
      </c>
      <c r="C89" s="17">
        <v>1.2347803738532281E-2</v>
      </c>
      <c r="D89" s="17">
        <f t="shared" si="2"/>
        <v>2.0543405639730911E-2</v>
      </c>
      <c r="E89" s="17">
        <f t="shared" si="3"/>
        <v>1.4677639299984096E-2</v>
      </c>
    </row>
    <row r="90" spans="1:5" hidden="1" x14ac:dyDescent="0.2">
      <c r="A90" s="16">
        <v>44638</v>
      </c>
      <c r="B90" s="17">
        <v>2.3293569563069161E-2</v>
      </c>
      <c r="C90" s="17">
        <v>1.1662250349640857E-2</v>
      </c>
      <c r="D90" s="17">
        <f t="shared" si="2"/>
        <v>1.9377282542428362E-2</v>
      </c>
      <c r="E90" s="17">
        <f t="shared" si="3"/>
        <v>3.916287020640799E-3</v>
      </c>
    </row>
    <row r="91" spans="1:5" hidden="1" x14ac:dyDescent="0.2">
      <c r="A91" s="15">
        <v>44641</v>
      </c>
      <c r="B91" s="17">
        <v>-1.7382906808305232E-2</v>
      </c>
      <c r="C91" s="17">
        <v>-4.3467350194470455E-4</v>
      </c>
      <c r="D91" s="17">
        <f t="shared" si="2"/>
        <v>-1.1995281600247557E-3</v>
      </c>
      <c r="E91" s="17">
        <f t="shared" si="3"/>
        <v>-1.6183378648280476E-2</v>
      </c>
    </row>
    <row r="92" spans="1:5" hidden="1" x14ac:dyDescent="0.2">
      <c r="A92" s="16">
        <v>44642</v>
      </c>
      <c r="B92" s="17">
        <v>3.3099333099333217E-2</v>
      </c>
      <c r="C92" s="17">
        <v>1.1304184094790948E-2</v>
      </c>
      <c r="D92" s="17">
        <f t="shared" si="2"/>
        <v>1.8768213523281216E-2</v>
      </c>
      <c r="E92" s="17">
        <f t="shared" si="3"/>
        <v>1.4331119576052001E-2</v>
      </c>
    </row>
    <row r="93" spans="1:5" hidden="1" x14ac:dyDescent="0.2">
      <c r="A93" s="15">
        <v>44643</v>
      </c>
      <c r="B93" s="17">
        <v>-3.5164611150749092E-2</v>
      </c>
      <c r="C93" s="17">
        <v>-1.2272780670315009E-2</v>
      </c>
      <c r="D93" s="17">
        <f t="shared" si="2"/>
        <v>-2.1336092898917552E-2</v>
      </c>
      <c r="E93" s="17">
        <f t="shared" si="3"/>
        <v>-1.382851825183154E-2</v>
      </c>
    </row>
    <row r="94" spans="1:5" hidden="1" x14ac:dyDescent="0.2">
      <c r="A94" s="16">
        <v>44644</v>
      </c>
      <c r="B94" s="17">
        <v>2.3117825198957664E-2</v>
      </c>
      <c r="C94" s="17">
        <v>1.4343931206577842E-2</v>
      </c>
      <c r="D94" s="17">
        <f t="shared" si="2"/>
        <v>2.3938809095342226E-2</v>
      </c>
      <c r="E94" s="17">
        <f t="shared" si="3"/>
        <v>-8.2098389638456115E-4</v>
      </c>
    </row>
    <row r="95" spans="1:5" hidden="1" x14ac:dyDescent="0.2">
      <c r="A95" s="15">
        <v>44645</v>
      </c>
      <c r="B95" s="17">
        <v>-3.3075771395136733E-2</v>
      </c>
      <c r="C95" s="17">
        <v>5.0661923471737591E-3</v>
      </c>
      <c r="D95" s="17">
        <f t="shared" si="2"/>
        <v>8.1574188345670661E-3</v>
      </c>
      <c r="E95" s="17">
        <f t="shared" si="3"/>
        <v>-4.1233190229703801E-2</v>
      </c>
    </row>
    <row r="96" spans="1:5" hidden="1" x14ac:dyDescent="0.2">
      <c r="A96" s="16">
        <v>44648</v>
      </c>
      <c r="B96" s="17">
        <v>3.7179418726751789E-2</v>
      </c>
      <c r="C96" s="17">
        <v>7.1449639670178033E-3</v>
      </c>
      <c r="D96" s="17">
        <f t="shared" si="2"/>
        <v>1.1693399604550687E-2</v>
      </c>
      <c r="E96" s="17">
        <f t="shared" si="3"/>
        <v>2.5486019122201102E-2</v>
      </c>
    </row>
    <row r="97" spans="1:5" hidden="1" x14ac:dyDescent="0.2">
      <c r="A97" s="15">
        <v>44649</v>
      </c>
      <c r="B97" s="17">
        <v>2.5722424325622884E-2</v>
      </c>
      <c r="C97" s="17">
        <v>1.2256530405287291E-2</v>
      </c>
      <c r="D97" s="17">
        <f t="shared" si="2"/>
        <v>2.0388150128213586E-2</v>
      </c>
      <c r="E97" s="17">
        <f t="shared" si="3"/>
        <v>5.3342741974092972E-3</v>
      </c>
    </row>
    <row r="98" spans="1:5" hidden="1" x14ac:dyDescent="0.2">
      <c r="A98" s="16">
        <v>44650</v>
      </c>
      <c r="B98" s="17">
        <v>-3.9749058971141782E-2</v>
      </c>
      <c r="C98" s="17">
        <v>-6.2937213921756552E-3</v>
      </c>
      <c r="D98" s="17">
        <f t="shared" si="2"/>
        <v>-1.1165741125653E-2</v>
      </c>
      <c r="E98" s="17">
        <f t="shared" si="3"/>
        <v>-2.858331784548878E-2</v>
      </c>
    </row>
    <row r="99" spans="1:5" hidden="1" x14ac:dyDescent="0.2">
      <c r="A99" s="15">
        <v>44651</v>
      </c>
      <c r="B99" s="17">
        <v>-2.9791459781529306E-2</v>
      </c>
      <c r="C99" s="17">
        <v>-1.5652532890091164E-2</v>
      </c>
      <c r="D99" s="17">
        <f t="shared" si="2"/>
        <v>-2.7085035564074062E-2</v>
      </c>
      <c r="E99" s="17">
        <f t="shared" si="3"/>
        <v>-2.7064242174552437E-3</v>
      </c>
    </row>
    <row r="100" spans="1:5" hidden="1" x14ac:dyDescent="0.2">
      <c r="A100" s="16">
        <v>44652</v>
      </c>
      <c r="B100" s="17">
        <v>-1.4724631435292346E-2</v>
      </c>
      <c r="C100" s="17">
        <v>3.4102873691344016E-3</v>
      </c>
      <c r="D100" s="17">
        <f t="shared" si="2"/>
        <v>5.3407322378419327E-3</v>
      </c>
      <c r="E100" s="17">
        <f t="shared" si="3"/>
        <v>-2.006536367313428E-2</v>
      </c>
    </row>
    <row r="101" spans="1:5" hidden="1" x14ac:dyDescent="0.2">
      <c r="A101" s="15">
        <v>44655</v>
      </c>
      <c r="B101" s="17">
        <v>4.762251909092563E-2</v>
      </c>
      <c r="C101" s="17">
        <v>8.0908782936564005E-3</v>
      </c>
      <c r="D101" s="17">
        <f t="shared" si="2"/>
        <v>1.3302395435125387E-2</v>
      </c>
      <c r="E101" s="17">
        <f t="shared" si="3"/>
        <v>3.4320123655800241E-2</v>
      </c>
    </row>
    <row r="102" spans="1:5" hidden="1" x14ac:dyDescent="0.2">
      <c r="A102" s="16">
        <v>44656</v>
      </c>
      <c r="B102" s="17">
        <v>-3.7576980620020239E-2</v>
      </c>
      <c r="C102" s="17">
        <v>-1.2551716914267819E-2</v>
      </c>
      <c r="D102" s="17">
        <f t="shared" si="2"/>
        <v>-2.1810562140874297E-2</v>
      </c>
      <c r="E102" s="17">
        <f t="shared" si="3"/>
        <v>-1.5766418479145942E-2</v>
      </c>
    </row>
    <row r="103" spans="1:5" hidden="1" x14ac:dyDescent="0.2">
      <c r="A103" s="15">
        <v>44657</v>
      </c>
      <c r="B103" s="17">
        <v>-4.5678030439969652E-2</v>
      </c>
      <c r="C103" s="17">
        <v>-9.7168693868892042E-3</v>
      </c>
      <c r="D103" s="17">
        <f t="shared" si="2"/>
        <v>-1.6988499800327996E-2</v>
      </c>
      <c r="E103" s="17">
        <f t="shared" si="3"/>
        <v>-2.8689530639641657E-2</v>
      </c>
    </row>
    <row r="104" spans="1:5" hidden="1" x14ac:dyDescent="0.2">
      <c r="A104" s="16">
        <v>44658</v>
      </c>
      <c r="B104" s="17">
        <v>3.4662373330807128E-3</v>
      </c>
      <c r="C104" s="17">
        <v>4.2533724601945266E-3</v>
      </c>
      <c r="D104" s="17">
        <f t="shared" si="2"/>
        <v>6.7748160212602118E-3</v>
      </c>
      <c r="E104" s="17">
        <f t="shared" si="3"/>
        <v>-3.308578688179499E-3</v>
      </c>
    </row>
    <row r="105" spans="1:5" hidden="1" x14ac:dyDescent="0.2">
      <c r="A105" s="15">
        <v>44659</v>
      </c>
      <c r="B105" s="17">
        <v>-2.6765827324549685E-2</v>
      </c>
      <c r="C105" s="17">
        <v>-2.6509873983658894E-3</v>
      </c>
      <c r="D105" s="17">
        <f t="shared" si="2"/>
        <v>-4.969467697000309E-3</v>
      </c>
      <c r="E105" s="17">
        <f t="shared" si="3"/>
        <v>-2.1796359627549375E-2</v>
      </c>
    </row>
    <row r="106" spans="1:5" hidden="1" x14ac:dyDescent="0.2">
      <c r="A106" s="16">
        <v>44662</v>
      </c>
      <c r="B106" s="17">
        <v>-8.1070597362296049E-3</v>
      </c>
      <c r="C106" s="17">
        <v>-1.6877289295676778E-2</v>
      </c>
      <c r="D106" s="17">
        <f t="shared" si="2"/>
        <v>-2.9168340462372558E-2</v>
      </c>
      <c r="E106" s="17">
        <f t="shared" si="3"/>
        <v>2.1061280726142953E-2</v>
      </c>
    </row>
    <row r="107" spans="1:5" hidden="1" x14ac:dyDescent="0.2">
      <c r="A107" s="15">
        <v>44663</v>
      </c>
      <c r="B107" s="17">
        <v>-2.3659614406945639E-3</v>
      </c>
      <c r="C107" s="17">
        <v>-3.4175405039739148E-3</v>
      </c>
      <c r="D107" s="17">
        <f t="shared" si="2"/>
        <v>-6.2733709323179784E-3</v>
      </c>
      <c r="E107" s="17">
        <f t="shared" si="3"/>
        <v>3.9074094916234144E-3</v>
      </c>
    </row>
    <row r="108" spans="1:5" hidden="1" x14ac:dyDescent="0.2">
      <c r="A108" s="16">
        <v>44664</v>
      </c>
      <c r="B108" s="17">
        <v>3.1085239411222876E-2</v>
      </c>
      <c r="C108" s="17">
        <v>1.1174658040455254E-2</v>
      </c>
      <c r="D108" s="17">
        <f t="shared" si="2"/>
        <v>1.8547890312703024E-2</v>
      </c>
      <c r="E108" s="17">
        <f t="shared" si="3"/>
        <v>1.2537349098519852E-2</v>
      </c>
    </row>
    <row r="109" spans="1:5" hidden="1" x14ac:dyDescent="0.2">
      <c r="A109" s="15">
        <v>44665</v>
      </c>
      <c r="B109" s="17">
        <v>-3.5622635770905187E-2</v>
      </c>
      <c r="C109" s="17">
        <v>-1.2144137417661627E-2</v>
      </c>
      <c r="D109" s="17">
        <f t="shared" si="2"/>
        <v>-2.1117271329858113E-2</v>
      </c>
      <c r="E109" s="17">
        <f t="shared" si="3"/>
        <v>-1.4505364441047074E-2</v>
      </c>
    </row>
    <row r="110" spans="1:5" hidden="1" x14ac:dyDescent="0.2">
      <c r="A110" s="16">
        <v>44669</v>
      </c>
      <c r="B110" s="17">
        <v>-1.9316815484990091E-2</v>
      </c>
      <c r="C110" s="17">
        <v>-2.0489050878880199E-4</v>
      </c>
      <c r="D110" s="17">
        <f t="shared" si="2"/>
        <v>-8.0866836700453637E-4</v>
      </c>
      <c r="E110" s="17">
        <f t="shared" si="3"/>
        <v>-1.8508147117985554E-2</v>
      </c>
    </row>
    <row r="111" spans="1:5" hidden="1" x14ac:dyDescent="0.2">
      <c r="A111" s="15">
        <v>44670</v>
      </c>
      <c r="B111" s="17">
        <v>3.3907503065141897E-2</v>
      </c>
      <c r="C111" s="17">
        <v>1.6057599693967584E-2</v>
      </c>
      <c r="D111" s="17">
        <f t="shared" si="2"/>
        <v>2.6853751150396666E-2</v>
      </c>
      <c r="E111" s="17">
        <f t="shared" si="3"/>
        <v>7.0537519147452314E-3</v>
      </c>
    </row>
    <row r="112" spans="1:5" hidden="1" x14ac:dyDescent="0.2">
      <c r="A112" s="16">
        <v>44671</v>
      </c>
      <c r="B112" s="17">
        <v>-1.7846034214618833E-2</v>
      </c>
      <c r="C112" s="17">
        <v>-6.1852759058855789E-4</v>
      </c>
      <c r="D112" s="17">
        <f t="shared" si="2"/>
        <v>-1.5122631020076092E-3</v>
      </c>
      <c r="E112" s="17">
        <f t="shared" si="3"/>
        <v>-1.6333771112611223E-2</v>
      </c>
    </row>
    <row r="113" spans="1:5" hidden="1" x14ac:dyDescent="0.2">
      <c r="A113" s="15">
        <v>44672</v>
      </c>
      <c r="B113" s="17">
        <v>-2.6819999208265721E-2</v>
      </c>
      <c r="C113" s="17">
        <v>-1.475294038502506E-2</v>
      </c>
      <c r="D113" s="17">
        <f t="shared" si="2"/>
        <v>-2.555483293461264E-2</v>
      </c>
      <c r="E113" s="17">
        <f t="shared" si="3"/>
        <v>-1.265166273653081E-3</v>
      </c>
    </row>
    <row r="114" spans="1:5" hidden="1" x14ac:dyDescent="0.2">
      <c r="A114" s="16">
        <v>44673</v>
      </c>
      <c r="B114" s="17">
        <v>-4.1226839140073746E-2</v>
      </c>
      <c r="C114" s="17">
        <v>-2.773997077607282E-2</v>
      </c>
      <c r="D114" s="17">
        <f t="shared" si="2"/>
        <v>-4.7645710683551189E-2</v>
      </c>
      <c r="E114" s="17">
        <f t="shared" si="3"/>
        <v>6.4188715434774432E-3</v>
      </c>
    </row>
    <row r="115" spans="1:5" hidden="1" x14ac:dyDescent="0.2">
      <c r="A115" s="15">
        <v>44676</v>
      </c>
      <c r="B115" s="17">
        <v>1.8455663979635162E-3</v>
      </c>
      <c r="C115" s="17">
        <v>5.6978589721381478E-3</v>
      </c>
      <c r="D115" s="17">
        <f t="shared" si="2"/>
        <v>9.2318807993124301E-3</v>
      </c>
      <c r="E115" s="17">
        <f t="shared" si="3"/>
        <v>-7.3863144013489139E-3</v>
      </c>
    </row>
    <row r="116" spans="1:5" hidden="1" x14ac:dyDescent="0.2">
      <c r="A116" s="16">
        <v>44677</v>
      </c>
      <c r="B116" s="17">
        <v>-3.4450632053698027E-2</v>
      </c>
      <c r="C116" s="17">
        <v>-2.8146327383778869E-2</v>
      </c>
      <c r="D116" s="17">
        <f t="shared" si="2"/>
        <v>-4.8336921366287061E-2</v>
      </c>
      <c r="E116" s="17">
        <f t="shared" si="3"/>
        <v>1.3886289312589034E-2</v>
      </c>
    </row>
    <row r="117" spans="1:5" hidden="1" x14ac:dyDescent="0.2">
      <c r="A117" s="15">
        <v>44678</v>
      </c>
      <c r="B117" s="17">
        <v>2.256578947368415E-2</v>
      </c>
      <c r="C117" s="17">
        <v>2.0981030848821192E-3</v>
      </c>
      <c r="D117" s="17">
        <f t="shared" si="2"/>
        <v>3.1087129282176807E-3</v>
      </c>
      <c r="E117" s="17">
        <f t="shared" si="3"/>
        <v>1.9457076545466471E-2</v>
      </c>
    </row>
    <row r="118" spans="1:5" hidden="1" x14ac:dyDescent="0.2">
      <c r="A118" s="16">
        <v>44679</v>
      </c>
      <c r="B118" s="17">
        <v>8.0915310214673131E-2</v>
      </c>
      <c r="C118" s="17">
        <v>2.474689050564538E-2</v>
      </c>
      <c r="D118" s="17">
        <f t="shared" si="2"/>
        <v>4.1634194043490017E-2</v>
      </c>
      <c r="E118" s="17">
        <f t="shared" si="3"/>
        <v>3.9281116171183114E-2</v>
      </c>
    </row>
    <row r="119" spans="1:5" hidden="1" x14ac:dyDescent="0.2">
      <c r="A119" s="15">
        <v>44680</v>
      </c>
      <c r="B119" s="17">
        <v>-5.1426530693226336E-2</v>
      </c>
      <c r="C119" s="17">
        <v>-3.6284548104956182E-2</v>
      </c>
      <c r="D119" s="17">
        <f t="shared" si="2"/>
        <v>-6.2179996621530405E-2</v>
      </c>
      <c r="E119" s="17">
        <f t="shared" si="3"/>
        <v>1.0753465928304069E-2</v>
      </c>
    </row>
    <row r="120" spans="1:5" hidden="1" x14ac:dyDescent="0.2">
      <c r="A120" s="16">
        <v>44683</v>
      </c>
      <c r="B120" s="17">
        <v>1.3386320853377986E-2</v>
      </c>
      <c r="C120" s="17">
        <v>5.6753139573999523E-3</v>
      </c>
      <c r="D120" s="17">
        <f t="shared" si="2"/>
        <v>9.1935318350432147E-3</v>
      </c>
      <c r="E120" s="17">
        <f t="shared" si="3"/>
        <v>4.1927890183347718E-3</v>
      </c>
    </row>
    <row r="121" spans="1:5" hidden="1" x14ac:dyDescent="0.2">
      <c r="A121" s="15">
        <v>44684</v>
      </c>
      <c r="B121" s="17">
        <v>-5.4489164086687358E-3</v>
      </c>
      <c r="C121" s="17">
        <v>4.8371027439124692E-3</v>
      </c>
      <c r="D121" s="17">
        <f t="shared" si="2"/>
        <v>7.7677384945036071E-3</v>
      </c>
      <c r="E121" s="17">
        <f t="shared" si="3"/>
        <v>-1.3216654903172344E-2</v>
      </c>
    </row>
    <row r="122" spans="1:5" hidden="1" x14ac:dyDescent="0.2">
      <c r="A122" s="16">
        <v>44685</v>
      </c>
      <c r="B122" s="17">
        <v>3.652513178101513E-2</v>
      </c>
      <c r="C122" s="17">
        <v>2.9862434977535601E-2</v>
      </c>
      <c r="D122" s="17">
        <f t="shared" si="2"/>
        <v>5.033571118367345E-2</v>
      </c>
      <c r="E122" s="17">
        <f t="shared" si="3"/>
        <v>-1.381057940265832E-2</v>
      </c>
    </row>
    <row r="123" spans="1:5" hidden="1" x14ac:dyDescent="0.2">
      <c r="A123" s="15">
        <v>44686</v>
      </c>
      <c r="B123" s="17">
        <v>-6.0325151163256319E-2</v>
      </c>
      <c r="C123" s="17">
        <v>-3.5649753381843063E-2</v>
      </c>
      <c r="D123" s="17">
        <f t="shared" si="2"/>
        <v>-6.1100213776513757E-2</v>
      </c>
      <c r="E123" s="17">
        <f t="shared" si="3"/>
        <v>7.7506261325743786E-4</v>
      </c>
    </row>
    <row r="124" spans="1:5" hidden="1" x14ac:dyDescent="0.2">
      <c r="A124" s="16">
        <v>44687</v>
      </c>
      <c r="B124" s="17">
        <v>-2.6825474612745759E-2</v>
      </c>
      <c r="C124" s="17">
        <v>-5.6741590645473794E-3</v>
      </c>
      <c r="D124" s="17">
        <f t="shared" si="2"/>
        <v>-1.0111868513872668E-2</v>
      </c>
      <c r="E124" s="17">
        <f t="shared" si="3"/>
        <v>-1.6713606098873089E-2</v>
      </c>
    </row>
    <row r="125" spans="1:5" hidden="1" x14ac:dyDescent="0.2">
      <c r="A125" s="15">
        <v>44690</v>
      </c>
      <c r="B125" s="17">
        <v>-6.758768664885928E-2</v>
      </c>
      <c r="C125" s="17">
        <v>-3.2037134944001844E-2</v>
      </c>
      <c r="D125" s="17">
        <f t="shared" si="2"/>
        <v>-5.4955166767235664E-2</v>
      </c>
      <c r="E125" s="17">
        <f t="shared" si="3"/>
        <v>-1.2632519881623616E-2</v>
      </c>
    </row>
    <row r="126" spans="1:5" hidden="1" x14ac:dyDescent="0.2">
      <c r="A126" s="16">
        <v>44691</v>
      </c>
      <c r="B126" s="17">
        <v>1.5145466926526741E-2</v>
      </c>
      <c r="C126" s="17">
        <v>2.4578827632515399E-3</v>
      </c>
      <c r="D126" s="17">
        <f t="shared" si="2"/>
        <v>3.7206964727306683E-3</v>
      </c>
      <c r="E126" s="17">
        <f t="shared" si="3"/>
        <v>1.1424770453796073E-2</v>
      </c>
    </row>
    <row r="127" spans="1:5" hidden="1" x14ac:dyDescent="0.2">
      <c r="A127" s="15">
        <v>44692</v>
      </c>
      <c r="B127" s="17">
        <v>-2.7664692820133174E-2</v>
      </c>
      <c r="C127" s="17">
        <v>-1.6463178415666024E-2</v>
      </c>
      <c r="D127" s="17">
        <f t="shared" si="2"/>
        <v>-2.8463939798836043E-2</v>
      </c>
      <c r="E127" s="17">
        <f t="shared" si="3"/>
        <v>7.9924697870286873E-4</v>
      </c>
    </row>
    <row r="128" spans="1:5" hidden="1" x14ac:dyDescent="0.2">
      <c r="A128" s="16">
        <v>44693</v>
      </c>
      <c r="B128" s="17">
        <v>2.9926729469978097E-2</v>
      </c>
      <c r="C128" s="17">
        <v>-1.2960017076728558E-3</v>
      </c>
      <c r="D128" s="17">
        <f t="shared" si="2"/>
        <v>-2.6646433958810792E-3</v>
      </c>
      <c r="E128" s="17">
        <f t="shared" si="3"/>
        <v>3.2591372865859176E-2</v>
      </c>
    </row>
    <row r="129" spans="1:5" hidden="1" x14ac:dyDescent="0.2">
      <c r="A129" s="15">
        <v>44694</v>
      </c>
      <c r="B129" s="17">
        <v>4.5525938929181775E-2</v>
      </c>
      <c r="C129" s="17">
        <v>2.386974310955492E-2</v>
      </c>
      <c r="D129" s="17">
        <f t="shared" si="2"/>
        <v>4.0142170439064546E-2</v>
      </c>
      <c r="E129" s="17">
        <f t="shared" si="3"/>
        <v>5.3837684901172286E-3</v>
      </c>
    </row>
    <row r="130" spans="1:5" hidden="1" x14ac:dyDescent="0.2">
      <c r="A130" s="16">
        <v>44697</v>
      </c>
      <c r="B130" s="17">
        <v>-4.3565668839058769E-2</v>
      </c>
      <c r="C130" s="17">
        <v>-3.9464299471405617E-3</v>
      </c>
      <c r="D130" s="17">
        <f t="shared" si="2"/>
        <v>-7.1730093931436619E-3</v>
      </c>
      <c r="E130" s="17">
        <f t="shared" si="3"/>
        <v>-3.6392659445915104E-2</v>
      </c>
    </row>
    <row r="131" spans="1:5" hidden="1" x14ac:dyDescent="0.2">
      <c r="A131" s="15">
        <v>44698</v>
      </c>
      <c r="B131" s="17">
        <v>-1.8478737902194453E-4</v>
      </c>
      <c r="C131" s="17">
        <v>2.0169610355263545E-2</v>
      </c>
      <c r="D131" s="17">
        <f t="shared" si="2"/>
        <v>3.3848261988196626E-2</v>
      </c>
      <c r="E131" s="17">
        <f t="shared" si="3"/>
        <v>-3.4033049367218571E-2</v>
      </c>
    </row>
    <row r="132" spans="1:5" hidden="1" x14ac:dyDescent="0.2">
      <c r="A132" s="16">
        <v>44699</v>
      </c>
      <c r="B132" s="17">
        <v>-4.7591544414924414E-2</v>
      </c>
      <c r="C132" s="17">
        <v>-4.0395221150201222E-2</v>
      </c>
      <c r="D132" s="17">
        <f t="shared" si="2"/>
        <v>-6.9172232180704979E-2</v>
      </c>
      <c r="E132" s="17">
        <f t="shared" si="3"/>
        <v>2.1580687765780565E-2</v>
      </c>
    </row>
    <row r="133" spans="1:5" hidden="1" x14ac:dyDescent="0.2">
      <c r="A133" s="15">
        <v>44700</v>
      </c>
      <c r="B133" s="17">
        <v>3.5197089144936244E-2</v>
      </c>
      <c r="C133" s="17">
        <v>-5.8338090771927753E-3</v>
      </c>
      <c r="D133" s="17">
        <f t="shared" si="2"/>
        <v>-1.0383432436168334E-2</v>
      </c>
      <c r="E133" s="17">
        <f t="shared" si="3"/>
        <v>4.558052158110458E-2</v>
      </c>
    </row>
    <row r="134" spans="1:5" hidden="1" x14ac:dyDescent="0.2">
      <c r="A134" s="16">
        <v>44701</v>
      </c>
      <c r="B134" s="17">
        <v>1.4692098603430459E-2</v>
      </c>
      <c r="C134" s="17">
        <v>1.4612424662696633E-4</v>
      </c>
      <c r="D134" s="17">
        <f t="shared" si="2"/>
        <v>-2.1159391530321006E-4</v>
      </c>
      <c r="E134" s="17">
        <f t="shared" si="3"/>
        <v>1.4903692518733669E-2</v>
      </c>
    </row>
    <row r="135" spans="1:5" hidden="1" x14ac:dyDescent="0.2">
      <c r="A135" s="15">
        <v>44704</v>
      </c>
      <c r="B135" s="17">
        <v>-6.7200886774587687E-3</v>
      </c>
      <c r="C135" s="17">
        <v>1.8555067976295359E-2</v>
      </c>
      <c r="D135" s="17">
        <f t="shared" si="2"/>
        <v>3.1101932978382929E-2</v>
      </c>
      <c r="E135" s="17">
        <f t="shared" si="3"/>
        <v>-3.7822021655841698E-2</v>
      </c>
    </row>
    <row r="136" spans="1:5" hidden="1" x14ac:dyDescent="0.2">
      <c r="A136" s="16">
        <v>44705</v>
      </c>
      <c r="B136" s="17">
        <v>-2.4342044080721714E-2</v>
      </c>
      <c r="C136" s="17">
        <v>-8.1207927021075266E-3</v>
      </c>
      <c r="D136" s="17">
        <f t="shared" si="2"/>
        <v>-1.4273580849668746E-2</v>
      </c>
      <c r="E136" s="17">
        <f t="shared" si="3"/>
        <v>-1.0068463231052968E-2</v>
      </c>
    </row>
    <row r="137" spans="1:5" hidden="1" x14ac:dyDescent="0.2">
      <c r="A137" s="15">
        <v>44706</v>
      </c>
      <c r="B137" s="17">
        <v>7.777910163231283E-2</v>
      </c>
      <c r="C137" s="17">
        <v>9.4507646873762674E-3</v>
      </c>
      <c r="D137" s="17">
        <f t="shared" si="2"/>
        <v>1.5615555809094978E-2</v>
      </c>
      <c r="E137" s="17">
        <f t="shared" si="3"/>
        <v>6.2163545823217856E-2</v>
      </c>
    </row>
    <row r="138" spans="1:5" hidden="1" x14ac:dyDescent="0.2">
      <c r="A138" s="16">
        <v>44707</v>
      </c>
      <c r="B138" s="17">
        <v>5.7043047602201025E-3</v>
      </c>
      <c r="C138" s="17">
        <v>1.988322907058282E-2</v>
      </c>
      <c r="D138" s="17">
        <f t="shared" si="2"/>
        <v>3.3361128766900186E-2</v>
      </c>
      <c r="E138" s="17">
        <f t="shared" si="3"/>
        <v>-2.7656824006680084E-2</v>
      </c>
    </row>
    <row r="139" spans="1:5" hidden="1" x14ac:dyDescent="0.2">
      <c r="A139" s="15">
        <v>44708</v>
      </c>
      <c r="B139" s="17">
        <v>4.7090377470486056E-2</v>
      </c>
      <c r="C139" s="17">
        <v>2.4742227391912897E-2</v>
      </c>
      <c r="D139" s="17">
        <f t="shared" si="2"/>
        <v>4.1626262108914368E-2</v>
      </c>
      <c r="E139" s="17">
        <f t="shared" si="3"/>
        <v>5.4641153615716878E-3</v>
      </c>
    </row>
    <row r="140" spans="1:5" hidden="1" x14ac:dyDescent="0.2">
      <c r="A140" s="16">
        <v>44712</v>
      </c>
      <c r="B140" s="17">
        <v>-1.8518129710890396E-2</v>
      </c>
      <c r="C140" s="17">
        <v>-6.2742891223209751E-3</v>
      </c>
      <c r="D140" s="17">
        <f t="shared" ref="D140:D203" si="4">$B$2+$B$3*C140</f>
        <v>-1.1132686925822989E-2</v>
      </c>
      <c r="E140" s="17">
        <f t="shared" ref="E140:E203" si="5">B140-D140</f>
        <v>-7.3854427850674077E-3</v>
      </c>
    </row>
    <row r="141" spans="1:5" hidden="1" x14ac:dyDescent="0.2">
      <c r="A141" s="15">
        <v>44713</v>
      </c>
      <c r="B141" s="17">
        <v>1.6386078251010794E-2</v>
      </c>
      <c r="C141" s="17">
        <v>-7.4827874109120174E-3</v>
      </c>
      <c r="D141" s="17">
        <f t="shared" si="4"/>
        <v>-1.318833684341068E-2</v>
      </c>
      <c r="E141" s="17">
        <f t="shared" si="5"/>
        <v>2.9574415094421474E-2</v>
      </c>
    </row>
    <row r="142" spans="1:5" hidden="1" x14ac:dyDescent="0.2">
      <c r="A142" s="16">
        <v>44714</v>
      </c>
      <c r="B142" s="17">
        <v>6.2446067392082139E-2</v>
      </c>
      <c r="C142" s="17">
        <v>1.8431056049039052E-2</v>
      </c>
      <c r="D142" s="17">
        <f t="shared" si="4"/>
        <v>3.0890989272089782E-2</v>
      </c>
      <c r="E142" s="17">
        <f t="shared" si="5"/>
        <v>3.1555078119992357E-2</v>
      </c>
    </row>
    <row r="143" spans="1:5" hidden="1" x14ac:dyDescent="0.2">
      <c r="A143" s="15">
        <v>44715</v>
      </c>
      <c r="B143" s="17">
        <v>-2.4405705229794017E-2</v>
      </c>
      <c r="C143" s="17">
        <v>-1.6347364741597592E-2</v>
      </c>
      <c r="D143" s="17">
        <f t="shared" si="4"/>
        <v>-2.8266941282742267E-2</v>
      </c>
      <c r="E143" s="17">
        <f t="shared" si="5"/>
        <v>3.8612360529482505E-3</v>
      </c>
    </row>
    <row r="144" spans="1:5" hidden="1" x14ac:dyDescent="0.2">
      <c r="A144" s="16">
        <v>44718</v>
      </c>
      <c r="B144" s="17">
        <v>1.218323586744674E-4</v>
      </c>
      <c r="C144" s="17">
        <v>3.1373675320187644E-3</v>
      </c>
      <c r="D144" s="17">
        <f t="shared" si="4"/>
        <v>4.8764968756811024E-3</v>
      </c>
      <c r="E144" s="17">
        <f t="shared" si="5"/>
        <v>-4.754664517006635E-3</v>
      </c>
    </row>
    <row r="145" spans="1:5" hidden="1" x14ac:dyDescent="0.2">
      <c r="A145" s="15">
        <v>44719</v>
      </c>
      <c r="B145" s="17">
        <v>2.8200755268607658E-2</v>
      </c>
      <c r="C145" s="17">
        <v>9.5233935794130087E-3</v>
      </c>
      <c r="D145" s="17">
        <f t="shared" si="4"/>
        <v>1.5739097213612711E-2</v>
      </c>
      <c r="E145" s="17">
        <f t="shared" si="5"/>
        <v>1.2461658054994947E-2</v>
      </c>
    </row>
    <row r="146" spans="1:5" hidden="1" x14ac:dyDescent="0.2">
      <c r="A146" s="16">
        <v>44720</v>
      </c>
      <c r="B146" s="17">
        <v>-1.9943526252393928E-3</v>
      </c>
      <c r="C146" s="17">
        <v>-1.0793908688002896E-2</v>
      </c>
      <c r="D146" s="17">
        <f t="shared" si="4"/>
        <v>-1.882053859713451E-2</v>
      </c>
      <c r="E146" s="17">
        <f t="shared" si="5"/>
        <v>1.6826185971895117E-2</v>
      </c>
    </row>
    <row r="147" spans="1:5" hidden="1" x14ac:dyDescent="0.2">
      <c r="A147" s="15">
        <v>44721</v>
      </c>
      <c r="B147" s="17">
        <v>-2.6116892881168141E-2</v>
      </c>
      <c r="C147" s="17">
        <v>-2.3798705952956634E-2</v>
      </c>
      <c r="D147" s="17">
        <f t="shared" si="4"/>
        <v>-4.0941637715209783E-2</v>
      </c>
      <c r="E147" s="17">
        <f t="shared" si="5"/>
        <v>1.4824744834041642E-2</v>
      </c>
    </row>
    <row r="148" spans="1:5" hidden="1" x14ac:dyDescent="0.2">
      <c r="A148" s="16">
        <v>44722</v>
      </c>
      <c r="B148" s="17">
        <v>-3.8742838568119997E-2</v>
      </c>
      <c r="C148" s="17">
        <v>-2.9110313553120881E-2</v>
      </c>
      <c r="D148" s="17">
        <f t="shared" si="4"/>
        <v>-4.9976657316491757E-2</v>
      </c>
      <c r="E148" s="17">
        <f t="shared" si="5"/>
        <v>1.123381874837176E-2</v>
      </c>
    </row>
    <row r="149" spans="1:5" hidden="1" x14ac:dyDescent="0.2">
      <c r="A149" s="15">
        <v>44725</v>
      </c>
      <c r="B149" s="17">
        <v>-6.9280355067103394E-2</v>
      </c>
      <c r="C149" s="17">
        <v>-3.8768374153391849E-2</v>
      </c>
      <c r="D149" s="17">
        <f t="shared" si="4"/>
        <v>-6.6404973073687201E-2</v>
      </c>
      <c r="E149" s="17">
        <f t="shared" si="5"/>
        <v>-2.8753819934161928E-3</v>
      </c>
    </row>
    <row r="150" spans="1:5" hidden="1" x14ac:dyDescent="0.2">
      <c r="A150" s="16">
        <v>44726</v>
      </c>
      <c r="B150" s="17">
        <v>9.9461816200012709E-3</v>
      </c>
      <c r="C150" s="17">
        <v>-3.7737056722930706E-3</v>
      </c>
      <c r="D150" s="17">
        <f t="shared" si="4"/>
        <v>-6.8792062121978328E-3</v>
      </c>
      <c r="E150" s="17">
        <f t="shared" si="5"/>
        <v>1.6825387832199105E-2</v>
      </c>
    </row>
    <row r="151" spans="1:5" hidden="1" x14ac:dyDescent="0.2">
      <c r="A151" s="15">
        <v>44727</v>
      </c>
      <c r="B151" s="17">
        <v>4.7667228780213566E-2</v>
      </c>
      <c r="C151" s="17">
        <v>1.4592502168395916E-2</v>
      </c>
      <c r="D151" s="17">
        <f t="shared" si="4"/>
        <v>2.4361627134887608E-2</v>
      </c>
      <c r="E151" s="17">
        <f t="shared" si="5"/>
        <v>2.3305601645325958E-2</v>
      </c>
    </row>
    <row r="152" spans="1:5" hidden="1" x14ac:dyDescent="0.2">
      <c r="A152" s="16">
        <v>44728</v>
      </c>
      <c r="B152" s="17">
        <v>-8.1274814894301994E-2</v>
      </c>
      <c r="C152" s="17">
        <v>-3.2511959134456814E-2</v>
      </c>
      <c r="D152" s="17">
        <f t="shared" si="4"/>
        <v>-5.576284048691911E-2</v>
      </c>
      <c r="E152" s="17">
        <f t="shared" si="5"/>
        <v>-2.5511974407382884E-2</v>
      </c>
    </row>
    <row r="153" spans="1:5" hidden="1" x14ac:dyDescent="0.2">
      <c r="A153" s="15">
        <v>44729</v>
      </c>
      <c r="B153" s="17">
        <v>3.6698747897589312E-2</v>
      </c>
      <c r="C153" s="17">
        <v>2.2008470670371594E-3</v>
      </c>
      <c r="D153" s="17">
        <f t="shared" si="4"/>
        <v>3.2834799597009265E-3</v>
      </c>
      <c r="E153" s="17">
        <f t="shared" si="5"/>
        <v>3.3415267937888384E-2</v>
      </c>
    </row>
    <row r="154" spans="1:5" hidden="1" x14ac:dyDescent="0.2">
      <c r="A154" s="16">
        <v>44733</v>
      </c>
      <c r="B154" s="17">
        <v>2.5868090763649487E-2</v>
      </c>
      <c r="C154" s="17">
        <v>2.447725615264873E-2</v>
      </c>
      <c r="D154" s="17">
        <f t="shared" si="4"/>
        <v>4.1175547274397283E-2</v>
      </c>
      <c r="E154" s="17">
        <f t="shared" si="5"/>
        <v>-1.5307456510747795E-2</v>
      </c>
    </row>
    <row r="155" spans="1:5" hidden="1" x14ac:dyDescent="0.2">
      <c r="A155" s="15">
        <v>44734</v>
      </c>
      <c r="B155" s="17">
        <v>7.4241658795879406E-3</v>
      </c>
      <c r="C155" s="17">
        <v>-1.3015334188627437E-3</v>
      </c>
      <c r="D155" s="17">
        <f t="shared" si="4"/>
        <v>-2.6740528106555671E-3</v>
      </c>
      <c r="E155" s="17">
        <f t="shared" si="5"/>
        <v>1.0098218690243507E-2</v>
      </c>
    </row>
    <row r="156" spans="1:5" hidden="1" x14ac:dyDescent="0.2">
      <c r="A156" s="16">
        <v>44735</v>
      </c>
      <c r="B156" s="17">
        <v>5.860678076964998E-2</v>
      </c>
      <c r="C156" s="17">
        <v>9.5321937609877949E-3</v>
      </c>
      <c r="D156" s="17">
        <f t="shared" si="4"/>
        <v>1.5754066281173457E-2</v>
      </c>
      <c r="E156" s="17">
        <f t="shared" si="5"/>
        <v>4.2852714488476523E-2</v>
      </c>
    </row>
    <row r="157" spans="1:5" hidden="1" x14ac:dyDescent="0.2">
      <c r="A157" s="15">
        <v>44736</v>
      </c>
      <c r="B157" s="17">
        <v>3.8226268201758895E-2</v>
      </c>
      <c r="C157" s="17">
        <v>3.0563290855777359E-2</v>
      </c>
      <c r="D157" s="17">
        <f t="shared" si="4"/>
        <v>5.152786374354857E-2</v>
      </c>
      <c r="E157" s="17">
        <f t="shared" si="5"/>
        <v>-1.3301595541789675E-2</v>
      </c>
    </row>
    <row r="158" spans="1:5" hidden="1" x14ac:dyDescent="0.2">
      <c r="A158" s="16">
        <v>44739</v>
      </c>
      <c r="B158" s="17">
        <v>-1.4660080541173182E-2</v>
      </c>
      <c r="C158" s="17">
        <v>-2.973101484249896E-3</v>
      </c>
      <c r="D158" s="17">
        <f t="shared" si="4"/>
        <v>-5.5173822454547229E-3</v>
      </c>
      <c r="E158" s="17">
        <f t="shared" si="5"/>
        <v>-9.1426982957184579E-3</v>
      </c>
    </row>
    <row r="159" spans="1:5" hidden="1" x14ac:dyDescent="0.2">
      <c r="A159" s="15">
        <v>44740</v>
      </c>
      <c r="B159" s="17">
        <v>-4.6829071874370798E-2</v>
      </c>
      <c r="C159" s="17">
        <v>-2.0143021607082812E-2</v>
      </c>
      <c r="D159" s="17">
        <f t="shared" si="4"/>
        <v>-3.4723335798470242E-2</v>
      </c>
      <c r="E159" s="17">
        <f t="shared" si="5"/>
        <v>-1.2105736075900556E-2</v>
      </c>
    </row>
    <row r="160" spans="1:5" hidden="1" x14ac:dyDescent="0.2">
      <c r="A160" s="16">
        <v>44741</v>
      </c>
      <c r="B160" s="17">
        <v>9.1880702940183578E-3</v>
      </c>
      <c r="C160" s="17">
        <v>-7.1175308448145902E-4</v>
      </c>
      <c r="D160" s="17">
        <f t="shared" si="4"/>
        <v>-1.6708392296258296E-3</v>
      </c>
      <c r="E160" s="17">
        <f t="shared" si="5"/>
        <v>1.0858909523644187E-2</v>
      </c>
    </row>
    <row r="161" spans="1:5" hidden="1" x14ac:dyDescent="0.2">
      <c r="A161" s="15">
        <v>44742</v>
      </c>
      <c r="B161" s="17">
        <v>-4.7510412524331969E-3</v>
      </c>
      <c r="C161" s="17">
        <v>-8.7592273026031453E-3</v>
      </c>
      <c r="D161" s="17">
        <f t="shared" si="4"/>
        <v>-1.5359555109031614E-2</v>
      </c>
      <c r="E161" s="17">
        <f t="shared" si="5"/>
        <v>1.0608513856598417E-2</v>
      </c>
    </row>
    <row r="162" spans="1:5" hidden="1" x14ac:dyDescent="0.2">
      <c r="A162" s="16">
        <v>44743</v>
      </c>
      <c r="B162" s="17">
        <v>1.8590174966352624E-2</v>
      </c>
      <c r="C162" s="17">
        <v>1.0553762105785847E-2</v>
      </c>
      <c r="D162" s="17">
        <f t="shared" si="4"/>
        <v>1.7491749241604151E-2</v>
      </c>
      <c r="E162" s="17">
        <f t="shared" si="5"/>
        <v>1.0984257247484731E-3</v>
      </c>
    </row>
    <row r="163" spans="1:5" hidden="1" x14ac:dyDescent="0.2">
      <c r="A163" s="15">
        <v>44747</v>
      </c>
      <c r="B163" s="17">
        <v>2.3887191345280279E-2</v>
      </c>
      <c r="C163" s="17">
        <v>1.5841770513915776E-3</v>
      </c>
      <c r="D163" s="17">
        <f t="shared" si="4"/>
        <v>2.2345271570299598E-3</v>
      </c>
      <c r="E163" s="17">
        <f t="shared" si="5"/>
        <v>2.165266418825032E-2</v>
      </c>
    </row>
    <row r="164" spans="1:5" hidden="1" x14ac:dyDescent="0.2">
      <c r="A164" s="16">
        <v>44748</v>
      </c>
      <c r="B164" s="17">
        <v>-5.2830036497086841E-3</v>
      </c>
      <c r="C164" s="17">
        <v>3.5731157621645693E-3</v>
      </c>
      <c r="D164" s="17">
        <f t="shared" si="4"/>
        <v>5.6177025702564207E-3</v>
      </c>
      <c r="E164" s="17">
        <f t="shared" si="5"/>
        <v>-1.0900706219965105E-2</v>
      </c>
    </row>
    <row r="165" spans="1:5" hidden="1" x14ac:dyDescent="0.2">
      <c r="A165" s="15">
        <v>44749</v>
      </c>
      <c r="B165" s="17">
        <v>7.5814396626867619E-3</v>
      </c>
      <c r="C165" s="17">
        <v>1.4964578110208349E-2</v>
      </c>
      <c r="D165" s="17">
        <f t="shared" si="4"/>
        <v>2.4994526565812598E-2</v>
      </c>
      <c r="E165" s="17">
        <f t="shared" si="5"/>
        <v>-1.7413086903125836E-2</v>
      </c>
    </row>
    <row r="166" spans="1:5" hidden="1" x14ac:dyDescent="0.2">
      <c r="A166" s="16">
        <v>44750</v>
      </c>
      <c r="B166" s="17">
        <v>-5.8344230962680266E-3</v>
      </c>
      <c r="C166" s="17">
        <v>-8.3021149894169088E-4</v>
      </c>
      <c r="D166" s="17">
        <f t="shared" si="4"/>
        <v>-1.8723364367146745E-3</v>
      </c>
      <c r="E166" s="17">
        <f t="shared" si="5"/>
        <v>-3.9620866595533521E-3</v>
      </c>
    </row>
    <row r="167" spans="1:5" hidden="1" x14ac:dyDescent="0.2">
      <c r="A167" s="15">
        <v>44753</v>
      </c>
      <c r="B167" s="17">
        <v>-7.5887888293028061E-3</v>
      </c>
      <c r="C167" s="17">
        <v>-1.1527473598367033E-2</v>
      </c>
      <c r="D167" s="17">
        <f t="shared" si="4"/>
        <v>-2.00683290671511E-2</v>
      </c>
      <c r="E167" s="17">
        <f t="shared" si="5"/>
        <v>1.2479540237848294E-2</v>
      </c>
    </row>
    <row r="168" spans="1:5" hidden="1" x14ac:dyDescent="0.2">
      <c r="A168" s="16">
        <v>44754</v>
      </c>
      <c r="B168" s="17">
        <v>-0.12736541598694939</v>
      </c>
      <c r="C168" s="17">
        <v>-9.2439089567069033E-3</v>
      </c>
      <c r="D168" s="17">
        <f t="shared" si="4"/>
        <v>-1.6183996328122008E-2</v>
      </c>
      <c r="E168" s="17">
        <f t="shared" si="5"/>
        <v>-0.11118141965882739</v>
      </c>
    </row>
    <row r="169" spans="1:5" hidden="1" x14ac:dyDescent="0.2">
      <c r="A169" s="15">
        <v>44755</v>
      </c>
      <c r="B169" s="17">
        <v>-1.2081132869093847E-2</v>
      </c>
      <c r="C169" s="17">
        <v>-4.4568974546977946E-3</v>
      </c>
      <c r="D169" s="17">
        <f t="shared" si="4"/>
        <v>-8.0413122279491805E-3</v>
      </c>
      <c r="E169" s="17">
        <f t="shared" si="5"/>
        <v>-4.0398206411446664E-3</v>
      </c>
    </row>
    <row r="170" spans="1:5" hidden="1" x14ac:dyDescent="0.2">
      <c r="A170" s="16">
        <v>44756</v>
      </c>
      <c r="B170" s="17">
        <v>-4.2576341746102253E-3</v>
      </c>
      <c r="C170" s="17">
        <v>-2.99859539478875E-3</v>
      </c>
      <c r="D170" s="17">
        <f t="shared" si="4"/>
        <v>-5.5607472676421207E-3</v>
      </c>
      <c r="E170" s="17">
        <f t="shared" si="5"/>
        <v>1.3031130930318954E-3</v>
      </c>
    </row>
    <row r="171" spans="1:5" hidden="1" x14ac:dyDescent="0.2">
      <c r="A171" s="15">
        <v>44757</v>
      </c>
      <c r="B171" s="17">
        <v>3.4800579613749161E-2</v>
      </c>
      <c r="C171" s="17">
        <v>1.9201241036518768E-2</v>
      </c>
      <c r="D171" s="17">
        <f t="shared" si="4"/>
        <v>3.2201070321427307E-2</v>
      </c>
      <c r="E171" s="17">
        <f t="shared" si="5"/>
        <v>2.5995092923218541E-3</v>
      </c>
    </row>
    <row r="172" spans="1:5" hidden="1" x14ac:dyDescent="0.2">
      <c r="A172" s="16">
        <v>44760</v>
      </c>
      <c r="B172" s="17">
        <v>-2.0384738992700102E-2</v>
      </c>
      <c r="C172" s="17">
        <v>-8.3636194203708936E-3</v>
      </c>
      <c r="D172" s="17">
        <f t="shared" si="4"/>
        <v>-1.4686627957884469E-2</v>
      </c>
      <c r="E172" s="17">
        <f t="shared" si="5"/>
        <v>-5.6981110348156335E-3</v>
      </c>
    </row>
    <row r="173" spans="1:5" hidden="1" x14ac:dyDescent="0.2">
      <c r="A173" s="15">
        <v>44761</v>
      </c>
      <c r="B173" s="17">
        <v>2.1558794582181129E-2</v>
      </c>
      <c r="C173" s="17">
        <v>2.7628333137554417E-2</v>
      </c>
      <c r="D173" s="17">
        <f t="shared" si="4"/>
        <v>4.6535514438178549E-2</v>
      </c>
      <c r="E173" s="17">
        <f t="shared" si="5"/>
        <v>-2.497671985599742E-2</v>
      </c>
    </row>
    <row r="174" spans="1:5" hidden="1" x14ac:dyDescent="0.2">
      <c r="A174" s="16">
        <v>44762</v>
      </c>
      <c r="B174" s="17">
        <v>4.7965316327934993E-2</v>
      </c>
      <c r="C174" s="17">
        <v>5.8958160281861183E-3</v>
      </c>
      <c r="D174" s="17">
        <f t="shared" si="4"/>
        <v>9.5686048226665231E-3</v>
      </c>
      <c r="E174" s="17">
        <f t="shared" si="5"/>
        <v>3.8396711505268466E-2</v>
      </c>
    </row>
    <row r="175" spans="1:5" hidden="1" x14ac:dyDescent="0.2">
      <c r="A175" s="15">
        <v>44763</v>
      </c>
      <c r="B175" s="17">
        <v>7.5298237933676404E-3</v>
      </c>
      <c r="C175" s="17">
        <v>9.8613601353569891E-3</v>
      </c>
      <c r="D175" s="17">
        <f t="shared" si="4"/>
        <v>1.6313976739245818E-2</v>
      </c>
      <c r="E175" s="17">
        <f t="shared" si="5"/>
        <v>-8.7841529458781778E-3</v>
      </c>
    </row>
    <row r="176" spans="1:5" hidden="1" x14ac:dyDescent="0.2">
      <c r="A176" s="16">
        <v>44764</v>
      </c>
      <c r="B176" s="17">
        <v>-2.9372786721414856E-2</v>
      </c>
      <c r="C176" s="17">
        <v>-9.3324497680640217E-3</v>
      </c>
      <c r="D176" s="17">
        <f t="shared" si="4"/>
        <v>-1.6334603832731394E-2</v>
      </c>
      <c r="E176" s="17">
        <f t="shared" si="5"/>
        <v>-1.3038182888683462E-2</v>
      </c>
    </row>
    <row r="177" spans="1:5" hidden="1" x14ac:dyDescent="0.2">
      <c r="A177" s="15">
        <v>44767</v>
      </c>
      <c r="B177" s="17">
        <v>-1.5153210824361496E-2</v>
      </c>
      <c r="C177" s="17">
        <v>1.3151152429682345E-3</v>
      </c>
      <c r="D177" s="17">
        <f t="shared" si="4"/>
        <v>1.776854283569558E-3</v>
      </c>
      <c r="E177" s="17">
        <f t="shared" si="5"/>
        <v>-1.6930065107931054E-2</v>
      </c>
    </row>
    <row r="178" spans="1:5" hidden="1" x14ac:dyDescent="0.2">
      <c r="A178" s="16">
        <v>44768</v>
      </c>
      <c r="B178" s="17">
        <v>-3.9045454545454605E-2</v>
      </c>
      <c r="C178" s="17">
        <v>-1.1543193070554847E-2</v>
      </c>
      <c r="D178" s="17">
        <f t="shared" si="4"/>
        <v>-2.0095067815573388E-2</v>
      </c>
      <c r="E178" s="17">
        <f t="shared" si="5"/>
        <v>-1.8950386729881218E-2</v>
      </c>
    </row>
    <row r="179" spans="1:5" hidden="1" x14ac:dyDescent="0.2">
      <c r="A179" s="15">
        <v>44769</v>
      </c>
      <c r="B179" s="17">
        <v>6.0971571827255211E-2</v>
      </c>
      <c r="C179" s="17">
        <v>2.6156259165274642E-2</v>
      </c>
      <c r="D179" s="17">
        <f t="shared" si="4"/>
        <v>4.4031523519558448E-2</v>
      </c>
      <c r="E179" s="17">
        <f t="shared" si="5"/>
        <v>1.6940048307696763E-2</v>
      </c>
    </row>
    <row r="180" spans="1:5" hidden="1" x14ac:dyDescent="0.2">
      <c r="A180" s="16">
        <v>44770</v>
      </c>
      <c r="B180" s="17">
        <v>-2.6972804279982165E-2</v>
      </c>
      <c r="C180" s="17">
        <v>1.2133382708562568E-2</v>
      </c>
      <c r="D180" s="17">
        <f t="shared" si="4"/>
        <v>2.0178676473998954E-2</v>
      </c>
      <c r="E180" s="17">
        <f t="shared" si="5"/>
        <v>-4.7151480753981123E-2</v>
      </c>
    </row>
    <row r="181" spans="1:5" hidden="1" x14ac:dyDescent="0.2">
      <c r="A181" s="15">
        <v>44771</v>
      </c>
      <c r="B181" s="17">
        <v>2.3276059564719453E-2</v>
      </c>
      <c r="C181" s="17">
        <v>1.4207733466259809E-2</v>
      </c>
      <c r="D181" s="17">
        <f t="shared" si="4"/>
        <v>2.3707137378217322E-2</v>
      </c>
      <c r="E181" s="17">
        <f t="shared" si="5"/>
        <v>-4.3107781349786822E-4</v>
      </c>
    </row>
    <row r="182" spans="1:5" hidden="1" x14ac:dyDescent="0.2">
      <c r="A182" s="16">
        <v>44774</v>
      </c>
      <c r="B182" s="17">
        <v>1.5918148032060042E-2</v>
      </c>
      <c r="C182" s="17">
        <v>-2.8230463236237346E-3</v>
      </c>
      <c r="D182" s="17">
        <f t="shared" si="4"/>
        <v>-5.262139121416539E-3</v>
      </c>
      <c r="E182" s="17">
        <f t="shared" si="5"/>
        <v>2.1180287153476581E-2</v>
      </c>
    </row>
    <row r="183" spans="1:5" hidden="1" x14ac:dyDescent="0.2">
      <c r="A183" s="15">
        <v>44775</v>
      </c>
      <c r="B183" s="17">
        <v>1.4765189413139534E-3</v>
      </c>
      <c r="C183" s="17">
        <v>-6.6624095876541833E-3</v>
      </c>
      <c r="D183" s="17">
        <f t="shared" si="4"/>
        <v>-1.1792878015962212E-2</v>
      </c>
      <c r="E183" s="17">
        <f t="shared" si="5"/>
        <v>1.3269396957276166E-2</v>
      </c>
    </row>
    <row r="184" spans="1:5" hidden="1" x14ac:dyDescent="0.2">
      <c r="A184" s="16">
        <v>44776</v>
      </c>
      <c r="B184" s="17">
        <v>3.7430683918669105E-2</v>
      </c>
      <c r="C184" s="17">
        <v>1.5638481713144525E-2</v>
      </c>
      <c r="D184" s="17">
        <f t="shared" si="4"/>
        <v>2.6140833431876013E-2</v>
      </c>
      <c r="E184" s="17">
        <f t="shared" si="5"/>
        <v>1.1289850486793093E-2</v>
      </c>
    </row>
    <row r="185" spans="1:5" hidden="1" x14ac:dyDescent="0.2">
      <c r="A185" s="15">
        <v>44777</v>
      </c>
      <c r="B185" s="17">
        <v>4.5710043482872109E-2</v>
      </c>
      <c r="C185" s="17">
        <v>-7.7734484990998887E-4</v>
      </c>
      <c r="D185" s="17">
        <f t="shared" si="4"/>
        <v>-1.7824105148071994E-3</v>
      </c>
      <c r="E185" s="17">
        <f t="shared" si="5"/>
        <v>4.7492453997679311E-2</v>
      </c>
    </row>
    <row r="186" spans="1:5" hidden="1" x14ac:dyDescent="0.2">
      <c r="A186" s="16">
        <v>44778</v>
      </c>
      <c r="B186" s="17">
        <v>3.7525354969574209E-3</v>
      </c>
      <c r="C186" s="17">
        <v>-1.6257460367924415E-3</v>
      </c>
      <c r="D186" s="17">
        <f t="shared" si="4"/>
        <v>-3.2255369522715973E-3</v>
      </c>
      <c r="E186" s="17">
        <f t="shared" si="5"/>
        <v>6.9780724492290187E-3</v>
      </c>
    </row>
    <row r="187" spans="1:5" hidden="1" x14ac:dyDescent="0.2">
      <c r="A187" s="15">
        <v>44781</v>
      </c>
      <c r="B187" s="17">
        <v>2.020814388197234E-4</v>
      </c>
      <c r="C187" s="17">
        <v>-1.2375789770792123E-3</v>
      </c>
      <c r="D187" s="17">
        <f t="shared" si="4"/>
        <v>-2.5652666053106194E-3</v>
      </c>
      <c r="E187" s="17">
        <f t="shared" si="5"/>
        <v>2.7673480441303428E-3</v>
      </c>
    </row>
    <row r="188" spans="1:5" hidden="1" x14ac:dyDescent="0.2">
      <c r="A188" s="16">
        <v>44782</v>
      </c>
      <c r="B188" s="17">
        <v>-1.5132841701182009E-2</v>
      </c>
      <c r="C188" s="17">
        <v>-4.248730694724312E-3</v>
      </c>
      <c r="D188" s="17">
        <f t="shared" si="4"/>
        <v>-7.687221546130437E-3</v>
      </c>
      <c r="E188" s="17">
        <f t="shared" si="5"/>
        <v>-7.4456201550515723E-3</v>
      </c>
    </row>
    <row r="189" spans="1:5" hidden="1" x14ac:dyDescent="0.2">
      <c r="A189" s="15">
        <v>44783</v>
      </c>
      <c r="B189" s="17">
        <v>5.8958683789439359E-2</v>
      </c>
      <c r="C189" s="17">
        <v>2.1290634013103604E-2</v>
      </c>
      <c r="D189" s="17">
        <f t="shared" si="4"/>
        <v>3.5755117969382542E-2</v>
      </c>
      <c r="E189" s="17">
        <f t="shared" si="5"/>
        <v>2.3203565820056817E-2</v>
      </c>
    </row>
    <row r="190" spans="1:5" hidden="1" x14ac:dyDescent="0.2">
      <c r="A190" s="16">
        <v>44784</v>
      </c>
      <c r="B190" s="17">
        <v>-3.2448663308795145E-2</v>
      </c>
      <c r="C190" s="17">
        <v>-7.0542296876174859E-4</v>
      </c>
      <c r="D190" s="17">
        <f t="shared" si="4"/>
        <v>-1.6600717324929092E-3</v>
      </c>
      <c r="E190" s="17">
        <f t="shared" si="5"/>
        <v>-3.0788591576302236E-2</v>
      </c>
    </row>
    <row r="191" spans="1:5" hidden="1" x14ac:dyDescent="0.2">
      <c r="A191" s="15">
        <v>44785</v>
      </c>
      <c r="B191" s="17">
        <v>1.4135549104014489E-2</v>
      </c>
      <c r="C191" s="17">
        <v>1.7322396708554288E-2</v>
      </c>
      <c r="D191" s="17">
        <f t="shared" si="4"/>
        <v>2.9005164936701293E-2</v>
      </c>
      <c r="E191" s="17">
        <f t="shared" si="5"/>
        <v>-1.4869615832686804E-2</v>
      </c>
    </row>
    <row r="192" spans="1:5" hidden="1" x14ac:dyDescent="0.2">
      <c r="A192" s="16">
        <v>44788</v>
      </c>
      <c r="B192" s="17">
        <v>-4.8172790270675225E-3</v>
      </c>
      <c r="C192" s="17">
        <v>3.96948705068767E-3</v>
      </c>
      <c r="D192" s="17">
        <f t="shared" si="4"/>
        <v>6.2919282719217443E-3</v>
      </c>
      <c r="E192" s="17">
        <f t="shared" si="5"/>
        <v>-1.1109207298989267E-2</v>
      </c>
    </row>
    <row r="193" spans="1:5" hidden="1" x14ac:dyDescent="0.2">
      <c r="A193" s="15">
        <v>44789</v>
      </c>
      <c r="B193" s="17">
        <v>-1.4541631122661491E-2</v>
      </c>
      <c r="C193" s="17">
        <v>1.8756661407353103E-3</v>
      </c>
      <c r="D193" s="17">
        <f t="shared" si="4"/>
        <v>2.7303487300879962E-3</v>
      </c>
      <c r="E193" s="17">
        <f t="shared" si="5"/>
        <v>-1.7271979852749489E-2</v>
      </c>
    </row>
    <row r="194" spans="1:5" hidden="1" x14ac:dyDescent="0.2">
      <c r="A194" s="16">
        <v>44790</v>
      </c>
      <c r="B194" s="17">
        <v>-1.6064742118613418E-2</v>
      </c>
      <c r="C194" s="17">
        <v>-7.2377589891293725E-3</v>
      </c>
      <c r="D194" s="17">
        <f t="shared" si="4"/>
        <v>-1.2771544647840938E-2</v>
      </c>
      <c r="E194" s="17">
        <f t="shared" si="5"/>
        <v>-3.2931974707724795E-3</v>
      </c>
    </row>
    <row r="195" spans="1:5" hidden="1" x14ac:dyDescent="0.2">
      <c r="A195" s="15">
        <v>44791</v>
      </c>
      <c r="B195" s="17">
        <v>1.7186349128406331E-3</v>
      </c>
      <c r="C195" s="17">
        <v>2.2695154935377104E-3</v>
      </c>
      <c r="D195" s="17">
        <f t="shared" si="4"/>
        <v>3.4002846309274842E-3</v>
      </c>
      <c r="E195" s="17">
        <f t="shared" si="5"/>
        <v>-1.6816497180868512E-3</v>
      </c>
    </row>
    <row r="196" spans="1:5" hidden="1" x14ac:dyDescent="0.2">
      <c r="A196" s="16">
        <v>44792</v>
      </c>
      <c r="B196" s="17">
        <v>-2.7246732026143805E-2</v>
      </c>
      <c r="C196" s="17">
        <v>-1.2899942573545653E-2</v>
      </c>
      <c r="D196" s="17">
        <f t="shared" si="4"/>
        <v>-2.2402892353133814E-2</v>
      </c>
      <c r="E196" s="17">
        <f t="shared" si="5"/>
        <v>-4.8438396730099906E-3</v>
      </c>
    </row>
    <row r="197" spans="1:5" hidden="1" x14ac:dyDescent="0.2">
      <c r="A197" s="15">
        <v>44795</v>
      </c>
      <c r="B197" s="17">
        <v>-3.4749926510729501E-2</v>
      </c>
      <c r="C197" s="17">
        <v>-2.1400124867564707E-2</v>
      </c>
      <c r="D197" s="17">
        <f t="shared" si="4"/>
        <v>-3.6861662545148249E-2</v>
      </c>
      <c r="E197" s="17">
        <f t="shared" si="5"/>
        <v>2.1117360344187486E-3</v>
      </c>
    </row>
    <row r="198" spans="1:5" hidden="1" x14ac:dyDescent="0.2">
      <c r="A198" s="16">
        <v>44796</v>
      </c>
      <c r="B198" s="17">
        <v>6.0907963716272384E-4</v>
      </c>
      <c r="C198" s="17">
        <v>-2.2378014446627903E-3</v>
      </c>
      <c r="D198" s="17">
        <f t="shared" si="4"/>
        <v>-4.266640328772572E-3</v>
      </c>
      <c r="E198" s="17">
        <f t="shared" si="5"/>
        <v>4.8757199659352959E-3</v>
      </c>
    </row>
    <row r="199" spans="1:5" hidden="1" x14ac:dyDescent="0.2">
      <c r="A199" s="15">
        <v>44797</v>
      </c>
      <c r="B199" s="17">
        <v>-5.3696819496076298E-3</v>
      </c>
      <c r="C199" s="17">
        <v>2.9161509713642175E-3</v>
      </c>
      <c r="D199" s="17">
        <f t="shared" si="4"/>
        <v>4.500208544144675E-3</v>
      </c>
      <c r="E199" s="17">
        <f t="shared" si="5"/>
        <v>-9.8698904937523056E-3</v>
      </c>
    </row>
    <row r="200" spans="1:5" hidden="1" x14ac:dyDescent="0.2">
      <c r="A200" s="16">
        <v>44798</v>
      </c>
      <c r="B200" s="17">
        <v>1.8600279769190431E-2</v>
      </c>
      <c r="C200" s="17">
        <v>1.4091582000449021E-2</v>
      </c>
      <c r="D200" s="17">
        <f t="shared" si="4"/>
        <v>2.3509564279955007E-2</v>
      </c>
      <c r="E200" s="17">
        <f t="shared" si="5"/>
        <v>-4.9092845107645763E-3</v>
      </c>
    </row>
    <row r="201" spans="1:5" hidden="1" x14ac:dyDescent="0.2">
      <c r="A201" s="15">
        <v>44799</v>
      </c>
      <c r="B201" s="17">
        <v>-4.5791043495053918E-2</v>
      </c>
      <c r="C201" s="17">
        <v>-3.3688010821315006E-2</v>
      </c>
      <c r="D201" s="17">
        <f t="shared" si="4"/>
        <v>-5.776329888722638E-2</v>
      </c>
      <c r="E201" s="17">
        <f t="shared" si="5"/>
        <v>1.1972255392172462E-2</v>
      </c>
    </row>
    <row r="202" spans="1:5" hidden="1" x14ac:dyDescent="0.2">
      <c r="A202" s="16">
        <v>44802</v>
      </c>
      <c r="B202" s="17">
        <v>-2.0036429872495543E-2</v>
      </c>
      <c r="C202" s="17">
        <v>-6.6664037893761074E-3</v>
      </c>
      <c r="D202" s="17">
        <f t="shared" si="4"/>
        <v>-1.1799672134347001E-2</v>
      </c>
      <c r="E202" s="17">
        <f t="shared" si="5"/>
        <v>-8.2367577381485414E-3</v>
      </c>
    </row>
    <row r="203" spans="1:5" hidden="1" x14ac:dyDescent="0.2">
      <c r="A203" s="15">
        <v>44803</v>
      </c>
      <c r="B203" s="17">
        <v>2.4324200284546738E-3</v>
      </c>
      <c r="C203" s="17">
        <v>-1.1028107408059928E-2</v>
      </c>
      <c r="D203" s="17">
        <f t="shared" si="4"/>
        <v>-1.9218909520891191E-2</v>
      </c>
      <c r="E203" s="17">
        <f t="shared" si="5"/>
        <v>2.1651329549345864E-2</v>
      </c>
    </row>
    <row r="204" spans="1:5" hidden="1" x14ac:dyDescent="0.2">
      <c r="A204" s="16">
        <v>44804</v>
      </c>
      <c r="B204" s="17">
        <v>-5.0819522021792185E-3</v>
      </c>
      <c r="C204" s="17">
        <v>-7.8170469825595834E-3</v>
      </c>
      <c r="D204" s="17">
        <f t="shared" ref="D204:D263" si="6">$B$2+$B$3*C204</f>
        <v>-1.375691080615192E-2</v>
      </c>
      <c r="E204" s="17">
        <f t="shared" ref="E204:E263" si="7">B204-D204</f>
        <v>8.6749586039727017E-3</v>
      </c>
    </row>
    <row r="205" spans="1:5" hidden="1" x14ac:dyDescent="0.2">
      <c r="A205" s="15">
        <v>44805</v>
      </c>
      <c r="B205" s="17">
        <v>-9.341493718650784E-3</v>
      </c>
      <c r="C205" s="17">
        <v>2.9962073324905081E-3</v>
      </c>
      <c r="D205" s="17">
        <f t="shared" si="6"/>
        <v>4.6363840387277045E-3</v>
      </c>
      <c r="E205" s="17">
        <f t="shared" si="7"/>
        <v>-1.3977877757378489E-2</v>
      </c>
    </row>
    <row r="206" spans="1:5" hidden="1" x14ac:dyDescent="0.2">
      <c r="A206" s="16">
        <v>44806</v>
      </c>
      <c r="B206" s="17">
        <v>9.1740988480117913E-3</v>
      </c>
      <c r="C206" s="17">
        <v>-1.0736478566116592E-2</v>
      </c>
      <c r="D206" s="17">
        <f t="shared" si="6"/>
        <v>-1.8722850229317068E-2</v>
      </c>
      <c r="E206" s="17">
        <f t="shared" si="7"/>
        <v>2.7896949077328859E-2</v>
      </c>
    </row>
    <row r="207" spans="1:5" hidden="1" x14ac:dyDescent="0.2">
      <c r="A207" s="15">
        <v>44810</v>
      </c>
      <c r="B207" s="17">
        <v>-9.2978297392464215E-3</v>
      </c>
      <c r="C207" s="17">
        <v>-4.095039574340209E-3</v>
      </c>
      <c r="D207" s="17">
        <f t="shared" si="6"/>
        <v>-7.4257936716070217E-3</v>
      </c>
      <c r="E207" s="17">
        <f t="shared" si="7"/>
        <v>-1.8720360676393998E-3</v>
      </c>
    </row>
    <row r="208" spans="1:5" hidden="1" x14ac:dyDescent="0.2">
      <c r="A208" s="16">
        <v>44811</v>
      </c>
      <c r="B208" s="17">
        <v>3.1802448486538015E-2</v>
      </c>
      <c r="C208" s="17">
        <v>1.8340971140093032E-2</v>
      </c>
      <c r="D208" s="17">
        <f t="shared" si="6"/>
        <v>3.0737755264727901E-2</v>
      </c>
      <c r="E208" s="17">
        <f t="shared" si="7"/>
        <v>1.0646932218101139E-3</v>
      </c>
    </row>
    <row r="209" spans="1:5" hidden="1" x14ac:dyDescent="0.2">
      <c r="A209" s="15">
        <v>44812</v>
      </c>
      <c r="B209" s="17">
        <v>1.4882024495677104E-2</v>
      </c>
      <c r="C209" s="17">
        <v>6.6107686934497867E-3</v>
      </c>
      <c r="D209" s="17">
        <f t="shared" si="6"/>
        <v>1.0784735951111759E-2</v>
      </c>
      <c r="E209" s="17">
        <f t="shared" si="7"/>
        <v>4.0972885445653452E-3</v>
      </c>
    </row>
    <row r="210" spans="1:5" hidden="1" x14ac:dyDescent="0.2">
      <c r="A210" s="16">
        <v>44813</v>
      </c>
      <c r="B210" s="17">
        <v>4.2726889544557167E-2</v>
      </c>
      <c r="C210" s="17">
        <v>1.5271405678227268E-2</v>
      </c>
      <c r="D210" s="17">
        <f t="shared" si="6"/>
        <v>2.5516438819115889E-2</v>
      </c>
      <c r="E210" s="17">
        <f t="shared" si="7"/>
        <v>1.7210450725441279E-2</v>
      </c>
    </row>
    <row r="211" spans="1:5" hidden="1" x14ac:dyDescent="0.2">
      <c r="A211" s="15">
        <v>44816</v>
      </c>
      <c r="B211" s="17">
        <v>1.3318298831989539E-2</v>
      </c>
      <c r="C211" s="17">
        <v>1.058426104401855E-2</v>
      </c>
      <c r="D211" s="17">
        <f t="shared" si="6"/>
        <v>1.7543627792410924E-2</v>
      </c>
      <c r="E211" s="17">
        <f t="shared" si="7"/>
        <v>-4.2253289604213852E-3</v>
      </c>
    </row>
    <row r="212" spans="1:5" hidden="1" x14ac:dyDescent="0.2">
      <c r="A212" s="16">
        <v>44817</v>
      </c>
      <c r="B212" s="17">
        <v>-5.0200508093808494E-2</v>
      </c>
      <c r="C212" s="17">
        <v>-4.3236562775976095E-2</v>
      </c>
      <c r="D212" s="17">
        <f t="shared" si="6"/>
        <v>-7.4005340952147461E-2</v>
      </c>
      <c r="E212" s="17">
        <f t="shared" si="7"/>
        <v>2.3804832858338967E-2</v>
      </c>
    </row>
    <row r="213" spans="1:5" hidden="1" x14ac:dyDescent="0.2">
      <c r="A213" s="15">
        <v>44818</v>
      </c>
      <c r="B213" s="17">
        <v>1.1295813254343701E-2</v>
      </c>
      <c r="C213" s="17">
        <v>3.3869946525153516E-3</v>
      </c>
      <c r="D213" s="17">
        <f t="shared" si="6"/>
        <v>5.3011114361822403E-3</v>
      </c>
      <c r="E213" s="17">
        <f t="shared" si="7"/>
        <v>5.9947018181614603E-3</v>
      </c>
    </row>
    <row r="214" spans="1:5" hidden="1" x14ac:dyDescent="0.2">
      <c r="A214" s="16">
        <v>44819</v>
      </c>
      <c r="B214" s="17">
        <v>-4.7957332400708208E-2</v>
      </c>
      <c r="C214" s="17">
        <v>-1.1317761485652666E-2</v>
      </c>
      <c r="D214" s="17">
        <f t="shared" si="6"/>
        <v>-1.9711609747572228E-2</v>
      </c>
      <c r="E214" s="17">
        <f t="shared" si="7"/>
        <v>-2.824572265313598E-2</v>
      </c>
    </row>
    <row r="215" spans="1:5" hidden="1" x14ac:dyDescent="0.2">
      <c r="A215" s="15">
        <v>44820</v>
      </c>
      <c r="B215" s="17">
        <v>-2.2385489610836862E-2</v>
      </c>
      <c r="C215" s="17">
        <v>-7.1821292629474787E-3</v>
      </c>
      <c r="D215" s="17">
        <f t="shared" si="6"/>
        <v>-1.2676918744667703E-2</v>
      </c>
      <c r="E215" s="17">
        <f t="shared" si="7"/>
        <v>-9.7085708661691587E-3</v>
      </c>
    </row>
    <row r="216" spans="1:5" hidden="1" x14ac:dyDescent="0.2">
      <c r="A216" s="16">
        <v>44823</v>
      </c>
      <c r="B216" s="17">
        <v>-1.7613903240958351E-3</v>
      </c>
      <c r="C216" s="17">
        <v>6.8571487583035662E-3</v>
      </c>
      <c r="D216" s="17">
        <f t="shared" si="6"/>
        <v>1.1203827285202438E-2</v>
      </c>
      <c r="E216" s="17">
        <f t="shared" si="7"/>
        <v>-1.2965217609298273E-2</v>
      </c>
    </row>
    <row r="217" spans="1:5" hidden="1" x14ac:dyDescent="0.2">
      <c r="A217" s="15">
        <v>44824</v>
      </c>
      <c r="B217" s="17">
        <v>-3.2584401835078269E-2</v>
      </c>
      <c r="C217" s="17">
        <v>-1.1272112803181633E-2</v>
      </c>
      <c r="D217" s="17">
        <f t="shared" si="6"/>
        <v>-1.9633961552911586E-2</v>
      </c>
      <c r="E217" s="17">
        <f t="shared" si="7"/>
        <v>-1.2950440282166683E-2</v>
      </c>
    </row>
    <row r="218" spans="1:5" hidden="1" x14ac:dyDescent="0.2">
      <c r="A218" s="16">
        <v>44825</v>
      </c>
      <c r="B218" s="17">
        <v>-2.375972762645906E-2</v>
      </c>
      <c r="C218" s="17">
        <v>-1.7116493297336777E-2</v>
      </c>
      <c r="D218" s="17">
        <f t="shared" si="6"/>
        <v>-2.9575225346646829E-2</v>
      </c>
      <c r="E218" s="17">
        <f t="shared" si="7"/>
        <v>5.8154977201877699E-3</v>
      </c>
    </row>
    <row r="219" spans="1:5" hidden="1" x14ac:dyDescent="0.2">
      <c r="A219" s="15">
        <v>44826</v>
      </c>
      <c r="B219" s="17">
        <v>-3.6021224123757523E-2</v>
      </c>
      <c r="C219" s="17">
        <v>-8.4275962880581146E-3</v>
      </c>
      <c r="D219" s="17">
        <f t="shared" si="6"/>
        <v>-1.4795452309586352E-2</v>
      </c>
      <c r="E219" s="17">
        <f t="shared" si="7"/>
        <v>-2.1225771814171172E-2</v>
      </c>
    </row>
    <row r="220" spans="1:5" hidden="1" x14ac:dyDescent="0.2">
      <c r="A220" s="16">
        <v>44827</v>
      </c>
      <c r="B220" s="17">
        <v>-2.5660903946042368E-2</v>
      </c>
      <c r="C220" s="17">
        <v>-1.7232616372049869E-2</v>
      </c>
      <c r="D220" s="17">
        <f t="shared" si="6"/>
        <v>-2.9772750151785196E-2</v>
      </c>
      <c r="E220" s="17">
        <f t="shared" si="7"/>
        <v>4.1118462057428279E-3</v>
      </c>
    </row>
    <row r="221" spans="1:5" hidden="1" x14ac:dyDescent="0.2">
      <c r="A221" s="15">
        <v>44830</v>
      </c>
      <c r="B221" s="17">
        <v>-1.8406535115637612E-2</v>
      </c>
      <c r="C221" s="17">
        <v>-1.0340542018774879E-2</v>
      </c>
      <c r="D221" s="17">
        <f t="shared" si="6"/>
        <v>-1.8049364020361107E-2</v>
      </c>
      <c r="E221" s="17">
        <f t="shared" si="7"/>
        <v>-3.5717109527650531E-4</v>
      </c>
    </row>
    <row r="222" spans="1:5" hidden="1" x14ac:dyDescent="0.2">
      <c r="A222" s="16">
        <v>44831</v>
      </c>
      <c r="B222" s="17">
        <v>2.3912456092947787E-2</v>
      </c>
      <c r="C222" s="17">
        <v>-2.1203598319033956E-3</v>
      </c>
      <c r="D222" s="17">
        <f t="shared" si="6"/>
        <v>-4.0668726966051495E-3</v>
      </c>
      <c r="E222" s="17">
        <f t="shared" si="7"/>
        <v>2.7979328789552935E-2</v>
      </c>
    </row>
    <row r="223" spans="1:5" hidden="1" x14ac:dyDescent="0.2">
      <c r="A223" s="15">
        <v>44832</v>
      </c>
      <c r="B223" s="17">
        <v>2.6124818577648812E-2</v>
      </c>
      <c r="C223" s="17">
        <v>1.9672140136923533E-2</v>
      </c>
      <c r="D223" s="17">
        <f t="shared" si="6"/>
        <v>3.3002067481355223E-2</v>
      </c>
      <c r="E223" s="17">
        <f t="shared" si="7"/>
        <v>-6.8772489037064108E-3</v>
      </c>
    </row>
    <row r="224" spans="1:5" hidden="1" x14ac:dyDescent="0.2">
      <c r="A224" s="16">
        <v>44833</v>
      </c>
      <c r="B224" s="17">
        <v>-8.6151472290086906E-3</v>
      </c>
      <c r="C224" s="17">
        <v>-2.1126419721218426E-2</v>
      </c>
      <c r="D224" s="17">
        <f t="shared" si="6"/>
        <v>-3.6396091375671437E-2</v>
      </c>
      <c r="E224" s="17">
        <f t="shared" si="7"/>
        <v>2.7780944146662746E-2</v>
      </c>
    </row>
    <row r="225" spans="1:5" hidden="1" x14ac:dyDescent="0.2">
      <c r="A225" s="15">
        <v>44834</v>
      </c>
      <c r="B225" s="17">
        <v>-2.046692607003886E-2</v>
      </c>
      <c r="C225" s="17">
        <v>-1.506673588849794E-2</v>
      </c>
      <c r="D225" s="17">
        <f t="shared" si="6"/>
        <v>-2.6088597613423619E-2</v>
      </c>
      <c r="E225" s="17">
        <f t="shared" si="7"/>
        <v>5.621671543384759E-3</v>
      </c>
    </row>
    <row r="226" spans="1:5" hidden="1" x14ac:dyDescent="0.2">
      <c r="A226" s="16">
        <v>44837</v>
      </c>
      <c r="B226" s="17">
        <v>3.7340112814808757E-2</v>
      </c>
      <c r="C226" s="17">
        <v>2.5883947546031072E-2</v>
      </c>
      <c r="D226" s="17">
        <f t="shared" si="6"/>
        <v>4.3568322733143726E-2</v>
      </c>
      <c r="E226" s="17">
        <f t="shared" si="7"/>
        <v>-6.228209918334969E-3</v>
      </c>
    </row>
    <row r="227" spans="1:5" hidden="1" x14ac:dyDescent="0.2">
      <c r="A227" s="15">
        <v>44838</v>
      </c>
      <c r="B227" s="17">
        <v>5.0649715350642222E-2</v>
      </c>
      <c r="C227" s="17">
        <v>3.0583700111188827E-2</v>
      </c>
      <c r="D227" s="17">
        <f t="shared" si="6"/>
        <v>5.1562579791225832E-2</v>
      </c>
      <c r="E227" s="17">
        <f t="shared" si="7"/>
        <v>-9.128644405836106E-4</v>
      </c>
    </row>
    <row r="228" spans="1:5" hidden="1" x14ac:dyDescent="0.2">
      <c r="A228" s="16">
        <v>44839</v>
      </c>
      <c r="B228" s="17">
        <v>2.1941440894180486E-2</v>
      </c>
      <c r="C228" s="17">
        <v>-2.0179744811957834E-3</v>
      </c>
      <c r="D228" s="17">
        <f t="shared" si="6"/>
        <v>-3.8927156955309732E-3</v>
      </c>
      <c r="E228" s="17">
        <f t="shared" si="7"/>
        <v>2.5834156589711461E-2</v>
      </c>
    </row>
    <row r="229" spans="1:5" hidden="1" x14ac:dyDescent="0.2">
      <c r="A229" s="15">
        <v>44840</v>
      </c>
      <c r="B229" s="17">
        <v>-5.1119882067620637E-3</v>
      </c>
      <c r="C229" s="17">
        <v>-1.0245078344716774E-2</v>
      </c>
      <c r="D229" s="17">
        <f t="shared" si="6"/>
        <v>-1.7886980758785326E-2</v>
      </c>
      <c r="E229" s="17">
        <f t="shared" si="7"/>
        <v>1.2774992552023263E-2</v>
      </c>
    </row>
    <row r="230" spans="1:5" hidden="1" x14ac:dyDescent="0.2">
      <c r="A230" s="16">
        <v>44841</v>
      </c>
      <c r="B230" s="17">
        <v>-4.1153836961976942E-2</v>
      </c>
      <c r="C230" s="17">
        <v>-2.8003589245083504E-2</v>
      </c>
      <c r="D230" s="17">
        <f t="shared" si="6"/>
        <v>-4.8094124462215448E-2</v>
      </c>
      <c r="E230" s="17">
        <f t="shared" si="7"/>
        <v>6.9402875002385067E-3</v>
      </c>
    </row>
    <row r="231" spans="1:5" hidden="1" x14ac:dyDescent="0.2">
      <c r="A231" s="15">
        <v>44844</v>
      </c>
      <c r="B231" s="17">
        <v>-4.8428503776077436E-2</v>
      </c>
      <c r="C231" s="17">
        <v>-7.4924580867443691E-3</v>
      </c>
      <c r="D231" s="17">
        <f t="shared" si="6"/>
        <v>-1.3204786617618444E-2</v>
      </c>
      <c r="E231" s="17">
        <f t="shared" si="7"/>
        <v>-3.5223717158458991E-2</v>
      </c>
    </row>
    <row r="232" spans="1:5" hidden="1" x14ac:dyDescent="0.2">
      <c r="A232" s="16">
        <v>44845</v>
      </c>
      <c r="B232" s="17">
        <v>-2.7450364084027346E-2</v>
      </c>
      <c r="C232" s="17">
        <v>-6.5192296512833758E-3</v>
      </c>
      <c r="D232" s="17">
        <f t="shared" si="6"/>
        <v>-1.1549329616117964E-2</v>
      </c>
      <c r="E232" s="17">
        <f t="shared" si="7"/>
        <v>-1.5901034467909379E-2</v>
      </c>
    </row>
    <row r="233" spans="1:5" hidden="1" x14ac:dyDescent="0.2">
      <c r="A233" s="15">
        <v>44846</v>
      </c>
      <c r="B233" s="17">
        <v>-5.8443307298681191E-3</v>
      </c>
      <c r="C233" s="17">
        <v>-3.2907569019515748E-3</v>
      </c>
      <c r="D233" s="17">
        <f t="shared" si="6"/>
        <v>-6.0577126202548742E-3</v>
      </c>
      <c r="E233" s="17">
        <f t="shared" si="7"/>
        <v>2.1338189038675511E-4</v>
      </c>
    </row>
    <row r="234" spans="1:5" hidden="1" x14ac:dyDescent="0.2">
      <c r="A234" s="16">
        <v>44847</v>
      </c>
      <c r="B234" s="17">
        <v>-1.9586595508357507E-2</v>
      </c>
      <c r="C234" s="17">
        <v>2.5965675434648228E-2</v>
      </c>
      <c r="D234" s="17">
        <f t="shared" si="6"/>
        <v>4.3707341488144487E-2</v>
      </c>
      <c r="E234" s="17">
        <f t="shared" si="7"/>
        <v>-6.3293936996501987E-2</v>
      </c>
    </row>
    <row r="235" spans="1:5" hidden="1" x14ac:dyDescent="0.2">
      <c r="A235" s="15">
        <v>44848</v>
      </c>
      <c r="B235" s="17">
        <v>-5.5650732246476875E-2</v>
      </c>
      <c r="C235" s="17">
        <v>-2.3662705624933444E-2</v>
      </c>
      <c r="D235" s="17">
        <f t="shared" si="6"/>
        <v>-4.0710301795471984E-2</v>
      </c>
      <c r="E235" s="17">
        <f t="shared" si="7"/>
        <v>-1.4940430451004891E-2</v>
      </c>
    </row>
    <row r="236" spans="1:5" hidden="1" x14ac:dyDescent="0.2">
      <c r="A236" s="16">
        <v>44851</v>
      </c>
      <c r="B236" s="17">
        <v>2.0043305243445664E-2</v>
      </c>
      <c r="C236" s="17">
        <v>2.6480085513260976E-2</v>
      </c>
      <c r="D236" s="17">
        <f t="shared" si="6"/>
        <v>4.4582350617813529E-2</v>
      </c>
      <c r="E236" s="17">
        <f t="shared" si="7"/>
        <v>-2.4539045374367865E-2</v>
      </c>
    </row>
    <row r="237" spans="1:5" hidden="1" x14ac:dyDescent="0.2">
      <c r="A237" s="15">
        <v>44852</v>
      </c>
      <c r="B237" s="17">
        <v>2.3464616620292089E-2</v>
      </c>
      <c r="C237" s="17">
        <v>1.1427561549232745E-2</v>
      </c>
      <c r="D237" s="17">
        <f t="shared" si="6"/>
        <v>1.8978077994294369E-2</v>
      </c>
      <c r="E237" s="17">
        <f t="shared" si="7"/>
        <v>4.4865386259977207E-3</v>
      </c>
    </row>
    <row r="238" spans="1:5" hidden="1" x14ac:dyDescent="0.2">
      <c r="A238" s="16">
        <v>44853</v>
      </c>
      <c r="B238" s="17">
        <v>-3.783738333473563E-3</v>
      </c>
      <c r="C238" s="17">
        <v>-6.6720788821446053E-3</v>
      </c>
      <c r="D238" s="17">
        <f t="shared" si="6"/>
        <v>-1.1809325440513836E-2</v>
      </c>
      <c r="E238" s="17">
        <f t="shared" si="7"/>
        <v>8.0255871070402732E-3</v>
      </c>
    </row>
    <row r="239" spans="1:5" hidden="1" x14ac:dyDescent="0.2">
      <c r="A239" s="15">
        <v>44854</v>
      </c>
      <c r="B239" s="17">
        <v>2.3069997749267657E-3</v>
      </c>
      <c r="C239" s="17">
        <v>-7.9509412312320782E-3</v>
      </c>
      <c r="D239" s="17">
        <f t="shared" si="6"/>
        <v>-1.3984664294797713E-2</v>
      </c>
      <c r="E239" s="17">
        <f t="shared" si="7"/>
        <v>1.6291664069724481E-2</v>
      </c>
    </row>
    <row r="240" spans="1:5" hidden="1" x14ac:dyDescent="0.2">
      <c r="A240" s="16">
        <v>44855</v>
      </c>
      <c r="B240" s="17">
        <v>1.2378599898950293E-2</v>
      </c>
      <c r="C240" s="17">
        <v>2.3724828003862664E-2</v>
      </c>
      <c r="D240" s="17">
        <f t="shared" si="6"/>
        <v>3.9895670524347414E-2</v>
      </c>
      <c r="E240" s="17">
        <f t="shared" si="7"/>
        <v>-2.7517070625397121E-2</v>
      </c>
    </row>
    <row r="241" spans="1:5" hidden="1" x14ac:dyDescent="0.2">
      <c r="A241" s="15">
        <v>44858</v>
      </c>
      <c r="B241" s="17">
        <v>1.6330717830703945E-2</v>
      </c>
      <c r="C241" s="17">
        <v>1.1881953234294862E-2</v>
      </c>
      <c r="D241" s="17">
        <f t="shared" si="6"/>
        <v>1.9750996118191328E-2</v>
      </c>
      <c r="E241" s="17">
        <f t="shared" si="7"/>
        <v>-3.4202782874873834E-3</v>
      </c>
    </row>
    <row r="242" spans="1:5" hidden="1" x14ac:dyDescent="0.2">
      <c r="A242" s="16">
        <v>44859</v>
      </c>
      <c r="B242" s="17">
        <v>2.7553470100392996E-2</v>
      </c>
      <c r="C242" s="17">
        <v>1.6266649812763712E-2</v>
      </c>
      <c r="D242" s="17">
        <f t="shared" si="6"/>
        <v>2.7209344421427254E-2</v>
      </c>
      <c r="E242" s="17">
        <f t="shared" si="7"/>
        <v>3.4412567896574195E-4</v>
      </c>
    </row>
    <row r="243" spans="1:5" hidden="1" x14ac:dyDescent="0.2">
      <c r="A243" s="15">
        <v>44860</v>
      </c>
      <c r="B243" s="17">
        <v>-2.721287102426595E-2</v>
      </c>
      <c r="C243" s="17">
        <v>-7.3877137474703813E-3</v>
      </c>
      <c r="D243" s="17">
        <f t="shared" si="6"/>
        <v>-1.3026616988063251E-2</v>
      </c>
      <c r="E243" s="17">
        <f t="shared" si="7"/>
        <v>-1.4186254036202699E-2</v>
      </c>
    </row>
    <row r="244" spans="1:5" hidden="1" x14ac:dyDescent="0.2">
      <c r="A244" s="16">
        <v>44861</v>
      </c>
      <c r="B244" s="17">
        <v>0.13443956223902176</v>
      </c>
      <c r="C244" s="17">
        <v>-6.0825980264187507E-3</v>
      </c>
      <c r="D244" s="17">
        <f t="shared" si="6"/>
        <v>-1.0806621271271575E-2</v>
      </c>
      <c r="E244" s="17">
        <f t="shared" si="7"/>
        <v>0.14524618351029334</v>
      </c>
    </row>
    <row r="245" spans="1:5" hidden="1" x14ac:dyDescent="0.2">
      <c r="A245" s="15">
        <v>44862</v>
      </c>
      <c r="B245" s="17">
        <v>1.1379219092068071E-2</v>
      </c>
      <c r="C245" s="17">
        <v>2.4626375646783716E-2</v>
      </c>
      <c r="D245" s="17">
        <f t="shared" si="6"/>
        <v>4.1429198834124922E-2</v>
      </c>
      <c r="E245" s="17">
        <f t="shared" si="7"/>
        <v>-3.0049979742056851E-2</v>
      </c>
    </row>
    <row r="246" spans="1:5" hidden="1" x14ac:dyDescent="0.2">
      <c r="A246" s="16">
        <v>44865</v>
      </c>
      <c r="B246" s="17">
        <v>8.0875356803056242E-4</v>
      </c>
      <c r="C246" s="17">
        <v>-7.4543841930141408E-3</v>
      </c>
      <c r="D246" s="17">
        <f t="shared" si="6"/>
        <v>-1.3140023103058538E-2</v>
      </c>
      <c r="E246" s="17">
        <f t="shared" si="7"/>
        <v>1.39487766710891E-2</v>
      </c>
    </row>
    <row r="247" spans="1:5" hidden="1" x14ac:dyDescent="0.2">
      <c r="A247" s="15">
        <v>44866</v>
      </c>
      <c r="B247" s="17">
        <v>-5.1813471502590858E-3</v>
      </c>
      <c r="C247" s="17">
        <v>-4.10126085362017E-3</v>
      </c>
      <c r="D247" s="17">
        <f t="shared" si="6"/>
        <v>-7.4363760384666818E-3</v>
      </c>
      <c r="E247" s="17">
        <f t="shared" si="7"/>
        <v>2.2550288882075961E-3</v>
      </c>
    </row>
    <row r="248" spans="1:5" hidden="1" x14ac:dyDescent="0.2">
      <c r="A248" s="16">
        <v>44867</v>
      </c>
      <c r="B248" s="17">
        <v>-6.1831039755351647E-2</v>
      </c>
      <c r="C248" s="17">
        <v>-2.5001944970306722E-2</v>
      </c>
      <c r="D248" s="17">
        <f t="shared" si="6"/>
        <v>-4.2988341637097603E-2</v>
      </c>
      <c r="E248" s="17">
        <f t="shared" si="7"/>
        <v>-1.8842698118254043E-2</v>
      </c>
    </row>
    <row r="249" spans="1:5" hidden="1" x14ac:dyDescent="0.2">
      <c r="A249" s="15">
        <v>44868</v>
      </c>
      <c r="B249" s="17">
        <v>-1.8131812162575089E-2</v>
      </c>
      <c r="C249" s="17">
        <v>-1.0585979163175718E-2</v>
      </c>
      <c r="D249" s="17">
        <f t="shared" si="6"/>
        <v>-1.846685145118632E-2</v>
      </c>
      <c r="E249" s="17">
        <f t="shared" si="7"/>
        <v>3.3503928861123092E-4</v>
      </c>
    </row>
    <row r="250" spans="1:5" hidden="1" x14ac:dyDescent="0.2">
      <c r="A250" s="16">
        <v>44869</v>
      </c>
      <c r="B250" s="17">
        <v>-6.1754331362174453E-2</v>
      </c>
      <c r="C250" s="17">
        <v>1.3618682272863003E-2</v>
      </c>
      <c r="D250" s="17">
        <f t="shared" si="6"/>
        <v>2.270516406258043E-2</v>
      </c>
      <c r="E250" s="17">
        <f t="shared" si="7"/>
        <v>-8.445949542475488E-2</v>
      </c>
    </row>
    <row r="251" spans="1:5" hidden="1" x14ac:dyDescent="0.2">
      <c r="A251" s="15">
        <v>44872</v>
      </c>
      <c r="B251" s="17">
        <v>4.0082930200413536E-3</v>
      </c>
      <c r="C251" s="17">
        <v>9.6139820450598101E-3</v>
      </c>
      <c r="D251" s="17">
        <f t="shared" si="6"/>
        <v>1.5893187768559504E-2</v>
      </c>
      <c r="E251" s="17">
        <f t="shared" si="7"/>
        <v>-1.188489474851815E-2</v>
      </c>
    </row>
    <row r="252" spans="1:5" hidden="1" x14ac:dyDescent="0.2">
      <c r="A252" s="16">
        <v>44873</v>
      </c>
      <c r="B252" s="17">
        <v>2.1861233480176212E-2</v>
      </c>
      <c r="C252" s="17">
        <v>5.5978774823999267E-3</v>
      </c>
      <c r="D252" s="17">
        <f t="shared" si="6"/>
        <v>9.0618127544662211E-3</v>
      </c>
      <c r="E252" s="17">
        <f t="shared" si="7"/>
        <v>1.2799420725709991E-2</v>
      </c>
    </row>
    <row r="253" spans="1:5" hidden="1" x14ac:dyDescent="0.2">
      <c r="A253" s="15">
        <v>44874</v>
      </c>
      <c r="B253" s="17">
        <v>-2.659373821199551E-2</v>
      </c>
      <c r="C253" s="17">
        <v>-2.0777877333723382E-2</v>
      </c>
      <c r="D253" s="17">
        <f t="shared" si="6"/>
        <v>-3.58032224102008E-2</v>
      </c>
      <c r="E253" s="17">
        <f t="shared" si="7"/>
        <v>9.2094841982052894E-3</v>
      </c>
    </row>
    <row r="254" spans="1:5" hidden="1" x14ac:dyDescent="0.2">
      <c r="A254" s="16">
        <v>44875</v>
      </c>
      <c r="B254" s="17">
        <v>0.11844326957677098</v>
      </c>
      <c r="C254" s="17">
        <v>5.5434472345454289E-2</v>
      </c>
      <c r="D254" s="17">
        <f t="shared" si="6"/>
        <v>9.3833626740672818E-2</v>
      </c>
      <c r="E254" s="17">
        <f t="shared" si="7"/>
        <v>2.4609642836098164E-2</v>
      </c>
    </row>
    <row r="255" spans="1:5" hidden="1" x14ac:dyDescent="0.2">
      <c r="A255" s="15">
        <v>44876</v>
      </c>
      <c r="B255" s="17">
        <v>1.4478047814681094E-2</v>
      </c>
      <c r="C255" s="17">
        <v>9.2407939601200084E-3</v>
      </c>
      <c r="D255" s="17">
        <f t="shared" si="6"/>
        <v>1.5258396587393988E-2</v>
      </c>
      <c r="E255" s="17">
        <f t="shared" si="7"/>
        <v>-7.8034877271289382E-4</v>
      </c>
    </row>
    <row r="256" spans="1:5" hidden="1" x14ac:dyDescent="0.2">
      <c r="A256" s="16">
        <v>44879</v>
      </c>
      <c r="B256" s="17">
        <v>-2.3200214681271647E-2</v>
      </c>
      <c r="C256" s="17">
        <v>-8.9357940159231486E-3</v>
      </c>
      <c r="D256" s="17">
        <f t="shared" si="6"/>
        <v>-1.5659894259787182E-2</v>
      </c>
      <c r="E256" s="17">
        <f t="shared" si="7"/>
        <v>-7.540320421484465E-3</v>
      </c>
    </row>
    <row r="257" spans="1:8" hidden="1" x14ac:dyDescent="0.2">
      <c r="A257" s="15">
        <v>44880</v>
      </c>
      <c r="B257" s="17">
        <v>4.7652347652347826E-2</v>
      </c>
      <c r="C257" s="17">
        <v>8.7131214858804373E-3</v>
      </c>
      <c r="D257" s="17">
        <f t="shared" si="6"/>
        <v>1.4360828185002204E-2</v>
      </c>
      <c r="E257" s="17">
        <f t="shared" si="7"/>
        <v>3.3291519467345626E-2</v>
      </c>
    </row>
    <row r="258" spans="1:8" hidden="1" x14ac:dyDescent="0.2">
      <c r="A258" s="16">
        <v>44881</v>
      </c>
      <c r="B258" s="17">
        <v>-1.7354820253647429E-2</v>
      </c>
      <c r="C258" s="17">
        <v>-8.2520611363995355E-3</v>
      </c>
      <c r="D258" s="17">
        <f t="shared" si="6"/>
        <v>-1.4496867840375896E-2</v>
      </c>
      <c r="E258" s="17">
        <f t="shared" si="7"/>
        <v>-2.8579524132715337E-3</v>
      </c>
    </row>
    <row r="259" spans="1:8" hidden="1" x14ac:dyDescent="0.2">
      <c r="A259" s="15">
        <v>44882</v>
      </c>
      <c r="B259" s="17">
        <v>-2.8190198932557031E-2</v>
      </c>
      <c r="C259" s="17">
        <v>-3.0893277996559831E-3</v>
      </c>
      <c r="D259" s="17">
        <f t="shared" si="6"/>
        <v>-5.7150826625273826E-3</v>
      </c>
      <c r="E259" s="17">
        <f t="shared" si="7"/>
        <v>-2.2475116270029648E-2</v>
      </c>
    </row>
    <row r="260" spans="1:8" hidden="1" x14ac:dyDescent="0.2">
      <c r="A260" s="16">
        <v>44883</v>
      </c>
      <c r="B260" s="17">
        <v>-2.9956562983672885E-3</v>
      </c>
      <c r="C260" s="17">
        <v>4.7585745560692061E-3</v>
      </c>
      <c r="D260" s="17">
        <f t="shared" si="6"/>
        <v>7.6341624155035143E-3</v>
      </c>
      <c r="E260" s="17">
        <f t="shared" si="7"/>
        <v>-1.0629818713870802E-2</v>
      </c>
    </row>
    <row r="261" spans="1:8" hidden="1" x14ac:dyDescent="0.2">
      <c r="A261" s="15">
        <v>44886</v>
      </c>
      <c r="B261" s="17">
        <v>-3.0046572186889664E-2</v>
      </c>
      <c r="C261" s="17">
        <v>-3.8836518432215916E-3</v>
      </c>
      <c r="D261" s="17">
        <f t="shared" si="6"/>
        <v>-7.0662241329859507E-3</v>
      </c>
      <c r="E261" s="17">
        <f t="shared" si="7"/>
        <v>-2.2980348053903712E-2</v>
      </c>
    </row>
    <row r="262" spans="1:8" hidden="1" x14ac:dyDescent="0.2">
      <c r="A262" s="16">
        <v>44887</v>
      </c>
      <c r="B262" s="17">
        <v>3.3300635035365733E-2</v>
      </c>
      <c r="C262" s="17">
        <v>1.3579953113211918E-2</v>
      </c>
      <c r="D262" s="17">
        <f t="shared" si="6"/>
        <v>2.2639285943764215E-2</v>
      </c>
      <c r="E262" s="17">
        <f t="shared" si="7"/>
        <v>1.0661349091601519E-2</v>
      </c>
    </row>
    <row r="263" spans="1:8" x14ac:dyDescent="0.2">
      <c r="A263" s="20">
        <v>44888</v>
      </c>
      <c r="B263" s="22">
        <v>2.2709103627460925E-2</v>
      </c>
      <c r="C263" s="22">
        <v>5.9147063378277576E-3</v>
      </c>
      <c r="D263" s="17">
        <f t="shared" si="6"/>
        <v>9.6007371507174921E-3</v>
      </c>
      <c r="E263" s="17">
        <f t="shared" si="7"/>
        <v>1.3108366476743433E-2</v>
      </c>
      <c r="F263" s="17">
        <f>E263</f>
        <v>1.3108366476743433E-2</v>
      </c>
      <c r="G263">
        <f>E263/$B$5</f>
        <v>0.5250465269440947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-5.2764003224466949E-3</v>
      </c>
      <c r="C264" s="22">
        <v>-2.830708720074071E-4</v>
      </c>
      <c r="D264" s="17">
        <f t="shared" ref="D264:D293" si="8">$B$2+$B$3*C264</f>
        <v>-9.4165279795037642E-4</v>
      </c>
      <c r="E264" s="17">
        <f t="shared" ref="E264:E293" si="9">B264-D264</f>
        <v>-4.3347475244963187E-3</v>
      </c>
      <c r="F264" s="17">
        <f>F263+E264</f>
        <v>8.7736189522471149E-3</v>
      </c>
      <c r="G264">
        <f t="shared" ref="G264:G282" si="10">E264/$B$5</f>
        <v>-0.17362530540736965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-1.2966282753370417E-2</v>
      </c>
      <c r="C265" s="22">
        <v>-1.5444149702443011E-2</v>
      </c>
      <c r="D265" s="17">
        <f t="shared" si="8"/>
        <v>-2.6730576739796369E-2</v>
      </c>
      <c r="E265" s="17">
        <f t="shared" si="9"/>
        <v>1.3764293986425952E-2</v>
      </c>
      <c r="F265" s="17">
        <f t="shared" ref="F265:F282" si="12">F264+E265</f>
        <v>2.2537912938673067E-2</v>
      </c>
      <c r="G265">
        <f t="shared" si="10"/>
        <v>0.55131924837715118</v>
      </c>
      <c r="H265" t="str">
        <f t="shared" si="11"/>
        <v>no</v>
      </c>
    </row>
    <row r="266" spans="1:8" x14ac:dyDescent="0.2">
      <c r="A266" s="21">
        <v>44894</v>
      </c>
      <c r="B266" s="22">
        <v>-1.2639016744209197E-2</v>
      </c>
      <c r="C266" s="22">
        <v>-1.5918505325509535E-3</v>
      </c>
      <c r="D266" s="17">
        <f t="shared" si="8"/>
        <v>-3.1678808586234693E-3</v>
      </c>
      <c r="E266" s="17">
        <f t="shared" si="9"/>
        <v>-9.4711358855857283E-3</v>
      </c>
      <c r="F266" s="17">
        <f t="shared" si="12"/>
        <v>1.3066777053087338E-2</v>
      </c>
      <c r="G266">
        <f t="shared" si="10"/>
        <v>-0.37935977848689051</v>
      </c>
      <c r="H266" t="str">
        <f t="shared" si="11"/>
        <v>no</v>
      </c>
    </row>
    <row r="267" spans="1:8" x14ac:dyDescent="0.2">
      <c r="A267" s="18">
        <v>44895</v>
      </c>
      <c r="B267" s="19">
        <v>4.9010961320398172E-2</v>
      </c>
      <c r="C267" s="19">
        <v>3.0947814727501077E-2</v>
      </c>
      <c r="D267" s="19">
        <f>$B$2+$B$3*C267</f>
        <v>5.2181937044836341E-2</v>
      </c>
      <c r="E267" s="19">
        <f t="shared" si="9"/>
        <v>-3.1709757244381687E-3</v>
      </c>
      <c r="F267" s="19">
        <f t="shared" si="12"/>
        <v>9.8958013286491696E-3</v>
      </c>
      <c r="G267" s="27">
        <f t="shared" si="10"/>
        <v>-0.12701123317647098</v>
      </c>
      <c r="H267" s="27" t="str">
        <f t="shared" si="11"/>
        <v>no</v>
      </c>
    </row>
    <row r="268" spans="1:8" x14ac:dyDescent="0.2">
      <c r="A268" s="21">
        <v>44896</v>
      </c>
      <c r="B268" s="22">
        <v>2.2339658899831916E-2</v>
      </c>
      <c r="C268" s="22">
        <v>-8.6762366700898763E-4</v>
      </c>
      <c r="D268" s="17">
        <f t="shared" si="8"/>
        <v>-1.9359743590273149E-3</v>
      </c>
      <c r="E268" s="17">
        <f t="shared" si="9"/>
        <v>2.4275633258859231E-2</v>
      </c>
      <c r="F268" s="17">
        <f t="shared" si="12"/>
        <v>3.4171434587508404E-2</v>
      </c>
      <c r="G268">
        <f t="shared" si="10"/>
        <v>0.97234365201384709</v>
      </c>
      <c r="H268" t="str">
        <f t="shared" si="11"/>
        <v>no</v>
      </c>
    </row>
    <row r="269" spans="1:8" x14ac:dyDescent="0.2">
      <c r="A269" s="20">
        <v>44897</v>
      </c>
      <c r="B269" s="22">
        <v>-2.9910714285714346E-2</v>
      </c>
      <c r="C269" s="22">
        <v>-1.1946317615054713E-3</v>
      </c>
      <c r="D269" s="17">
        <f t="shared" si="8"/>
        <v>-2.4922135931646858E-3</v>
      </c>
      <c r="E269" s="17">
        <f t="shared" si="9"/>
        <v>-2.7418500692549662E-2</v>
      </c>
      <c r="F269" s="17">
        <f t="shared" si="12"/>
        <v>6.7529338949587417E-3</v>
      </c>
      <c r="G269">
        <f t="shared" si="10"/>
        <v>-1.0982290271010118</v>
      </c>
      <c r="H269" t="str">
        <f t="shared" si="11"/>
        <v>no</v>
      </c>
    </row>
    <row r="270" spans="1:8" x14ac:dyDescent="0.2">
      <c r="A270" s="21">
        <v>44900</v>
      </c>
      <c r="B270" s="22">
        <v>-4.9918860658318631E-2</v>
      </c>
      <c r="C270" s="22">
        <v>-1.7894245646781326E-2</v>
      </c>
      <c r="D270" s="17">
        <f t="shared" si="8"/>
        <v>-3.0898178443174013E-2</v>
      </c>
      <c r="E270" s="17">
        <f t="shared" si="9"/>
        <v>-1.9020682215144618E-2</v>
      </c>
      <c r="F270" s="17">
        <f t="shared" si="12"/>
        <v>-1.2267748320185876E-2</v>
      </c>
      <c r="G270">
        <f t="shared" si="10"/>
        <v>-0.76186023291973459</v>
      </c>
      <c r="H270" t="str">
        <f t="shared" si="11"/>
        <v>no</v>
      </c>
    </row>
    <row r="271" spans="1:8" x14ac:dyDescent="0.2">
      <c r="A271" s="20">
        <v>44901</v>
      </c>
      <c r="B271" s="22">
        <v>-7.9284148269005428E-3</v>
      </c>
      <c r="C271" s="22">
        <v>-1.4399175760970717E-2</v>
      </c>
      <c r="D271" s="17">
        <f t="shared" si="8"/>
        <v>-2.495308096926183E-2</v>
      </c>
      <c r="E271" s="17">
        <f t="shared" si="9"/>
        <v>1.7024666142361287E-2</v>
      </c>
      <c r="F271" s="17">
        <f t="shared" si="12"/>
        <v>4.7569178221754105E-3</v>
      </c>
      <c r="G271">
        <f t="shared" si="10"/>
        <v>0.68191119360970165</v>
      </c>
      <c r="H271" t="str">
        <f t="shared" si="11"/>
        <v>no</v>
      </c>
    </row>
    <row r="272" spans="1:8" x14ac:dyDescent="0.2">
      <c r="A272" s="21">
        <v>44902</v>
      </c>
      <c r="B272" s="22">
        <v>-1.6189130155467302E-3</v>
      </c>
      <c r="C272" s="22">
        <v>-1.8623485890298941E-3</v>
      </c>
      <c r="D272" s="17">
        <f t="shared" si="8"/>
        <v>-3.6279967832863404E-3</v>
      </c>
      <c r="E272" s="17">
        <f t="shared" si="9"/>
        <v>2.0090837677396102E-3</v>
      </c>
      <c r="F272" s="17">
        <f t="shared" si="12"/>
        <v>6.7660015899150203E-3</v>
      </c>
      <c r="G272">
        <f t="shared" si="10"/>
        <v>8.0472456767435654E-2</v>
      </c>
      <c r="H272" t="str">
        <f t="shared" si="11"/>
        <v>no</v>
      </c>
    </row>
    <row r="273" spans="1:8" x14ac:dyDescent="0.2">
      <c r="A273" s="20">
        <v>44903</v>
      </c>
      <c r="B273" s="22">
        <v>1.9844538247709265E-2</v>
      </c>
      <c r="C273" s="22">
        <v>7.5217594663847809E-3</v>
      </c>
      <c r="D273" s="17">
        <f t="shared" si="8"/>
        <v>1.2334326980727761E-2</v>
      </c>
      <c r="E273" s="17">
        <f t="shared" si="9"/>
        <v>7.5102112669815039E-3</v>
      </c>
      <c r="F273" s="17">
        <f t="shared" si="12"/>
        <v>1.4276212856896524E-2</v>
      </c>
      <c r="G273">
        <f t="shared" si="10"/>
        <v>0.30081630303371537</v>
      </c>
      <c r="H273" t="str">
        <f t="shared" si="11"/>
        <v>no</v>
      </c>
    </row>
    <row r="274" spans="1:8" x14ac:dyDescent="0.2">
      <c r="A274" s="21">
        <v>44904</v>
      </c>
      <c r="B274" s="22">
        <v>-6.6880347273049479E-3</v>
      </c>
      <c r="C274" s="22">
        <v>-7.3495462355336327E-3</v>
      </c>
      <c r="D274" s="17">
        <f t="shared" si="8"/>
        <v>-1.2961694229373391E-2</v>
      </c>
      <c r="E274" s="17">
        <f t="shared" si="9"/>
        <v>6.2736595020684432E-3</v>
      </c>
      <c r="F274" s="17">
        <f t="shared" si="12"/>
        <v>2.0549872358964966E-2</v>
      </c>
      <c r="G274">
        <f t="shared" si="10"/>
        <v>0.25128707979250731</v>
      </c>
      <c r="H274" t="str">
        <f t="shared" si="11"/>
        <v>no</v>
      </c>
    </row>
    <row r="275" spans="1:8" x14ac:dyDescent="0.2">
      <c r="A275" s="20">
        <v>44907</v>
      </c>
      <c r="B275" s="22">
        <v>2.0478682859901509E-2</v>
      </c>
      <c r="C275" s="22">
        <v>1.4279251114533986E-2</v>
      </c>
      <c r="D275" s="17">
        <f t="shared" si="8"/>
        <v>2.3828788562309838E-2</v>
      </c>
      <c r="E275" s="17">
        <f t="shared" si="9"/>
        <v>-3.3501057024083285E-3</v>
      </c>
      <c r="F275" s="17">
        <f t="shared" si="12"/>
        <v>1.7199766656556637E-2</v>
      </c>
      <c r="G275">
        <f t="shared" si="10"/>
        <v>-0.13418616019515547</v>
      </c>
      <c r="H275" t="str">
        <f t="shared" si="11"/>
        <v>no</v>
      </c>
    </row>
    <row r="276" spans="1:8" x14ac:dyDescent="0.2">
      <c r="A276" s="21">
        <v>44908</v>
      </c>
      <c r="B276" s="22">
        <v>3.6176675629917332E-2</v>
      </c>
      <c r="C276" s="22">
        <v>7.289703700733785E-3</v>
      </c>
      <c r="D276" s="17">
        <f t="shared" si="8"/>
        <v>1.1939601212359176E-2</v>
      </c>
      <c r="E276" s="17">
        <f t="shared" si="9"/>
        <v>2.4237074417558156E-2</v>
      </c>
      <c r="F276" s="17">
        <f t="shared" si="12"/>
        <v>4.1436841074114793E-2</v>
      </c>
      <c r="G276">
        <f t="shared" si="10"/>
        <v>0.97079920437088285</v>
      </c>
      <c r="H276" t="str">
        <f t="shared" si="11"/>
        <v>no</v>
      </c>
    </row>
    <row r="277" spans="1:8" x14ac:dyDescent="0.2">
      <c r="A277" s="20">
        <v>44909</v>
      </c>
      <c r="B277" s="22">
        <v>5.3343585553979889E-3</v>
      </c>
      <c r="C277" s="22">
        <v>-6.0527657880661279E-3</v>
      </c>
      <c r="D277" s="17">
        <f t="shared" si="8"/>
        <v>-1.0755876773832095E-2</v>
      </c>
      <c r="E277" s="17">
        <f t="shared" si="9"/>
        <v>1.6090235329230082E-2</v>
      </c>
      <c r="F277" s="17">
        <f t="shared" si="12"/>
        <v>5.7527076403344875E-2</v>
      </c>
      <c r="G277">
        <f t="shared" si="10"/>
        <v>0.64448321553367427</v>
      </c>
      <c r="H277" t="str">
        <f t="shared" si="11"/>
        <v>no</v>
      </c>
    </row>
    <row r="278" spans="1:8" x14ac:dyDescent="0.2">
      <c r="A278" s="21">
        <v>44910</v>
      </c>
      <c r="B278" s="22">
        <v>-4.2424532135089232E-2</v>
      </c>
      <c r="C278" s="22">
        <v>-2.4921658340258168E-2</v>
      </c>
      <c r="D278" s="17">
        <f t="shared" si="8"/>
        <v>-4.2851774456158419E-2</v>
      </c>
      <c r="E278" s="17">
        <f t="shared" si="9"/>
        <v>4.2724232106918641E-4</v>
      </c>
      <c r="F278" s="17">
        <f t="shared" si="12"/>
        <v>5.7954318724414061E-2</v>
      </c>
      <c r="G278">
        <f t="shared" si="10"/>
        <v>1.7112894824759237E-2</v>
      </c>
      <c r="H278" t="str">
        <f t="shared" si="11"/>
        <v>no</v>
      </c>
    </row>
    <row r="279" spans="1:8" x14ac:dyDescent="0.2">
      <c r="A279" s="20">
        <v>44911</v>
      </c>
      <c r="B279" s="22">
        <v>-1.5649960063897739E-2</v>
      </c>
      <c r="C279" s="22">
        <v>-1.1137778348199956E-2</v>
      </c>
      <c r="D279" s="17">
        <f t="shared" si="8"/>
        <v>-1.9405459275399699E-2</v>
      </c>
      <c r="E279" s="17">
        <f t="shared" si="9"/>
        <v>3.7554992115019607E-3</v>
      </c>
      <c r="F279" s="17">
        <f t="shared" si="12"/>
        <v>6.1709817935916025E-2</v>
      </c>
      <c r="G279">
        <f t="shared" si="10"/>
        <v>0.15042391601110136</v>
      </c>
      <c r="H279" t="str">
        <f t="shared" si="11"/>
        <v>no</v>
      </c>
    </row>
    <row r="280" spans="1:8" x14ac:dyDescent="0.2">
      <c r="A280" s="21">
        <v>44914</v>
      </c>
      <c r="B280" s="22">
        <v>-3.0605776301442789E-2</v>
      </c>
      <c r="C280" s="22">
        <v>-9.007465553582783E-3</v>
      </c>
      <c r="D280" s="17">
        <f t="shared" si="8"/>
        <v>-1.5781807209002179E-2</v>
      </c>
      <c r="E280" s="17">
        <f t="shared" si="9"/>
        <v>-1.482396909244061E-2</v>
      </c>
      <c r="F280" s="17">
        <f t="shared" si="12"/>
        <v>4.6885848843475415E-2</v>
      </c>
      <c r="G280">
        <f t="shared" si="10"/>
        <v>-0.59376379973213711</v>
      </c>
      <c r="H280" t="str">
        <f t="shared" si="11"/>
        <v>no</v>
      </c>
    </row>
    <row r="281" spans="1:8" x14ac:dyDescent="0.2">
      <c r="A281" s="20">
        <v>44915</v>
      </c>
      <c r="B281" s="22">
        <v>1.0907664138111395E-2</v>
      </c>
      <c r="C281" s="22">
        <v>1.0372846193742458E-3</v>
      </c>
      <c r="D281" s="17">
        <f t="shared" si="8"/>
        <v>1.3042656966546547E-3</v>
      </c>
      <c r="E281" s="17">
        <f t="shared" si="9"/>
        <v>9.6033984414567401E-3</v>
      </c>
      <c r="F281" s="17">
        <f t="shared" si="12"/>
        <v>5.6489247284932154E-2</v>
      </c>
      <c r="G281">
        <f t="shared" si="10"/>
        <v>0.3846574634217777</v>
      </c>
      <c r="H281" t="str">
        <f t="shared" si="11"/>
        <v>no</v>
      </c>
    </row>
    <row r="282" spans="1:8" x14ac:dyDescent="0.2">
      <c r="A282" s="21">
        <v>44916</v>
      </c>
      <c r="B282" s="22">
        <v>1.4076124925608724E-2</v>
      </c>
      <c r="C282" s="22">
        <v>1.4868040255179737E-2</v>
      </c>
      <c r="D282" s="17">
        <f t="shared" si="8"/>
        <v>2.4830316127446961E-2</v>
      </c>
      <c r="E282" s="17">
        <f t="shared" si="9"/>
        <v>-1.0754191201838237E-2</v>
      </c>
      <c r="F282" s="17">
        <f t="shared" si="12"/>
        <v>4.5735056083093917E-2</v>
      </c>
      <c r="G282">
        <f t="shared" si="10"/>
        <v>-0.43075166922100566</v>
      </c>
      <c r="H282" t="str">
        <f t="shared" si="11"/>
        <v>no</v>
      </c>
    </row>
    <row r="283" spans="1:8" x14ac:dyDescent="0.2">
      <c r="A283" s="15">
        <v>44917</v>
      </c>
      <c r="B283" s="17">
        <v>-3.054272664642399E-2</v>
      </c>
      <c r="C283" s="17">
        <v>-1.4451686760656446E-2</v>
      </c>
      <c r="D283" s="17">
        <f t="shared" si="8"/>
        <v>-2.5042401933300817E-2</v>
      </c>
      <c r="E283" s="17">
        <f t="shared" si="9"/>
        <v>-5.5003247131231725E-3</v>
      </c>
    </row>
    <row r="284" spans="1:8" x14ac:dyDescent="0.2">
      <c r="A284" s="16">
        <v>44918</v>
      </c>
      <c r="B284" s="17">
        <v>5.0534294888666675E-3</v>
      </c>
      <c r="C284" s="17">
        <v>5.8680563731070556E-3</v>
      </c>
      <c r="D284" s="17">
        <f t="shared" si="8"/>
        <v>9.5213857796490383E-3</v>
      </c>
      <c r="E284" s="17">
        <f t="shared" si="9"/>
        <v>-4.4679562907823708E-3</v>
      </c>
    </row>
    <row r="285" spans="1:8" x14ac:dyDescent="0.2">
      <c r="A285" s="15">
        <v>44922</v>
      </c>
      <c r="B285" s="17">
        <v>-3.1948881789137795E-3</v>
      </c>
      <c r="C285" s="17">
        <v>-4.0496044028068834E-3</v>
      </c>
      <c r="D285" s="17">
        <f t="shared" si="8"/>
        <v>-7.3485086580494484E-3</v>
      </c>
      <c r="E285" s="17">
        <f t="shared" si="9"/>
        <v>4.1536204791356689E-3</v>
      </c>
    </row>
    <row r="286" spans="1:8" x14ac:dyDescent="0.2">
      <c r="A286" s="16">
        <v>44923</v>
      </c>
      <c r="B286" s="17">
        <v>-1.2058638083228157E-2</v>
      </c>
      <c r="C286" s="17">
        <v>-1.202063067180259E-2</v>
      </c>
      <c r="D286" s="17">
        <f t="shared" si="8"/>
        <v>-2.0907186934750983E-2</v>
      </c>
      <c r="E286" s="17">
        <f t="shared" si="9"/>
        <v>8.8485488515228257E-3</v>
      </c>
    </row>
    <row r="287" spans="1:8" x14ac:dyDescent="0.2">
      <c r="A287" s="15">
        <v>44924</v>
      </c>
      <c r="B287" s="17">
        <v>3.669724770642202E-2</v>
      </c>
      <c r="C287" s="17">
        <v>1.7461316021801565E-2</v>
      </c>
      <c r="D287" s="17">
        <f t="shared" si="8"/>
        <v>2.9241466036606899E-2</v>
      </c>
      <c r="E287" s="17">
        <f t="shared" si="9"/>
        <v>7.4557816698151216E-3</v>
      </c>
    </row>
    <row r="288" spans="1:8" x14ac:dyDescent="0.2">
      <c r="A288" s="16">
        <v>44925</v>
      </c>
      <c r="B288" s="17">
        <v>-4.0528408362191515E-3</v>
      </c>
      <c r="C288" s="17">
        <v>-2.5407348906808513E-3</v>
      </c>
      <c r="D288" s="17">
        <f t="shared" si="8"/>
        <v>-4.781928698826949E-3</v>
      </c>
      <c r="E288" s="17">
        <f t="shared" si="9"/>
        <v>7.2908786260779748E-4</v>
      </c>
    </row>
    <row r="289" spans="1:5" x14ac:dyDescent="0.2">
      <c r="A289" s="15">
        <v>44929</v>
      </c>
      <c r="B289" s="17">
        <v>-7.1342107296468171E-3</v>
      </c>
      <c r="C289" s="17">
        <v>-4.0005209011589882E-3</v>
      </c>
      <c r="D289" s="17">
        <f t="shared" si="8"/>
        <v>-7.2650178520880706E-3</v>
      </c>
      <c r="E289" s="17">
        <f t="shared" si="9"/>
        <v>1.3080712244125346E-4</v>
      </c>
    </row>
    <row r="290" spans="1:5" x14ac:dyDescent="0.2">
      <c r="A290" s="16">
        <v>44930</v>
      </c>
      <c r="B290" s="17">
        <v>2.1660181582360716E-2</v>
      </c>
      <c r="C290" s="17">
        <v>7.5389499338414101E-3</v>
      </c>
      <c r="D290" s="17">
        <f t="shared" si="8"/>
        <v>1.2363567885199137E-2</v>
      </c>
      <c r="E290" s="17">
        <f t="shared" si="9"/>
        <v>9.2966136971615789E-3</v>
      </c>
    </row>
    <row r="291" spans="1:5" x14ac:dyDescent="0.2">
      <c r="A291" s="15">
        <v>44931</v>
      </c>
      <c r="B291" s="17">
        <v>-6.989970801066403E-2</v>
      </c>
      <c r="C291" s="17">
        <v>-1.164556173549236E-2</v>
      </c>
      <c r="D291" s="17">
        <f t="shared" si="8"/>
        <v>-2.0269196434230929E-2</v>
      </c>
      <c r="E291" s="17">
        <f t="shared" si="9"/>
        <v>-4.9630511576433098E-2</v>
      </c>
    </row>
    <row r="292" spans="1:5" x14ac:dyDescent="0.2">
      <c r="A292" s="16">
        <v>44932</v>
      </c>
      <c r="B292" s="17">
        <v>5.7326927276690753E-4</v>
      </c>
      <c r="C292" s="17">
        <v>2.284078674404566E-2</v>
      </c>
      <c r="D292" s="17">
        <f t="shared" si="8"/>
        <v>3.8391920490074991E-2</v>
      </c>
      <c r="E292" s="17">
        <f t="shared" si="9"/>
        <v>-3.7818651217308083E-2</v>
      </c>
    </row>
    <row r="293" spans="1:5" x14ac:dyDescent="0.2">
      <c r="A293" s="15">
        <v>44935</v>
      </c>
      <c r="B293" s="17">
        <v>3.2821324311788969E-2</v>
      </c>
      <c r="C293" s="17">
        <v>-7.6763506782906443E-4</v>
      </c>
      <c r="D293" s="17">
        <f t="shared" si="8"/>
        <v>-1.7658942210541334E-3</v>
      </c>
      <c r="E293" s="17">
        <f t="shared" si="9"/>
        <v>3.4587218532843099E-2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F1D4-2EC0-7E48-98BB-C871FDDE9DF6}">
  <sheetPr codeName="Sheet16"/>
  <dimension ref="A2:S293"/>
  <sheetViews>
    <sheetView topLeftCell="C1" zoomScale="75" workbookViewId="0">
      <selection activeCell="R15" sqref="R15"/>
    </sheetView>
  </sheetViews>
  <sheetFormatPr baseColWidth="10" defaultRowHeight="15" x14ac:dyDescent="0.2"/>
  <cols>
    <col min="11" max="11" width="4.83203125" customWidth="1"/>
    <col min="12" max="12" width="4" customWidth="1"/>
    <col min="13" max="13" width="4.83203125" customWidth="1"/>
    <col min="14" max="14" width="15" customWidth="1"/>
  </cols>
  <sheetData>
    <row r="2" spans="1:19" x14ac:dyDescent="0.2">
      <c r="A2" t="s">
        <v>29</v>
      </c>
      <c r="B2">
        <f>INTERCEPT(B11:B262,C11:C262)</f>
        <v>-8.0412828535943214E-4</v>
      </c>
      <c r="D2" t="s">
        <v>88</v>
      </c>
      <c r="E2">
        <f>_xlfn.STDEV.S(E11:E262)</f>
        <v>2.1746167605270077E-2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2.2213340814789366</v>
      </c>
      <c r="G3" t="s">
        <v>181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0.70572166603620157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2.1789616534913216E-2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81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-6.5715078018043771E-3</v>
      </c>
      <c r="C11" s="17">
        <v>1.6570786727996278E-3</v>
      </c>
      <c r="D11" s="17">
        <f>$B$2+$B$3*C11</f>
        <v>2.8767970462222647E-3</v>
      </c>
      <c r="E11" s="17">
        <f>B11-D11</f>
        <v>-9.4483048480266413E-3</v>
      </c>
    </row>
    <row r="12" spans="1:19" x14ac:dyDescent="0.2">
      <c r="A12" s="16">
        <v>44524</v>
      </c>
      <c r="B12" s="17">
        <v>2.9231995892050833E-2</v>
      </c>
      <c r="C12" s="17">
        <v>2.2939006971240961E-3</v>
      </c>
      <c r="D12" s="17">
        <f t="shared" ref="D12:D75" si="0">$B$2+$B$3*C12</f>
        <v>4.2913915126906142E-3</v>
      </c>
      <c r="E12" s="17">
        <f t="shared" ref="E12:E75" si="1">B12-D12</f>
        <v>2.4940604379360218E-2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-3.5838841809297528E-2</v>
      </c>
      <c r="C13" s="17">
        <v>-2.2724855683128209E-2</v>
      </c>
      <c r="D13" s="17">
        <f t="shared" si="0"/>
        <v>-5.1283624710982426E-2</v>
      </c>
      <c r="E13" s="17">
        <f t="shared" si="1"/>
        <v>1.5444782901684898E-2</v>
      </c>
      <c r="N13" s="17">
        <f>SUM(E266:E268)</f>
        <v>2.2158528188951272E-2</v>
      </c>
      <c r="O13" s="17">
        <f>SUM(E265:E269)</f>
        <v>1.8383672547302055E-2</v>
      </c>
      <c r="P13" s="17">
        <f>SUM(E267:E272)</f>
        <v>5.1372910945289701E-2</v>
      </c>
      <c r="Q13" s="17">
        <f>SUM(E267:E277)</f>
        <v>0.11584477396155422</v>
      </c>
      <c r="R13" s="17">
        <f>SUM(E267:E282)</f>
        <v>0.11765236659058721</v>
      </c>
    </row>
    <row r="14" spans="1:19" x14ac:dyDescent="0.2">
      <c r="A14" s="16">
        <v>44529</v>
      </c>
      <c r="B14" s="17">
        <v>5.94549159724862E-2</v>
      </c>
      <c r="C14" s="17">
        <v>1.3200221128189193E-2</v>
      </c>
      <c r="D14" s="17">
        <f t="shared" si="0"/>
        <v>2.8517972789745563E-2</v>
      </c>
      <c r="E14" s="17">
        <f t="shared" si="1"/>
        <v>3.0936943182740637E-2</v>
      </c>
    </row>
    <row r="15" spans="1:19" x14ac:dyDescent="0.2">
      <c r="A15" s="15">
        <v>44530</v>
      </c>
      <c r="B15" s="17">
        <v>-2.0973478507530063E-2</v>
      </c>
      <c r="C15" s="17">
        <v>-1.8961306218543861E-2</v>
      </c>
      <c r="D15" s="17">
        <f t="shared" si="0"/>
        <v>-4.2923524017969408E-2</v>
      </c>
      <c r="E15" s="17">
        <f t="shared" si="1"/>
        <v>2.1950045510439345E-2</v>
      </c>
      <c r="N15">
        <f>N13/(B5* SQRT(3))</f>
        <v>0.58712516552269289</v>
      </c>
      <c r="O15">
        <f>O13/(B5* SQRT(5))</f>
        <v>0.37730945311496122</v>
      </c>
      <c r="P15">
        <f>P13/(B5* SQRT(6))</f>
        <v>0.96251822678761667</v>
      </c>
      <c r="Q15">
        <f>Q13/(B5*SQRT(11))</f>
        <v>1.6029889054490618</v>
      </c>
      <c r="R15">
        <f>R13/(B5*SQRT(16))</f>
        <v>1.3498673370648169</v>
      </c>
    </row>
    <row r="16" spans="1:19" x14ac:dyDescent="0.2">
      <c r="A16" s="16">
        <v>44531</v>
      </c>
      <c r="B16" s="17">
        <v>-3.7861115591729333E-2</v>
      </c>
      <c r="C16" s="17">
        <v>-1.1815195971097037E-2</v>
      </c>
      <c r="D16" s="17">
        <f t="shared" si="0"/>
        <v>-2.70496257753099E-2</v>
      </c>
      <c r="E16" s="17">
        <f t="shared" si="1"/>
        <v>-1.0811489816419433E-2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2.1981923013424609E-2</v>
      </c>
      <c r="C17" s="17">
        <v>1.4194423271231882E-2</v>
      </c>
      <c r="D17" s="17">
        <f t="shared" si="0"/>
        <v>3.0726427893965687E-2</v>
      </c>
      <c r="E17" s="17">
        <f t="shared" si="1"/>
        <v>-8.7445048805410777E-3</v>
      </c>
    </row>
    <row r="18" spans="1:5" ht="17" hidden="1" customHeight="1" x14ac:dyDescent="0.2">
      <c r="A18" s="16">
        <v>44533</v>
      </c>
      <c r="B18" s="17">
        <v>-4.4605663515616678E-2</v>
      </c>
      <c r="C18" s="17">
        <v>-8.4485809792226307E-3</v>
      </c>
      <c r="D18" s="17">
        <f t="shared" si="0"/>
        <v>-1.9571249154641351E-2</v>
      </c>
      <c r="E18" s="17">
        <f t="shared" si="1"/>
        <v>-2.5034414360975327E-2</v>
      </c>
    </row>
    <row r="19" spans="1:5" hidden="1" x14ac:dyDescent="0.2">
      <c r="A19" s="15">
        <v>44536</v>
      </c>
      <c r="B19" s="17">
        <v>-2.1372924619765588E-2</v>
      </c>
      <c r="C19" s="17">
        <v>1.1730928977641941E-2</v>
      </c>
      <c r="D19" s="17">
        <f t="shared" si="0"/>
        <v>2.525418406008547E-2</v>
      </c>
      <c r="E19" s="17">
        <f t="shared" si="1"/>
        <v>-4.6627108679851058E-2</v>
      </c>
    </row>
    <row r="20" spans="1:5" hidden="1" x14ac:dyDescent="0.2">
      <c r="A20" s="16">
        <v>44537</v>
      </c>
      <c r="B20" s="17">
        <v>7.9568351191044551E-2</v>
      </c>
      <c r="C20" s="17">
        <v>2.0707063007576743E-2</v>
      </c>
      <c r="D20" s="17">
        <f t="shared" si="0"/>
        <v>4.5193176500702516E-2</v>
      </c>
      <c r="E20" s="17">
        <f t="shared" si="1"/>
        <v>3.4375174690342035E-2</v>
      </c>
    </row>
    <row r="21" spans="1:5" hidden="1" x14ac:dyDescent="0.2">
      <c r="A21" s="15">
        <v>44538</v>
      </c>
      <c r="B21" s="17">
        <v>-1.8533815561425748E-2</v>
      </c>
      <c r="C21" s="17">
        <v>3.0852936469836223E-3</v>
      </c>
      <c r="D21" s="17">
        <f t="shared" si="0"/>
        <v>6.0493396440557314E-3</v>
      </c>
      <c r="E21" s="17">
        <f t="shared" si="1"/>
        <v>-2.4583155205481481E-2</v>
      </c>
    </row>
    <row r="22" spans="1:5" hidden="1" x14ac:dyDescent="0.2">
      <c r="A22" s="16">
        <v>44539</v>
      </c>
      <c r="B22" s="17">
        <v>-4.1978266162211453E-2</v>
      </c>
      <c r="C22" s="17">
        <v>-7.1811299644134463E-3</v>
      </c>
      <c r="D22" s="17">
        <f t="shared" si="0"/>
        <v>-1.6755817018840644E-2</v>
      </c>
      <c r="E22" s="17">
        <f t="shared" si="1"/>
        <v>-2.5222449143370809E-2</v>
      </c>
    </row>
    <row r="23" spans="1:5" hidden="1" x14ac:dyDescent="0.2">
      <c r="A23" s="15">
        <v>44540</v>
      </c>
      <c r="B23" s="17">
        <v>-9.5769590450791586E-3</v>
      </c>
      <c r="C23" s="17">
        <v>9.54911139915815E-3</v>
      </c>
      <c r="D23" s="17">
        <f t="shared" si="0"/>
        <v>2.040763831342958E-2</v>
      </c>
      <c r="E23" s="17">
        <f t="shared" si="1"/>
        <v>-2.9984597358508738E-2</v>
      </c>
    </row>
    <row r="24" spans="1:5" hidden="1" x14ac:dyDescent="0.2">
      <c r="A24" s="16">
        <v>44543</v>
      </c>
      <c r="B24" s="17">
        <v>-6.7454912827501157E-2</v>
      </c>
      <c r="C24" s="17">
        <v>-9.1362090992822553E-3</v>
      </c>
      <c r="D24" s="17">
        <f t="shared" si="0"/>
        <v>-2.1098700933113085E-2</v>
      </c>
      <c r="E24" s="17">
        <f t="shared" si="1"/>
        <v>-4.6356211894388072E-2</v>
      </c>
    </row>
    <row r="25" spans="1:5" hidden="1" x14ac:dyDescent="0.2">
      <c r="A25" s="15">
        <v>44544</v>
      </c>
      <c r="B25" s="17">
        <v>6.2500776077369924E-3</v>
      </c>
      <c r="C25" s="17">
        <v>-7.4705984403412584E-3</v>
      </c>
      <c r="D25" s="17">
        <f t="shared" si="0"/>
        <v>-1.7398823209932857E-2</v>
      </c>
      <c r="E25" s="17">
        <f t="shared" si="1"/>
        <v>2.3648900817669849E-2</v>
      </c>
    </row>
    <row r="26" spans="1:5" hidden="1" x14ac:dyDescent="0.2">
      <c r="A26" s="16">
        <v>44545</v>
      </c>
      <c r="B26" s="17">
        <v>7.488438057496527E-2</v>
      </c>
      <c r="C26" s="17">
        <v>1.6348409288555077E-2</v>
      </c>
      <c r="D26" s="17">
        <f t="shared" si="0"/>
        <v>3.5511150445274774E-2</v>
      </c>
      <c r="E26" s="17">
        <f t="shared" si="1"/>
        <v>3.9373230129690497E-2</v>
      </c>
    </row>
    <row r="27" spans="1:5" hidden="1" x14ac:dyDescent="0.2">
      <c r="A27" s="15">
        <v>44546</v>
      </c>
      <c r="B27" s="17">
        <v>-6.8025997164401941E-2</v>
      </c>
      <c r="C27" s="17">
        <v>-8.7433782392221104E-3</v>
      </c>
      <c r="D27" s="17">
        <f t="shared" si="0"/>
        <v>-2.02260923554048E-2</v>
      </c>
      <c r="E27" s="17">
        <f t="shared" si="1"/>
        <v>-4.7799904808997137E-2</v>
      </c>
    </row>
    <row r="28" spans="1:5" hidden="1" x14ac:dyDescent="0.2">
      <c r="A28" s="16">
        <v>44547</v>
      </c>
      <c r="B28" s="17">
        <v>-2.0643178189981848E-2</v>
      </c>
      <c r="C28" s="17">
        <v>-1.0287726483131143E-2</v>
      </c>
      <c r="D28" s="17">
        <f t="shared" si="0"/>
        <v>-2.365660574327208E-2</v>
      </c>
      <c r="E28" s="17">
        <f t="shared" si="1"/>
        <v>3.0134275532902322E-3</v>
      </c>
    </row>
    <row r="29" spans="1:5" hidden="1" x14ac:dyDescent="0.2">
      <c r="A29" s="15">
        <v>44550</v>
      </c>
      <c r="B29" s="17">
        <v>-2.9494445735086527E-3</v>
      </c>
      <c r="C29" s="17">
        <v>-1.1388032826621375E-2</v>
      </c>
      <c r="D29" s="17">
        <f t="shared" si="0"/>
        <v>-2.6100753724134403E-2</v>
      </c>
      <c r="E29" s="17">
        <f t="shared" si="1"/>
        <v>2.315130915062575E-2</v>
      </c>
    </row>
    <row r="30" spans="1:5" hidden="1" x14ac:dyDescent="0.2">
      <c r="A30" s="16">
        <v>44551</v>
      </c>
      <c r="B30" s="17">
        <v>4.8919473981867689E-2</v>
      </c>
      <c r="C30" s="17">
        <v>1.7777943178882483E-2</v>
      </c>
      <c r="D30" s="17">
        <f t="shared" si="0"/>
        <v>3.8686622796488213E-2</v>
      </c>
      <c r="E30" s="17">
        <f t="shared" si="1"/>
        <v>1.0232851185379477E-2</v>
      </c>
    </row>
    <row r="31" spans="1:5" hidden="1" x14ac:dyDescent="0.2">
      <c r="A31" s="15">
        <v>44552</v>
      </c>
      <c r="B31" s="17">
        <v>1.1177973156644594E-2</v>
      </c>
      <c r="C31" s="17">
        <v>1.0180180373954517E-2</v>
      </c>
      <c r="D31" s="17">
        <f t="shared" si="0"/>
        <v>2.1809453334908722E-2</v>
      </c>
      <c r="E31" s="17">
        <f t="shared" si="1"/>
        <v>-1.0631480178264128E-2</v>
      </c>
    </row>
    <row r="32" spans="1:5" hidden="1" x14ac:dyDescent="0.2">
      <c r="A32" s="16">
        <v>44553</v>
      </c>
      <c r="B32" s="17">
        <v>8.163270611770912E-3</v>
      </c>
      <c r="C32" s="17">
        <v>6.2237041579367158E-3</v>
      </c>
      <c r="D32" s="17">
        <f t="shared" si="0"/>
        <v>1.3020797873707562E-2</v>
      </c>
      <c r="E32" s="17">
        <f t="shared" si="1"/>
        <v>-4.8575272619366498E-3</v>
      </c>
    </row>
    <row r="33" spans="1:5" hidden="1" x14ac:dyDescent="0.2">
      <c r="A33" s="15">
        <v>44557</v>
      </c>
      <c r="B33" s="17">
        <v>4.4028368465128143E-2</v>
      </c>
      <c r="C33" s="17">
        <v>1.383895602639984E-2</v>
      </c>
      <c r="D33" s="17">
        <f t="shared" si="0"/>
        <v>2.9936816388170851E-2</v>
      </c>
      <c r="E33" s="17">
        <f t="shared" si="1"/>
        <v>1.4091552076957291E-2</v>
      </c>
    </row>
    <row r="34" spans="1:5" hidden="1" x14ac:dyDescent="0.2">
      <c r="A34" s="16">
        <v>44558</v>
      </c>
      <c r="B34" s="17">
        <v>-2.0132526147701668E-2</v>
      </c>
      <c r="C34" s="17">
        <v>-1.0101874482121298E-3</v>
      </c>
      <c r="D34" s="17">
        <f t="shared" si="0"/>
        <v>-3.0480920927552745E-3</v>
      </c>
      <c r="E34" s="17">
        <f t="shared" si="1"/>
        <v>-1.7084434054946394E-2</v>
      </c>
    </row>
    <row r="35" spans="1:5" hidden="1" x14ac:dyDescent="0.2">
      <c r="A35" s="15">
        <v>44559</v>
      </c>
      <c r="B35" s="17">
        <v>-1.0586316806317275E-2</v>
      </c>
      <c r="C35" s="17">
        <v>1.4019033292591576E-3</v>
      </c>
      <c r="D35" s="17">
        <f t="shared" si="0"/>
        <v>2.3099673588627221E-3</v>
      </c>
      <c r="E35" s="17">
        <f t="shared" si="1"/>
        <v>-1.2896284165179997E-2</v>
      </c>
    </row>
    <row r="36" spans="1:5" hidden="1" x14ac:dyDescent="0.2">
      <c r="A36" s="16">
        <v>44560</v>
      </c>
      <c r="B36" s="17">
        <v>-1.3832859229959138E-2</v>
      </c>
      <c r="C36" s="17">
        <v>-2.9897393314501919E-3</v>
      </c>
      <c r="D36" s="17">
        <f t="shared" si="0"/>
        <v>-7.4453381570477942E-3</v>
      </c>
      <c r="E36" s="17">
        <f t="shared" si="1"/>
        <v>-6.3875210729113438E-3</v>
      </c>
    </row>
    <row r="37" spans="1:5" hidden="1" x14ac:dyDescent="0.2">
      <c r="A37" s="15">
        <v>44561</v>
      </c>
      <c r="B37" s="17">
        <v>-5.9150062735208175E-3</v>
      </c>
      <c r="C37" s="17">
        <v>-2.6262207741385435E-3</v>
      </c>
      <c r="D37" s="17">
        <f t="shared" si="0"/>
        <v>-6.6378419964413758E-3</v>
      </c>
      <c r="E37" s="17">
        <f t="shared" si="1"/>
        <v>7.2283572292055828E-4</v>
      </c>
    </row>
    <row r="38" spans="1:5" hidden="1" x14ac:dyDescent="0.2">
      <c r="A38" s="16">
        <v>44564</v>
      </c>
      <c r="B38" s="17">
        <v>2.4140599504396842E-2</v>
      </c>
      <c r="C38" s="17">
        <v>6.3740773533522699E-3</v>
      </c>
      <c r="D38" s="17">
        <f t="shared" si="0"/>
        <v>1.3354826977625025E-2</v>
      </c>
      <c r="E38" s="17">
        <f t="shared" si="1"/>
        <v>1.0785772526771818E-2</v>
      </c>
    </row>
    <row r="39" spans="1:5" hidden="1" x14ac:dyDescent="0.2">
      <c r="A39" s="15">
        <v>44565</v>
      </c>
      <c r="B39" s="17">
        <v>-2.7588616682292622E-2</v>
      </c>
      <c r="C39" s="17">
        <v>-6.29617892823231E-4</v>
      </c>
      <c r="D39" s="17">
        <f t="shared" si="0"/>
        <v>-2.2027199689966274E-3</v>
      </c>
      <c r="E39" s="17">
        <f t="shared" si="1"/>
        <v>-2.5385896713295993E-2</v>
      </c>
    </row>
    <row r="40" spans="1:5" hidden="1" x14ac:dyDescent="0.2">
      <c r="A40" s="16">
        <v>44566</v>
      </c>
      <c r="B40" s="17">
        <v>-5.7562339248814154E-2</v>
      </c>
      <c r="C40" s="17">
        <v>-1.939276609770646E-2</v>
      </c>
      <c r="D40" s="17">
        <f t="shared" si="0"/>
        <v>-4.3881940552344074E-2</v>
      </c>
      <c r="E40" s="17">
        <f t="shared" si="1"/>
        <v>-1.3680398696470079E-2</v>
      </c>
    </row>
    <row r="41" spans="1:5" hidden="1" x14ac:dyDescent="0.2">
      <c r="A41" s="15">
        <v>44567</v>
      </c>
      <c r="B41" s="17">
        <v>2.0794145957191867E-2</v>
      </c>
      <c r="C41" s="17">
        <v>-9.6371086121282978E-4</v>
      </c>
      <c r="D41" s="17">
        <f t="shared" si="0"/>
        <v>-2.9448520660629082E-3</v>
      </c>
      <c r="E41" s="17">
        <f t="shared" si="1"/>
        <v>2.3738998023254777E-2</v>
      </c>
    </row>
    <row r="42" spans="1:5" hidden="1" x14ac:dyDescent="0.2">
      <c r="A42" s="16">
        <v>44568</v>
      </c>
      <c r="B42" s="17">
        <v>-3.304009045142231E-2</v>
      </c>
      <c r="C42" s="17">
        <v>-4.0502124125595396E-3</v>
      </c>
      <c r="D42" s="17">
        <f t="shared" si="0"/>
        <v>-9.8010031546069652E-3</v>
      </c>
      <c r="E42" s="17">
        <f t="shared" si="1"/>
        <v>-2.3239087296815345E-2</v>
      </c>
    </row>
    <row r="43" spans="1:5" hidden="1" x14ac:dyDescent="0.2">
      <c r="A43" s="15">
        <v>44571</v>
      </c>
      <c r="B43" s="17">
        <v>5.6153007723966919E-3</v>
      </c>
      <c r="C43" s="17">
        <v>-1.4410854751839564E-3</v>
      </c>
      <c r="D43" s="17">
        <f t="shared" si="0"/>
        <v>-4.0052605657098228E-3</v>
      </c>
      <c r="E43" s="17">
        <f t="shared" si="1"/>
        <v>9.6205613381065147E-3</v>
      </c>
    </row>
    <row r="44" spans="1:5" hidden="1" x14ac:dyDescent="0.2">
      <c r="A44" s="16">
        <v>44572</v>
      </c>
      <c r="B44" s="17">
        <v>1.5219057746376219E-2</v>
      </c>
      <c r="C44" s="17">
        <v>9.1600307475552256E-3</v>
      </c>
      <c r="D44" s="17">
        <f t="shared" si="0"/>
        <v>1.9543360201579974E-2</v>
      </c>
      <c r="E44" s="17">
        <f t="shared" si="1"/>
        <v>-4.3243024552037553E-3</v>
      </c>
    </row>
    <row r="45" spans="1:5" hidden="1" x14ac:dyDescent="0.2">
      <c r="A45" s="15">
        <v>44573</v>
      </c>
      <c r="B45" s="17">
        <v>6.542788263551369E-3</v>
      </c>
      <c r="C45" s="17">
        <v>2.8176963210817529E-3</v>
      </c>
      <c r="D45" s="17">
        <f t="shared" si="0"/>
        <v>5.4549165839172832E-3</v>
      </c>
      <c r="E45" s="17">
        <f t="shared" si="1"/>
        <v>1.0878716796340858E-3</v>
      </c>
    </row>
    <row r="46" spans="1:5" hidden="1" x14ac:dyDescent="0.2">
      <c r="A46" s="16">
        <v>44574</v>
      </c>
      <c r="B46" s="17">
        <v>-5.085914625748722E-2</v>
      </c>
      <c r="C46" s="17">
        <v>-1.4243549462058636E-2</v>
      </c>
      <c r="D46" s="17">
        <f t="shared" si="0"/>
        <v>-3.2443810146661256E-2</v>
      </c>
      <c r="E46" s="17">
        <f t="shared" si="1"/>
        <v>-1.8415336110825964E-2</v>
      </c>
    </row>
    <row r="47" spans="1:5" hidden="1" x14ac:dyDescent="0.2">
      <c r="A47" s="15">
        <v>44575</v>
      </c>
      <c r="B47" s="17">
        <v>1.3810029974316906E-2</v>
      </c>
      <c r="C47" s="17">
        <v>8.1991315788920716E-4</v>
      </c>
      <c r="D47" s="17">
        <f t="shared" si="0"/>
        <v>1.0171727561128841E-3</v>
      </c>
      <c r="E47" s="17">
        <f t="shared" si="1"/>
        <v>1.2792857218204022E-2</v>
      </c>
    </row>
    <row r="48" spans="1:5" hidden="1" x14ac:dyDescent="0.2">
      <c r="A48" s="16">
        <v>44579</v>
      </c>
      <c r="B48" s="17">
        <v>-3.856425523579099E-2</v>
      </c>
      <c r="C48" s="17">
        <v>-1.8387895814791499E-2</v>
      </c>
      <c r="D48" s="17">
        <f t="shared" si="0"/>
        <v>-4.1649787945439692E-2</v>
      </c>
      <c r="E48" s="17">
        <f t="shared" si="1"/>
        <v>3.0855327096487029E-3</v>
      </c>
    </row>
    <row r="49" spans="1:5" hidden="1" x14ac:dyDescent="0.2">
      <c r="A49" s="15">
        <v>44580</v>
      </c>
      <c r="B49" s="17">
        <v>-3.2274372145845054E-2</v>
      </c>
      <c r="C49" s="17">
        <v>-9.6895202431227512E-3</v>
      </c>
      <c r="D49" s="17">
        <f t="shared" si="0"/>
        <v>-2.2327789834588069E-2</v>
      </c>
      <c r="E49" s="17">
        <f t="shared" si="1"/>
        <v>-9.9465823112569844E-3</v>
      </c>
    </row>
    <row r="50" spans="1:5" hidden="1" x14ac:dyDescent="0.2">
      <c r="A50" s="16">
        <v>44581</v>
      </c>
      <c r="B50" s="17">
        <v>-3.6581936483501831E-2</v>
      </c>
      <c r="C50" s="17">
        <v>-1.103742532143781E-2</v>
      </c>
      <c r="D50" s="17">
        <f t="shared" si="0"/>
        <v>-2.5321937323647847E-2</v>
      </c>
      <c r="E50" s="17">
        <f t="shared" si="1"/>
        <v>-1.1259999159853984E-2</v>
      </c>
    </row>
    <row r="51" spans="1:5" hidden="1" x14ac:dyDescent="0.2">
      <c r="A51" s="15">
        <v>44582</v>
      </c>
      <c r="B51" s="17">
        <v>-3.2132475308959241E-2</v>
      </c>
      <c r="C51" s="17">
        <v>-1.8914813071498782E-2</v>
      </c>
      <c r="D51" s="17">
        <f t="shared" si="0"/>
        <v>-4.2820247205882962E-2</v>
      </c>
      <c r="E51" s="17">
        <f t="shared" si="1"/>
        <v>1.0687771896923721E-2</v>
      </c>
    </row>
    <row r="52" spans="1:5" hidden="1" x14ac:dyDescent="0.2">
      <c r="A52" s="16">
        <v>44585</v>
      </c>
      <c r="B52" s="17">
        <v>-8.5510716021253153E-5</v>
      </c>
      <c r="C52" s="17">
        <v>2.7717522294530283E-3</v>
      </c>
      <c r="D52" s="17">
        <f t="shared" si="0"/>
        <v>5.3528594073398057E-3</v>
      </c>
      <c r="E52" s="17">
        <f t="shared" si="1"/>
        <v>-5.4383701233610589E-3</v>
      </c>
    </row>
    <row r="53" spans="1:5" hidden="1" x14ac:dyDescent="0.2">
      <c r="A53" s="15">
        <v>44586</v>
      </c>
      <c r="B53" s="17">
        <v>-4.4840062073334908E-2</v>
      </c>
      <c r="C53" s="17">
        <v>-1.2171976789799865E-2</v>
      </c>
      <c r="D53" s="17">
        <f t="shared" si="0"/>
        <v>-2.7842155167512452E-2</v>
      </c>
      <c r="E53" s="17">
        <f t="shared" si="1"/>
        <v>-1.6997906905822455E-2</v>
      </c>
    </row>
    <row r="54" spans="1:5" hidden="1" x14ac:dyDescent="0.2">
      <c r="A54" s="16">
        <v>44587</v>
      </c>
      <c r="B54" s="17">
        <v>2.0068245129520879E-2</v>
      </c>
      <c r="C54" s="17">
        <v>-1.4966314315554285E-3</v>
      </c>
      <c r="D54" s="17">
        <f t="shared" si="0"/>
        <v>-4.1286466916861161E-3</v>
      </c>
      <c r="E54" s="17">
        <f t="shared" si="1"/>
        <v>2.4196891821206996E-2</v>
      </c>
    </row>
    <row r="55" spans="1:5" hidden="1" x14ac:dyDescent="0.2">
      <c r="A55" s="15">
        <v>44588</v>
      </c>
      <c r="B55" s="17">
        <v>-3.6360546900566892E-2</v>
      </c>
      <c r="C55" s="17">
        <v>-5.3839946849719711E-3</v>
      </c>
      <c r="D55" s="17">
        <f t="shared" si="0"/>
        <v>-1.2763779173589122E-2</v>
      </c>
      <c r="E55" s="17">
        <f t="shared" si="1"/>
        <v>-2.3596767726977771E-2</v>
      </c>
    </row>
    <row r="56" spans="1:5" hidden="1" x14ac:dyDescent="0.2">
      <c r="A56" s="16">
        <v>44589</v>
      </c>
      <c r="B56" s="17">
        <v>4.0831175914982643E-2</v>
      </c>
      <c r="C56" s="17">
        <v>2.4347568825681787E-2</v>
      </c>
      <c r="D56" s="17">
        <f t="shared" si="0"/>
        <v>5.3279956148281613E-2</v>
      </c>
      <c r="E56" s="17">
        <f t="shared" si="1"/>
        <v>-1.244878023329897E-2</v>
      </c>
    </row>
    <row r="57" spans="1:5" hidden="1" x14ac:dyDescent="0.2">
      <c r="A57" s="15">
        <v>44592</v>
      </c>
      <c r="B57" s="17">
        <v>7.2066628042926739E-2</v>
      </c>
      <c r="C57" s="17">
        <v>1.8886018254227865E-2</v>
      </c>
      <c r="D57" s="17">
        <f t="shared" si="0"/>
        <v>4.1148027726190251E-2</v>
      </c>
      <c r="E57" s="17">
        <f t="shared" si="1"/>
        <v>3.0918600316736489E-2</v>
      </c>
    </row>
    <row r="58" spans="1:5" hidden="1" x14ac:dyDescent="0.2">
      <c r="A58" s="16">
        <v>44593</v>
      </c>
      <c r="B58" s="17">
        <v>6.2078148123523302E-3</v>
      </c>
      <c r="C58" s="17">
        <v>6.8629513569775646E-3</v>
      </c>
      <c r="D58" s="17">
        <f t="shared" si="0"/>
        <v>1.4440779463426949E-2</v>
      </c>
      <c r="E58" s="17">
        <f t="shared" si="1"/>
        <v>-8.2329646510746184E-3</v>
      </c>
    </row>
    <row r="59" spans="1:5" hidden="1" x14ac:dyDescent="0.2">
      <c r="A59" s="15">
        <v>44594</v>
      </c>
      <c r="B59" s="17">
        <v>2.4514961786912481E-2</v>
      </c>
      <c r="C59" s="17">
        <v>9.4225498950850639E-3</v>
      </c>
      <c r="D59" s="17">
        <f t="shared" si="0"/>
        <v>2.01265029310288E-2</v>
      </c>
      <c r="E59" s="17">
        <f t="shared" si="1"/>
        <v>4.3884588558836812E-3</v>
      </c>
    </row>
    <row r="60" spans="1:5" hidden="1" x14ac:dyDescent="0.2">
      <c r="A60" s="16">
        <v>44595</v>
      </c>
      <c r="B60" s="17">
        <v>-5.1264143290516651E-2</v>
      </c>
      <c r="C60" s="17">
        <v>-2.4391094221877574E-2</v>
      </c>
      <c r="D60" s="17">
        <f t="shared" si="0"/>
        <v>-5.4984897164980048E-2</v>
      </c>
      <c r="E60" s="17">
        <f t="shared" si="1"/>
        <v>3.7207538744633978E-3</v>
      </c>
    </row>
    <row r="61" spans="1:5" hidden="1" x14ac:dyDescent="0.2">
      <c r="A61" s="15">
        <v>44596</v>
      </c>
      <c r="B61" s="17">
        <v>1.5492018687639497E-2</v>
      </c>
      <c r="C61" s="17">
        <v>5.156964694110977E-3</v>
      </c>
      <c r="D61" s="17">
        <f t="shared" si="0"/>
        <v>1.065121314665288E-2</v>
      </c>
      <c r="E61" s="17">
        <f t="shared" si="1"/>
        <v>4.8408055409866167E-3</v>
      </c>
    </row>
    <row r="62" spans="1:5" hidden="1" x14ac:dyDescent="0.2">
      <c r="A62" s="16">
        <v>44599</v>
      </c>
      <c r="B62" s="17">
        <v>1.6818347608308803E-2</v>
      </c>
      <c r="C62" s="17">
        <v>-3.701786234065696E-3</v>
      </c>
      <c r="D62" s="17">
        <f t="shared" si="0"/>
        <v>-9.0270322094391266E-3</v>
      </c>
      <c r="E62" s="17">
        <f t="shared" si="1"/>
        <v>2.584537981774793E-2</v>
      </c>
    </row>
    <row r="63" spans="1:5" hidden="1" x14ac:dyDescent="0.2">
      <c r="A63" s="15">
        <v>44600</v>
      </c>
      <c r="B63" s="17">
        <v>1.5367074209217346E-2</v>
      </c>
      <c r="C63" s="17">
        <v>8.4012248347966612E-3</v>
      </c>
      <c r="D63" s="17">
        <f t="shared" si="0"/>
        <v>1.7857798766341641E-2</v>
      </c>
      <c r="E63" s="17">
        <f t="shared" si="1"/>
        <v>-2.4907245571242943E-3</v>
      </c>
    </row>
    <row r="64" spans="1:5" hidden="1" x14ac:dyDescent="0.2">
      <c r="A64" s="16">
        <v>44601</v>
      </c>
      <c r="B64" s="17">
        <v>6.3605164292272809E-2</v>
      </c>
      <c r="C64" s="17">
        <v>1.4517177775713597E-2</v>
      </c>
      <c r="D64" s="17">
        <f t="shared" si="0"/>
        <v>3.1443373474721766E-2</v>
      </c>
      <c r="E64" s="17">
        <f t="shared" si="1"/>
        <v>3.2161790817551043E-2</v>
      </c>
    </row>
    <row r="65" spans="1:5" hidden="1" x14ac:dyDescent="0.2">
      <c r="A65" s="15">
        <v>44602</v>
      </c>
      <c r="B65" s="17">
        <v>-3.2989980327866708E-2</v>
      </c>
      <c r="C65" s="17">
        <v>-1.8115705073705524E-2</v>
      </c>
      <c r="D65" s="17">
        <f t="shared" si="0"/>
        <v>-4.10451613756024E-2</v>
      </c>
      <c r="E65" s="17">
        <f t="shared" si="1"/>
        <v>8.0551810477356919E-3</v>
      </c>
    </row>
    <row r="66" spans="1:5" hidden="1" x14ac:dyDescent="0.2">
      <c r="A66" s="16">
        <v>44603</v>
      </c>
      <c r="B66" s="17">
        <v>-7.2607068292015908E-2</v>
      </c>
      <c r="C66" s="17">
        <v>-1.89694676826343E-2</v>
      </c>
      <c r="D66" s="17">
        <f t="shared" si="0"/>
        <v>-4.2941653356308264E-2</v>
      </c>
      <c r="E66" s="17">
        <f t="shared" si="1"/>
        <v>-2.9665414935707644E-2</v>
      </c>
    </row>
    <row r="67" spans="1:5" hidden="1" x14ac:dyDescent="0.2">
      <c r="A67" s="15">
        <v>44606</v>
      </c>
      <c r="B67" s="17">
        <v>1.3278625741026007E-2</v>
      </c>
      <c r="C67" s="17">
        <v>-3.8405482229827426E-3</v>
      </c>
      <c r="D67" s="17">
        <f t="shared" si="0"/>
        <v>-9.3352689446343645E-3</v>
      </c>
      <c r="E67" s="17">
        <f t="shared" si="1"/>
        <v>2.2613894685660371E-2</v>
      </c>
    </row>
    <row r="68" spans="1:5" hidden="1" x14ac:dyDescent="0.2">
      <c r="A68" s="16">
        <v>44607</v>
      </c>
      <c r="B68" s="17">
        <v>9.1811673087409007E-2</v>
      </c>
      <c r="C68" s="17">
        <v>1.5766743077059386E-2</v>
      </c>
      <c r="D68" s="17">
        <f t="shared" si="0"/>
        <v>3.4219075465634664E-2</v>
      </c>
      <c r="E68" s="17">
        <f t="shared" si="1"/>
        <v>5.7592597621774343E-2</v>
      </c>
    </row>
    <row r="69" spans="1:5" hidden="1" x14ac:dyDescent="0.2">
      <c r="A69" s="15">
        <v>44608</v>
      </c>
      <c r="B69" s="17">
        <v>6.0379174291003146E-4</v>
      </c>
      <c r="C69" s="17">
        <v>8.8122082633468324E-4</v>
      </c>
      <c r="D69" s="17">
        <f t="shared" si="0"/>
        <v>1.1533575694868308E-3</v>
      </c>
      <c r="E69" s="17">
        <f t="shared" si="1"/>
        <v>-5.4956582657679932E-4</v>
      </c>
    </row>
    <row r="70" spans="1:5" hidden="1" x14ac:dyDescent="0.2">
      <c r="A70" s="16">
        <v>44609</v>
      </c>
      <c r="B70" s="17">
        <v>-7.5591318487424175E-2</v>
      </c>
      <c r="C70" s="17">
        <v>-2.1173137043269175E-2</v>
      </c>
      <c r="D70" s="17">
        <f t="shared" si="0"/>
        <v>-4.783673921139741E-2</v>
      </c>
      <c r="E70" s="17">
        <f t="shared" si="1"/>
        <v>-2.7754579276026765E-2</v>
      </c>
    </row>
    <row r="71" spans="1:5" hidden="1" x14ac:dyDescent="0.2">
      <c r="A71" s="15">
        <v>44610</v>
      </c>
      <c r="B71" s="17">
        <v>-3.5295883455539245E-2</v>
      </c>
      <c r="C71" s="17">
        <v>-7.1662412733491943E-3</v>
      </c>
      <c r="D71" s="17">
        <f t="shared" si="0"/>
        <v>-1.6722744261951011E-2</v>
      </c>
      <c r="E71" s="17">
        <f t="shared" si="1"/>
        <v>-1.8573139193588235E-2</v>
      </c>
    </row>
    <row r="72" spans="1:5" hidden="1" x14ac:dyDescent="0.2">
      <c r="A72" s="16">
        <v>44614</v>
      </c>
      <c r="B72" s="17">
        <v>-1.0659003305600656E-2</v>
      </c>
      <c r="C72" s="17">
        <v>-1.0142864698185927E-2</v>
      </c>
      <c r="D72" s="17">
        <f t="shared" si="0"/>
        <v>-2.3334819323269401E-2</v>
      </c>
      <c r="E72" s="17">
        <f t="shared" si="1"/>
        <v>1.2675816017668744E-2</v>
      </c>
    </row>
    <row r="73" spans="1:5" hidden="1" x14ac:dyDescent="0.2">
      <c r="A73" s="15">
        <v>44615</v>
      </c>
      <c r="B73" s="17">
        <v>-4.288173633677439E-2</v>
      </c>
      <c r="C73" s="17">
        <v>-1.8412176288573612E-2</v>
      </c>
      <c r="D73" s="17">
        <f t="shared" si="0"/>
        <v>-4.1703722989366351E-2</v>
      </c>
      <c r="E73" s="17">
        <f t="shared" si="1"/>
        <v>-1.1780133474080384E-3</v>
      </c>
    </row>
    <row r="74" spans="1:5" hidden="1" x14ac:dyDescent="0.2">
      <c r="A74" s="16">
        <v>44616</v>
      </c>
      <c r="B74" s="17">
        <v>6.0794543871919293E-2</v>
      </c>
      <c r="C74" s="17">
        <v>1.4956809844988816E-2</v>
      </c>
      <c r="D74" s="17">
        <f t="shared" si="0"/>
        <v>3.2419943173513918E-2</v>
      </c>
      <c r="E74" s="17">
        <f t="shared" si="1"/>
        <v>2.8374600698405375E-2</v>
      </c>
    </row>
    <row r="75" spans="1:5" hidden="1" x14ac:dyDescent="0.2">
      <c r="A75" s="15">
        <v>44617</v>
      </c>
      <c r="B75" s="17">
        <v>1.7222323515860838E-2</v>
      </c>
      <c r="C75" s="17">
        <v>2.2372746986266234E-2</v>
      </c>
      <c r="D75" s="17">
        <f t="shared" si="0"/>
        <v>4.8893217091538918E-2</v>
      </c>
      <c r="E75" s="17">
        <f t="shared" si="1"/>
        <v>-3.167089357567808E-2</v>
      </c>
    </row>
    <row r="76" spans="1:5" hidden="1" x14ac:dyDescent="0.2">
      <c r="A76" s="16">
        <v>44620</v>
      </c>
      <c r="B76" s="17">
        <v>9.4382642832651076E-3</v>
      </c>
      <c r="C76" s="17">
        <v>-2.4426122951660689E-3</v>
      </c>
      <c r="D76" s="17">
        <f t="shared" ref="D76:D139" si="2">$B$2+$B$3*C76</f>
        <v>-6.2299862244513098E-3</v>
      </c>
      <c r="E76" s="17">
        <f t="shared" ref="E76:E139" si="3">B76-D76</f>
        <v>1.5668250507716419E-2</v>
      </c>
    </row>
    <row r="77" spans="1:5" hidden="1" x14ac:dyDescent="0.2">
      <c r="A77" s="15">
        <v>44621</v>
      </c>
      <c r="B77" s="17">
        <v>-3.7235899455196231E-2</v>
      </c>
      <c r="C77" s="17">
        <v>-1.5473463284818578E-2</v>
      </c>
      <c r="D77" s="17">
        <f t="shared" si="2"/>
        <v>-3.5175859638439957E-2</v>
      </c>
      <c r="E77" s="17">
        <f t="shared" si="3"/>
        <v>-2.0600398167562733E-3</v>
      </c>
    </row>
    <row r="78" spans="1:5" hidden="1" x14ac:dyDescent="0.2">
      <c r="A78" s="16">
        <v>44622</v>
      </c>
      <c r="B78" s="17">
        <v>3.1823683146010584E-2</v>
      </c>
      <c r="C78" s="17">
        <v>1.8642627244987553E-2</v>
      </c>
      <c r="D78" s="17">
        <f t="shared" si="2"/>
        <v>4.0607374982239194E-2</v>
      </c>
      <c r="E78" s="17">
        <f t="shared" si="3"/>
        <v>-8.7836918362286104E-3</v>
      </c>
    </row>
    <row r="79" spans="1:5" hidden="1" x14ac:dyDescent="0.2">
      <c r="A79" s="15">
        <v>44623</v>
      </c>
      <c r="B79" s="17">
        <v>-2.0891697236435136E-2</v>
      </c>
      <c r="C79" s="17">
        <v>-5.2547110022934662E-3</v>
      </c>
      <c r="D79" s="17">
        <f t="shared" si="2"/>
        <v>-1.247659692307625E-2</v>
      </c>
      <c r="E79" s="17">
        <f t="shared" si="3"/>
        <v>-8.4151003133588857E-3</v>
      </c>
    </row>
    <row r="80" spans="1:5" hidden="1" x14ac:dyDescent="0.2">
      <c r="A80" s="16">
        <v>44624</v>
      </c>
      <c r="B80" s="17">
        <v>-3.2807664249601132E-2</v>
      </c>
      <c r="C80" s="17">
        <v>-7.93401612012401E-3</v>
      </c>
      <c r="D80" s="17">
        <f t="shared" si="2"/>
        <v>-1.8428228695994177E-2</v>
      </c>
      <c r="E80" s="17">
        <f t="shared" si="3"/>
        <v>-1.4379435553606955E-2</v>
      </c>
    </row>
    <row r="81" spans="1:5" hidden="1" x14ac:dyDescent="0.2">
      <c r="A81" s="15">
        <v>44627</v>
      </c>
      <c r="B81" s="17">
        <v>-6.9061754178102119E-2</v>
      </c>
      <c r="C81" s="17">
        <v>-2.9518095946517109E-2</v>
      </c>
      <c r="D81" s="17">
        <f t="shared" si="2"/>
        <v>-6.6373680831723139E-2</v>
      </c>
      <c r="E81" s="17">
        <f t="shared" si="3"/>
        <v>-2.6880733463789802E-3</v>
      </c>
    </row>
    <row r="82" spans="1:5" hidden="1" x14ac:dyDescent="0.2">
      <c r="A82" s="16">
        <v>44628</v>
      </c>
      <c r="B82" s="17">
        <v>7.5869862065613969E-3</v>
      </c>
      <c r="C82" s="17">
        <v>-7.2338369327961116E-3</v>
      </c>
      <c r="D82" s="17">
        <f t="shared" si="2"/>
        <v>-1.6872896804040492E-2</v>
      </c>
      <c r="E82" s="17">
        <f t="shared" si="3"/>
        <v>2.4459883010601889E-2</v>
      </c>
    </row>
    <row r="83" spans="1:5" hidden="1" x14ac:dyDescent="0.2">
      <c r="A83" s="15">
        <v>44629</v>
      </c>
      <c r="B83" s="17">
        <v>6.9722111120030794E-2</v>
      </c>
      <c r="C83" s="17">
        <v>2.5698324022346508E-2</v>
      </c>
      <c r="D83" s="17">
        <f t="shared" si="2"/>
        <v>5.6280434702367745E-2</v>
      </c>
      <c r="E83" s="17">
        <f t="shared" si="3"/>
        <v>1.344167641766305E-2</v>
      </c>
    </row>
    <row r="84" spans="1:5" hidden="1" x14ac:dyDescent="0.2">
      <c r="A84" s="16">
        <v>44630</v>
      </c>
      <c r="B84" s="17">
        <v>-1.5468820536677419E-2</v>
      </c>
      <c r="C84" s="17">
        <v>-4.2918454935622075E-3</v>
      </c>
      <c r="D84" s="17">
        <f t="shared" si="2"/>
        <v>-1.0337750952650951E-2</v>
      </c>
      <c r="E84" s="17">
        <f t="shared" si="3"/>
        <v>-5.1310695840264681E-3</v>
      </c>
    </row>
    <row r="85" spans="1:5" hidden="1" x14ac:dyDescent="0.2">
      <c r="A85" s="15">
        <v>44631</v>
      </c>
      <c r="B85" s="17">
        <v>-2.4627098493216648E-2</v>
      </c>
      <c r="C85" s="17">
        <v>-1.2961554353542182E-2</v>
      </c>
      <c r="D85" s="17">
        <f t="shared" si="2"/>
        <v>-2.9596070719824365E-2</v>
      </c>
      <c r="E85" s="17">
        <f t="shared" si="3"/>
        <v>4.9689722266077173E-3</v>
      </c>
    </row>
    <row r="86" spans="1:5" hidden="1" x14ac:dyDescent="0.2">
      <c r="A86" s="16">
        <v>44634</v>
      </c>
      <c r="B86" s="17">
        <v>-3.4841709148719313E-2</v>
      </c>
      <c r="C86" s="17">
        <v>-7.4209561140831104E-3</v>
      </c>
      <c r="D86" s="17">
        <f t="shared" si="2"/>
        <v>-1.7288551018731738E-2</v>
      </c>
      <c r="E86" s="17">
        <f t="shared" si="3"/>
        <v>-1.7553158129987576E-2</v>
      </c>
    </row>
    <row r="87" spans="1:5" hidden="1" x14ac:dyDescent="0.2">
      <c r="A87" s="15">
        <v>44635</v>
      </c>
      <c r="B87" s="17">
        <v>7.7027700245973829E-2</v>
      </c>
      <c r="C87" s="17">
        <v>2.1408493905025416E-2</v>
      </c>
      <c r="D87" s="17">
        <f t="shared" si="2"/>
        <v>4.6751288859007617E-2</v>
      </c>
      <c r="E87" s="17">
        <f t="shared" si="3"/>
        <v>3.0276411386966212E-2</v>
      </c>
    </row>
    <row r="88" spans="1:5" hidden="1" x14ac:dyDescent="0.2">
      <c r="A88" s="16">
        <v>44636</v>
      </c>
      <c r="B88" s="17">
        <v>6.6295388187043836E-2</v>
      </c>
      <c r="C88" s="17">
        <v>2.2383840279651235E-2</v>
      </c>
      <c r="D88" s="17">
        <f t="shared" si="2"/>
        <v>4.8917859002210864E-2</v>
      </c>
      <c r="E88" s="17">
        <f t="shared" si="3"/>
        <v>1.7377529184832971E-2</v>
      </c>
    </row>
    <row r="89" spans="1:5" hidden="1" x14ac:dyDescent="0.2">
      <c r="A89" s="15">
        <v>44637</v>
      </c>
      <c r="B89" s="17">
        <v>1.1022207497244585E-2</v>
      </c>
      <c r="C89" s="17">
        <v>1.2347803738532281E-2</v>
      </c>
      <c r="D89" s="17">
        <f t="shared" si="2"/>
        <v>2.6624468990455355E-2</v>
      </c>
      <c r="E89" s="17">
        <f t="shared" si="3"/>
        <v>-1.560226149321077E-2</v>
      </c>
    </row>
    <row r="90" spans="1:5" hidden="1" x14ac:dyDescent="0.2">
      <c r="A90" s="16">
        <v>44638</v>
      </c>
      <c r="B90" s="17">
        <v>6.8117325557400354E-2</v>
      </c>
      <c r="C90" s="17">
        <v>1.1662250349640857E-2</v>
      </c>
      <c r="D90" s="17">
        <f t="shared" si="2"/>
        <v>2.5101625883037448E-2</v>
      </c>
      <c r="E90" s="17">
        <f t="shared" si="3"/>
        <v>4.3015699674362903E-2</v>
      </c>
    </row>
    <row r="91" spans="1:5" hidden="1" x14ac:dyDescent="0.2">
      <c r="A91" s="15">
        <v>44641</v>
      </c>
      <c r="B91" s="17">
        <v>1.0622786152187036E-2</v>
      </c>
      <c r="C91" s="17">
        <v>-4.3467350194470455E-4</v>
      </c>
      <c r="D91" s="17">
        <f t="shared" si="2"/>
        <v>-1.7696833495450051E-3</v>
      </c>
      <c r="E91" s="17">
        <f t="shared" si="3"/>
        <v>1.2392469501732041E-2</v>
      </c>
    </row>
    <row r="92" spans="1:5" hidden="1" x14ac:dyDescent="0.2">
      <c r="A92" s="16">
        <v>44642</v>
      </c>
      <c r="B92" s="17">
        <v>-7.8551899144505555E-3</v>
      </c>
      <c r="C92" s="17">
        <v>1.1304184094790948E-2</v>
      </c>
      <c r="D92" s="17">
        <f t="shared" si="2"/>
        <v>2.4306241107711821E-2</v>
      </c>
      <c r="E92" s="17">
        <f t="shared" si="3"/>
        <v>-3.2161431022162373E-2</v>
      </c>
    </row>
    <row r="93" spans="1:5" hidden="1" x14ac:dyDescent="0.2">
      <c r="A93" s="15">
        <v>44643</v>
      </c>
      <c r="B93" s="17">
        <v>-3.3554391082779689E-2</v>
      </c>
      <c r="C93" s="17">
        <v>-1.2272780670315009E-2</v>
      </c>
      <c r="D93" s="17">
        <f t="shared" si="2"/>
        <v>-2.8066074262846071E-2</v>
      </c>
      <c r="E93" s="17">
        <f t="shared" si="3"/>
        <v>-5.4883168199336176E-3</v>
      </c>
    </row>
    <row r="94" spans="1:5" hidden="1" x14ac:dyDescent="0.2">
      <c r="A94" s="16">
        <v>44644</v>
      </c>
      <c r="B94" s="17">
        <v>9.8150864630615064E-2</v>
      </c>
      <c r="C94" s="17">
        <v>1.4343931206577842E-2</v>
      </c>
      <c r="D94" s="17">
        <f t="shared" si="2"/>
        <v>3.1058534966201215E-2</v>
      </c>
      <c r="E94" s="17">
        <f t="shared" si="3"/>
        <v>6.7092329664413849E-2</v>
      </c>
    </row>
    <row r="95" spans="1:5" hidden="1" x14ac:dyDescent="0.2">
      <c r="A95" s="15">
        <v>44645</v>
      </c>
      <c r="B95" s="17">
        <v>-1.6270159714017685E-2</v>
      </c>
      <c r="C95" s="17">
        <v>5.0661923471737591E-3</v>
      </c>
      <c r="D95" s="17">
        <f t="shared" si="2"/>
        <v>1.0449577438745408E-2</v>
      </c>
      <c r="E95" s="17">
        <f t="shared" si="3"/>
        <v>-2.6719737152763094E-2</v>
      </c>
    </row>
    <row r="96" spans="1:5" hidden="1" x14ac:dyDescent="0.2">
      <c r="A96" s="16">
        <v>44648</v>
      </c>
      <c r="B96" s="17">
        <v>1.9030734605687272E-2</v>
      </c>
      <c r="C96" s="17">
        <v>7.1449639670178033E-3</v>
      </c>
      <c r="D96" s="17">
        <f t="shared" si="2"/>
        <v>1.5067223685516159E-2</v>
      </c>
      <c r="E96" s="17">
        <f t="shared" si="3"/>
        <v>3.9635109201711129E-3</v>
      </c>
    </row>
    <row r="97" spans="1:5" hidden="1" x14ac:dyDescent="0.2">
      <c r="A97" s="15">
        <v>44649</v>
      </c>
      <c r="B97" s="17">
        <v>1.5485988272935902E-2</v>
      </c>
      <c r="C97" s="17">
        <v>1.2256530405287291E-2</v>
      </c>
      <c r="D97" s="17">
        <f t="shared" si="2"/>
        <v>2.6421720424588072E-2</v>
      </c>
      <c r="E97" s="17">
        <f t="shared" si="3"/>
        <v>-1.093573215165217E-2</v>
      </c>
    </row>
    <row r="98" spans="1:5" hidden="1" x14ac:dyDescent="0.2">
      <c r="A98" s="16">
        <v>44650</v>
      </c>
      <c r="B98" s="17">
        <v>-3.3710167166427163E-2</v>
      </c>
      <c r="C98" s="17">
        <v>-6.2937213921756552E-3</v>
      </c>
      <c r="D98" s="17">
        <f t="shared" si="2"/>
        <v>-1.4784586113132275E-2</v>
      </c>
      <c r="E98" s="17">
        <f t="shared" si="3"/>
        <v>-1.8925581053294886E-2</v>
      </c>
    </row>
    <row r="99" spans="1:5" hidden="1" x14ac:dyDescent="0.2">
      <c r="A99" s="15">
        <v>44651</v>
      </c>
      <c r="B99" s="17">
        <v>-1.4589998219208811E-2</v>
      </c>
      <c r="C99" s="17">
        <v>-1.5652532890091164E-2</v>
      </c>
      <c r="D99" s="17">
        <f t="shared" si="2"/>
        <v>-3.5573633055588937E-2</v>
      </c>
      <c r="E99" s="17">
        <f t="shared" si="3"/>
        <v>2.0983634836380126E-2</v>
      </c>
    </row>
    <row r="100" spans="1:5" hidden="1" x14ac:dyDescent="0.2">
      <c r="A100" s="16">
        <v>44652</v>
      </c>
      <c r="B100" s="17">
        <v>-2.1036545191049583E-2</v>
      </c>
      <c r="C100" s="17">
        <v>3.4102873691344016E-3</v>
      </c>
      <c r="D100" s="17">
        <f t="shared" si="2"/>
        <v>6.7712592753359536E-3</v>
      </c>
      <c r="E100" s="17">
        <f t="shared" si="3"/>
        <v>-2.7807804466385536E-2</v>
      </c>
    </row>
    <row r="101" spans="1:5" hidden="1" x14ac:dyDescent="0.2">
      <c r="A101" s="15">
        <v>44655</v>
      </c>
      <c r="B101" s="17">
        <v>2.4258792880841096E-2</v>
      </c>
      <c r="C101" s="17">
        <v>8.0908782936564005E-3</v>
      </c>
      <c r="D101" s="17">
        <f t="shared" si="2"/>
        <v>1.7168415417437674E-2</v>
      </c>
      <c r="E101" s="17">
        <f t="shared" si="3"/>
        <v>7.0903774634034217E-3</v>
      </c>
    </row>
    <row r="102" spans="1:5" hidden="1" x14ac:dyDescent="0.2">
      <c r="A102" s="16">
        <v>44656</v>
      </c>
      <c r="B102" s="17">
        <v>-5.2229514630087626E-2</v>
      </c>
      <c r="C102" s="17">
        <v>-1.2551716914267819E-2</v>
      </c>
      <c r="D102" s="17">
        <f t="shared" si="2"/>
        <v>-2.8685684848098171E-2</v>
      </c>
      <c r="E102" s="17">
        <f t="shared" si="3"/>
        <v>-2.3543829781989455E-2</v>
      </c>
    </row>
    <row r="103" spans="1:5" hidden="1" x14ac:dyDescent="0.2">
      <c r="A103" s="15">
        <v>44657</v>
      </c>
      <c r="B103" s="17">
        <v>-5.877125381091397E-2</v>
      </c>
      <c r="C103" s="17">
        <v>-9.7168693868892042E-3</v>
      </c>
      <c r="D103" s="17">
        <f t="shared" si="2"/>
        <v>-2.2388541419735761E-2</v>
      </c>
      <c r="E103" s="17">
        <f t="shared" si="3"/>
        <v>-3.6382712391178212E-2</v>
      </c>
    </row>
    <row r="104" spans="1:5" hidden="1" x14ac:dyDescent="0.2">
      <c r="A104" s="16">
        <v>44658</v>
      </c>
      <c r="B104" s="17">
        <v>-8.1534752659964127E-3</v>
      </c>
      <c r="C104" s="17">
        <v>4.2533724601945266E-3</v>
      </c>
      <c r="D104" s="17">
        <f t="shared" si="2"/>
        <v>8.6440329216945829E-3</v>
      </c>
      <c r="E104" s="17">
        <f t="shared" si="3"/>
        <v>-1.6797508187690997E-2</v>
      </c>
    </row>
    <row r="105" spans="1:5" hidden="1" x14ac:dyDescent="0.2">
      <c r="A105" s="15">
        <v>44659</v>
      </c>
      <c r="B105" s="17">
        <v>-4.4985148769584593E-2</v>
      </c>
      <c r="C105" s="17">
        <v>-2.6509873983658894E-3</v>
      </c>
      <c r="D105" s="17">
        <f t="shared" si="2"/>
        <v>-6.6928569429207611E-3</v>
      </c>
      <c r="E105" s="17">
        <f t="shared" si="3"/>
        <v>-3.8292291826663834E-2</v>
      </c>
    </row>
    <row r="106" spans="1:5" hidden="1" x14ac:dyDescent="0.2">
      <c r="A106" s="16">
        <v>44662</v>
      </c>
      <c r="B106" s="17">
        <v>-5.1991831747417061E-2</v>
      </c>
      <c r="C106" s="17">
        <v>-1.6877289295676778E-2</v>
      </c>
      <c r="D106" s="17">
        <f t="shared" si="2"/>
        <v>-3.8294226200825898E-2</v>
      </c>
      <c r="E106" s="17">
        <f t="shared" si="3"/>
        <v>-1.3697605546591163E-2</v>
      </c>
    </row>
    <row r="107" spans="1:5" hidden="1" x14ac:dyDescent="0.2">
      <c r="A107" s="15">
        <v>44663</v>
      </c>
      <c r="B107" s="17">
        <v>-1.8843875492030926E-2</v>
      </c>
      <c r="C107" s="17">
        <v>-3.4175405039739148E-3</v>
      </c>
      <c r="D107" s="17">
        <f t="shared" si="2"/>
        <v>-8.3956274816713913E-3</v>
      </c>
      <c r="E107" s="17">
        <f t="shared" si="3"/>
        <v>-1.0448248010359535E-2</v>
      </c>
    </row>
    <row r="108" spans="1:5" hidden="1" x14ac:dyDescent="0.2">
      <c r="A108" s="16">
        <v>44664</v>
      </c>
      <c r="B108" s="17">
        <v>3.2505483902779631E-2</v>
      </c>
      <c r="C108" s="17">
        <v>1.1174658040455254E-2</v>
      </c>
      <c r="D108" s="17">
        <f t="shared" si="2"/>
        <v>2.4018520468776453E-2</v>
      </c>
      <c r="E108" s="17">
        <f t="shared" si="3"/>
        <v>8.4869634340031773E-3</v>
      </c>
    </row>
    <row r="109" spans="1:5" hidden="1" x14ac:dyDescent="0.2">
      <c r="A109" s="15">
        <v>44665</v>
      </c>
      <c r="B109" s="17">
        <v>-4.2561825492849592E-2</v>
      </c>
      <c r="C109" s="17">
        <v>-1.2144137417661627E-2</v>
      </c>
      <c r="D109" s="17">
        <f t="shared" si="2"/>
        <v>-2.7780314621374806E-2</v>
      </c>
      <c r="E109" s="17">
        <f t="shared" si="3"/>
        <v>-1.4781510871474786E-2</v>
      </c>
    </row>
    <row r="110" spans="1:5" hidden="1" x14ac:dyDescent="0.2">
      <c r="A110" s="16">
        <v>44669</v>
      </c>
      <c r="B110" s="17">
        <v>2.4696620543336545E-2</v>
      </c>
      <c r="C110" s="17">
        <v>-2.0489050878880199E-4</v>
      </c>
      <c r="D110" s="17">
        <f t="shared" si="2"/>
        <v>-1.2592585555035577E-3</v>
      </c>
      <c r="E110" s="17">
        <f t="shared" si="3"/>
        <v>2.5955879098840104E-2</v>
      </c>
    </row>
    <row r="111" spans="1:5" hidden="1" x14ac:dyDescent="0.2">
      <c r="A111" s="15">
        <v>44670</v>
      </c>
      <c r="B111" s="17">
        <v>1.9051625967487329E-2</v>
      </c>
      <c r="C111" s="17">
        <v>1.6057599693967584E-2</v>
      </c>
      <c r="D111" s="17">
        <f t="shared" si="2"/>
        <v>3.4865165181596505E-2</v>
      </c>
      <c r="E111" s="17">
        <f t="shared" si="3"/>
        <v>-1.5813539214109176E-2</v>
      </c>
    </row>
    <row r="112" spans="1:5" hidden="1" x14ac:dyDescent="0.2">
      <c r="A112" s="16">
        <v>44671</v>
      </c>
      <c r="B112" s="17">
        <v>-3.2254963346437071E-2</v>
      </c>
      <c r="C112" s="17">
        <v>-6.1852759058855789E-4</v>
      </c>
      <c r="D112" s="17">
        <f t="shared" si="2"/>
        <v>-2.1780847026688461E-3</v>
      </c>
      <c r="E112" s="17">
        <f t="shared" si="3"/>
        <v>-3.0076878643768224E-2</v>
      </c>
    </row>
    <row r="113" spans="1:5" hidden="1" x14ac:dyDescent="0.2">
      <c r="A113" s="15">
        <v>44672</v>
      </c>
      <c r="B113" s="17">
        <v>-6.0469273063334161E-2</v>
      </c>
      <c r="C113" s="17">
        <v>-1.475294038502506E-2</v>
      </c>
      <c r="D113" s="17">
        <f t="shared" si="2"/>
        <v>-3.3575337564642579E-2</v>
      </c>
      <c r="E113" s="17">
        <f t="shared" si="3"/>
        <v>-2.6893935498691582E-2</v>
      </c>
    </row>
    <row r="114" spans="1:5" hidden="1" x14ac:dyDescent="0.2">
      <c r="A114" s="16">
        <v>44673</v>
      </c>
      <c r="B114" s="17">
        <v>-3.3097250523961286E-2</v>
      </c>
      <c r="C114" s="17">
        <v>-2.773997077607282E-2</v>
      </c>
      <c r="D114" s="17">
        <f t="shared" si="2"/>
        <v>-6.2423870789479696E-2</v>
      </c>
      <c r="E114" s="17">
        <f t="shared" si="3"/>
        <v>2.9326620265518411E-2</v>
      </c>
    </row>
    <row r="115" spans="1:5" hidden="1" x14ac:dyDescent="0.2">
      <c r="A115" s="15">
        <v>44676</v>
      </c>
      <c r="B115" s="17">
        <v>1.9830959342054255E-2</v>
      </c>
      <c r="C115" s="17">
        <v>5.6978589721381478E-3</v>
      </c>
      <c r="D115" s="17">
        <f t="shared" si="2"/>
        <v>1.1852720040911579E-2</v>
      </c>
      <c r="E115" s="17">
        <f t="shared" si="3"/>
        <v>7.9782393011426766E-3</v>
      </c>
    </row>
    <row r="116" spans="1:5" hidden="1" x14ac:dyDescent="0.2">
      <c r="A116" s="16">
        <v>44677</v>
      </c>
      <c r="B116" s="17">
        <v>-5.5974432159893284E-2</v>
      </c>
      <c r="C116" s="17">
        <v>-2.8146327383778869E-2</v>
      </c>
      <c r="D116" s="17">
        <f t="shared" si="2"/>
        <v>-6.3326524571411302E-2</v>
      </c>
      <c r="E116" s="17">
        <f t="shared" si="3"/>
        <v>7.3520924115180186E-3</v>
      </c>
    </row>
    <row r="117" spans="1:5" hidden="1" x14ac:dyDescent="0.2">
      <c r="A117" s="15">
        <v>44678</v>
      </c>
      <c r="B117" s="17">
        <v>-1.9852949775041928E-2</v>
      </c>
      <c r="C117" s="17">
        <v>2.0981030848821192E-3</v>
      </c>
      <c r="D117" s="17">
        <f t="shared" si="2"/>
        <v>3.8564596035453136E-3</v>
      </c>
      <c r="E117" s="17">
        <f t="shared" si="3"/>
        <v>-2.3709409378587242E-2</v>
      </c>
    </row>
    <row r="118" spans="1:5" hidden="1" x14ac:dyDescent="0.2">
      <c r="A118" s="16">
        <v>44679</v>
      </c>
      <c r="B118" s="17">
        <v>7.4232841779387826E-2</v>
      </c>
      <c r="C118" s="17">
        <v>2.474689050564538E-2</v>
      </c>
      <c r="D118" s="17">
        <f t="shared" si="2"/>
        <v>5.4166983005458164E-2</v>
      </c>
      <c r="E118" s="17">
        <f t="shared" si="3"/>
        <v>2.0065858773929662E-2</v>
      </c>
    </row>
    <row r="119" spans="1:5" hidden="1" x14ac:dyDescent="0.2">
      <c r="A119" s="15">
        <v>44680</v>
      </c>
      <c r="B119" s="17">
        <v>-6.2430361306571314E-2</v>
      </c>
      <c r="C119" s="17">
        <v>-3.6284548104956182E-2</v>
      </c>
      <c r="D119" s="17">
        <f t="shared" si="2"/>
        <v>-8.140423162196056E-2</v>
      </c>
      <c r="E119" s="17">
        <f t="shared" si="3"/>
        <v>1.8973870315389246E-2</v>
      </c>
    </row>
    <row r="120" spans="1:5" hidden="1" x14ac:dyDescent="0.2">
      <c r="A120" s="16">
        <v>44683</v>
      </c>
      <c r="B120" s="17">
        <v>5.3162204189737494E-2</v>
      </c>
      <c r="C120" s="17">
        <v>5.6753139573999523E-3</v>
      </c>
      <c r="D120" s="17">
        <f t="shared" si="2"/>
        <v>1.180264003130618E-2</v>
      </c>
      <c r="E120" s="17">
        <f t="shared" si="3"/>
        <v>4.1359564158431311E-2</v>
      </c>
    </row>
    <row r="121" spans="1:5" hidden="1" x14ac:dyDescent="0.2">
      <c r="A121" s="15">
        <v>44684</v>
      </c>
      <c r="B121" s="17">
        <v>3.532372731392952E-3</v>
      </c>
      <c r="C121" s="17">
        <v>4.8371027439124692E-3</v>
      </c>
      <c r="D121" s="17">
        <f t="shared" si="2"/>
        <v>9.9406928953086164E-3</v>
      </c>
      <c r="E121" s="17">
        <f t="shared" si="3"/>
        <v>-6.4083201639156644E-3</v>
      </c>
    </row>
    <row r="122" spans="1:5" hidden="1" x14ac:dyDescent="0.2">
      <c r="A122" s="16">
        <v>44685</v>
      </c>
      <c r="B122" s="17">
        <v>3.734322431480086E-2</v>
      </c>
      <c r="C122" s="17">
        <v>2.9862434977535601E-2</v>
      </c>
      <c r="D122" s="17">
        <f t="shared" si="2"/>
        <v>6.5530316286189078E-2</v>
      </c>
      <c r="E122" s="17">
        <f t="shared" si="3"/>
        <v>-2.8187091971388217E-2</v>
      </c>
    </row>
    <row r="123" spans="1:5" hidden="1" x14ac:dyDescent="0.2">
      <c r="A123" s="15">
        <v>44686</v>
      </c>
      <c r="B123" s="17">
        <v>-7.3276184840613157E-2</v>
      </c>
      <c r="C123" s="17">
        <v>-3.5649753381843063E-2</v>
      </c>
      <c r="D123" s="17">
        <f t="shared" si="2"/>
        <v>-7.9994140468766406E-2</v>
      </c>
      <c r="E123" s="17">
        <f t="shared" si="3"/>
        <v>6.7179556281532493E-3</v>
      </c>
    </row>
    <row r="124" spans="1:5" hidden="1" x14ac:dyDescent="0.2">
      <c r="A124" s="16">
        <v>44687</v>
      </c>
      <c r="B124" s="17">
        <v>-8.9686394172215911E-3</v>
      </c>
      <c r="C124" s="17">
        <v>-5.6741590645473794E-3</v>
      </c>
      <c r="D124" s="17">
        <f t="shared" si="2"/>
        <v>-1.3408331199171166E-2</v>
      </c>
      <c r="E124" s="17">
        <f t="shared" si="3"/>
        <v>4.4396917819495754E-3</v>
      </c>
    </row>
    <row r="125" spans="1:5" hidden="1" x14ac:dyDescent="0.2">
      <c r="A125" s="15">
        <v>44690</v>
      </c>
      <c r="B125" s="17">
        <v>-9.2369155801773517E-2</v>
      </c>
      <c r="C125" s="17">
        <v>-3.2037134944001844E-2</v>
      </c>
      <c r="D125" s="17">
        <f t="shared" si="2"/>
        <v>-7.196930800941051E-2</v>
      </c>
      <c r="E125" s="17">
        <f t="shared" si="3"/>
        <v>-2.0399847792363007E-2</v>
      </c>
    </row>
    <row r="126" spans="1:5" hidden="1" x14ac:dyDescent="0.2">
      <c r="A126" s="16">
        <v>44691</v>
      </c>
      <c r="B126" s="17">
        <v>3.8052715912789914E-2</v>
      </c>
      <c r="C126" s="17">
        <v>2.4578827632515399E-3</v>
      </c>
      <c r="D126" s="17">
        <f t="shared" si="2"/>
        <v>4.6556504649308376E-3</v>
      </c>
      <c r="E126" s="17">
        <f t="shared" si="3"/>
        <v>3.3397065447859073E-2</v>
      </c>
    </row>
    <row r="127" spans="1:5" hidden="1" x14ac:dyDescent="0.2">
      <c r="A127" s="15">
        <v>44692</v>
      </c>
      <c r="B127" s="17">
        <v>-5.4845090108030625E-2</v>
      </c>
      <c r="C127" s="17">
        <v>-1.6463178415666024E-2</v>
      </c>
      <c r="D127" s="17">
        <f t="shared" si="2"/>
        <v>-3.7374347589546775E-2</v>
      </c>
      <c r="E127" s="17">
        <f t="shared" si="3"/>
        <v>-1.7470742518483851E-2</v>
      </c>
    </row>
    <row r="128" spans="1:5" hidden="1" x14ac:dyDescent="0.2">
      <c r="A128" s="16">
        <v>44693</v>
      </c>
      <c r="B128" s="17">
        <v>-2.7360069665035458E-2</v>
      </c>
      <c r="C128" s="17">
        <v>-1.2960017076728558E-3</v>
      </c>
      <c r="D128" s="17">
        <f t="shared" si="2"/>
        <v>-3.6829810482680485E-3</v>
      </c>
      <c r="E128" s="17">
        <f t="shared" si="3"/>
        <v>-2.367708861676741E-2</v>
      </c>
    </row>
    <row r="129" spans="1:5" hidden="1" x14ac:dyDescent="0.2">
      <c r="A129" s="15">
        <v>44694</v>
      </c>
      <c r="B129" s="17">
        <v>9.4652078096427283E-2</v>
      </c>
      <c r="C129" s="17">
        <v>2.386974310955492E-2</v>
      </c>
      <c r="D129" s="17">
        <f t="shared" si="2"/>
        <v>5.2218545600041924E-2</v>
      </c>
      <c r="E129" s="17">
        <f t="shared" si="3"/>
        <v>4.2433532496385359E-2</v>
      </c>
    </row>
    <row r="130" spans="1:5" hidden="1" x14ac:dyDescent="0.2">
      <c r="A130" s="16">
        <v>44697</v>
      </c>
      <c r="B130" s="17">
        <v>-2.4963335071266801E-2</v>
      </c>
      <c r="C130" s="17">
        <v>-3.9464299471405617E-3</v>
      </c>
      <c r="D130" s="17">
        <f t="shared" si="2"/>
        <v>-9.570467627111879E-3</v>
      </c>
      <c r="E130" s="17">
        <f t="shared" si="3"/>
        <v>-1.5392867444154922E-2</v>
      </c>
    </row>
    <row r="131" spans="1:5" hidden="1" x14ac:dyDescent="0.2">
      <c r="A131" s="15">
        <v>44698</v>
      </c>
      <c r="B131" s="17">
        <v>5.2884795745719915E-2</v>
      </c>
      <c r="C131" s="17">
        <v>2.0169610355263545E-2</v>
      </c>
      <c r="D131" s="17">
        <f t="shared" si="2"/>
        <v>4.3999314606937963E-2</v>
      </c>
      <c r="E131" s="17">
        <f t="shared" si="3"/>
        <v>8.8854811387819518E-3</v>
      </c>
    </row>
    <row r="132" spans="1:5" hidden="1" x14ac:dyDescent="0.2">
      <c r="A132" s="16">
        <v>44699</v>
      </c>
      <c r="B132" s="17">
        <v>-6.8163369768173943E-2</v>
      </c>
      <c r="C132" s="17">
        <v>-4.0395221150201222E-2</v>
      </c>
      <c r="D132" s="17">
        <f t="shared" si="2"/>
        <v>-9.053540975518018E-2</v>
      </c>
      <c r="E132" s="17">
        <f t="shared" si="3"/>
        <v>2.2372039987006237E-2</v>
      </c>
    </row>
    <row r="133" spans="1:5" hidden="1" x14ac:dyDescent="0.2">
      <c r="A133" s="15">
        <v>44700</v>
      </c>
      <c r="B133" s="17">
        <v>1.0981621124596996E-2</v>
      </c>
      <c r="C133" s="17">
        <v>-5.8338090771927753E-3</v>
      </c>
      <c r="D133" s="17">
        <f t="shared" si="2"/>
        <v>-1.3762967213368928E-2</v>
      </c>
      <c r="E133" s="17">
        <f t="shared" si="3"/>
        <v>2.4744588337965924E-2</v>
      </c>
    </row>
    <row r="134" spans="1:5" hidden="1" x14ac:dyDescent="0.2">
      <c r="A134" s="16">
        <v>44701</v>
      </c>
      <c r="B134" s="17">
        <v>-2.5111005343921189E-2</v>
      </c>
      <c r="C134" s="17">
        <v>1.4612424662696633E-4</v>
      </c>
      <c r="D134" s="17">
        <f t="shared" si="2"/>
        <v>-4.795375161965183E-4</v>
      </c>
      <c r="E134" s="17">
        <f t="shared" si="3"/>
        <v>-2.4631467827724671E-2</v>
      </c>
    </row>
    <row r="135" spans="1:5" hidden="1" x14ac:dyDescent="0.2">
      <c r="A135" s="15">
        <v>44704</v>
      </c>
      <c r="B135" s="17">
        <v>1.2220059258343907E-2</v>
      </c>
      <c r="C135" s="17">
        <v>1.8555067976295359E-2</v>
      </c>
      <c r="D135" s="17">
        <f t="shared" si="2"/>
        <v>4.0412876594543852E-2</v>
      </c>
      <c r="E135" s="17">
        <f t="shared" si="3"/>
        <v>-2.8192817336199945E-2</v>
      </c>
    </row>
    <row r="136" spans="1:5" hidden="1" x14ac:dyDescent="0.2">
      <c r="A136" s="16">
        <v>44705</v>
      </c>
      <c r="B136" s="17">
        <v>-4.4029088766278313E-2</v>
      </c>
      <c r="C136" s="17">
        <v>-8.1207927021075266E-3</v>
      </c>
      <c r="D136" s="17">
        <f t="shared" si="2"/>
        <v>-1.8843121883176307E-2</v>
      </c>
      <c r="E136" s="17">
        <f t="shared" si="3"/>
        <v>-2.5185966883102005E-2</v>
      </c>
    </row>
    <row r="137" spans="1:5" hidden="1" x14ac:dyDescent="0.2">
      <c r="A137" s="15">
        <v>44706</v>
      </c>
      <c r="B137" s="17">
        <v>5.0823377026717464E-2</v>
      </c>
      <c r="C137" s="17">
        <v>9.4507646873762674E-3</v>
      </c>
      <c r="D137" s="17">
        <f t="shared" si="2"/>
        <v>2.0189177410747099E-2</v>
      </c>
      <c r="E137" s="17">
        <f t="shared" si="3"/>
        <v>3.0634199615970366E-2</v>
      </c>
    </row>
    <row r="138" spans="1:5" hidden="1" x14ac:dyDescent="0.2">
      <c r="A138" s="16">
        <v>44707</v>
      </c>
      <c r="B138" s="17">
        <v>5.1605211471666523E-2</v>
      </c>
      <c r="C138" s="17">
        <v>1.988322907058282E-2</v>
      </c>
      <c r="D138" s="17">
        <f t="shared" si="2"/>
        <v>4.3363166098978945E-2</v>
      </c>
      <c r="E138" s="17">
        <f t="shared" si="3"/>
        <v>8.2420453726875786E-3</v>
      </c>
    </row>
    <row r="139" spans="1:5" hidden="1" x14ac:dyDescent="0.2">
      <c r="A139" s="15">
        <v>44708</v>
      </c>
      <c r="B139" s="17">
        <v>5.377858317686246E-2</v>
      </c>
      <c r="C139" s="17">
        <v>2.4742227391912897E-2</v>
      </c>
      <c r="D139" s="17">
        <f t="shared" si="2"/>
        <v>5.4156624671998388E-2</v>
      </c>
      <c r="E139" s="17">
        <f t="shared" si="3"/>
        <v>-3.7804149513592789E-4</v>
      </c>
    </row>
    <row r="140" spans="1:5" hidden="1" x14ac:dyDescent="0.2">
      <c r="A140" s="16">
        <v>44712</v>
      </c>
      <c r="B140" s="17">
        <v>-7.3892246001305839E-3</v>
      </c>
      <c r="C140" s="17">
        <v>-6.2742891223209751E-3</v>
      </c>
      <c r="D140" s="17">
        <f t="shared" ref="D140:D203" si="4">$B$2+$B$3*C140</f>
        <v>-1.4741420549823579E-2</v>
      </c>
      <c r="E140" s="17">
        <f t="shared" ref="E140:E203" si="5">B140-D140</f>
        <v>7.352195949692995E-3</v>
      </c>
    </row>
    <row r="141" spans="1:5" hidden="1" x14ac:dyDescent="0.2">
      <c r="A141" s="15">
        <v>44713</v>
      </c>
      <c r="B141" s="17">
        <v>-1.8851796709394852E-2</v>
      </c>
      <c r="C141" s="17">
        <v>-7.4827874109120174E-3</v>
      </c>
      <c r="D141" s="17">
        <f t="shared" si="4"/>
        <v>-1.7425898985679828E-2</v>
      </c>
      <c r="E141" s="17">
        <f t="shared" si="5"/>
        <v>-1.4258977237150243E-3</v>
      </c>
    </row>
    <row r="142" spans="1:5" hidden="1" x14ac:dyDescent="0.2">
      <c r="A142" s="16">
        <v>44714</v>
      </c>
      <c r="B142" s="17">
        <v>6.9432211218286133E-2</v>
      </c>
      <c r="C142" s="17">
        <v>1.8431056049039052E-2</v>
      </c>
      <c r="D142" s="17">
        <f t="shared" si="4"/>
        <v>4.0137404674019529E-2</v>
      </c>
      <c r="E142" s="17">
        <f t="shared" si="5"/>
        <v>2.9294806544266604E-2</v>
      </c>
    </row>
    <row r="143" spans="1:5" hidden="1" x14ac:dyDescent="0.2">
      <c r="A143" s="15">
        <v>44715</v>
      </c>
      <c r="B143" s="17">
        <v>-4.4507857035173237E-2</v>
      </c>
      <c r="C143" s="17">
        <v>-1.6347364741597592E-2</v>
      </c>
      <c r="D143" s="17">
        <f t="shared" si="4"/>
        <v>-3.711708672823727E-2</v>
      </c>
      <c r="E143" s="17">
        <f t="shared" si="5"/>
        <v>-7.3907703069359676E-3</v>
      </c>
    </row>
    <row r="144" spans="1:5" hidden="1" x14ac:dyDescent="0.2">
      <c r="A144" s="16">
        <v>44718</v>
      </c>
      <c r="B144" s="17">
        <v>3.5254508793876038E-3</v>
      </c>
      <c r="C144" s="17">
        <v>3.1373675320187644E-3</v>
      </c>
      <c r="D144" s="17">
        <f t="shared" si="4"/>
        <v>6.1650131396393075E-3</v>
      </c>
      <c r="E144" s="17">
        <f t="shared" si="5"/>
        <v>-2.6395622602517037E-3</v>
      </c>
    </row>
    <row r="145" spans="1:5" hidden="1" x14ac:dyDescent="0.2">
      <c r="A145" s="15">
        <v>44719</v>
      </c>
      <c r="B145" s="17">
        <v>7.4526541067247987E-3</v>
      </c>
      <c r="C145" s="17">
        <v>9.5233935794130087E-3</v>
      </c>
      <c r="D145" s="17">
        <f t="shared" si="4"/>
        <v>2.0350510443928365E-2</v>
      </c>
      <c r="E145" s="17">
        <f t="shared" si="5"/>
        <v>-1.2897856337203566E-2</v>
      </c>
    </row>
    <row r="146" spans="1:5" hidden="1" x14ac:dyDescent="0.2">
      <c r="A146" s="16">
        <v>44720</v>
      </c>
      <c r="B146" s="17">
        <v>-1.4480700088600695E-2</v>
      </c>
      <c r="C146" s="17">
        <v>-1.0793908688002896E-2</v>
      </c>
      <c r="D146" s="17">
        <f t="shared" si="4"/>
        <v>-2.4781005526391859E-2</v>
      </c>
      <c r="E146" s="17">
        <f t="shared" si="5"/>
        <v>1.0300305437791164E-2</v>
      </c>
    </row>
    <row r="147" spans="1:5" hidden="1" x14ac:dyDescent="0.2">
      <c r="A147" s="15">
        <v>44721</v>
      </c>
      <c r="B147" s="17">
        <v>-3.2175067109065258E-2</v>
      </c>
      <c r="C147" s="17">
        <v>-2.3798705952956634E-2</v>
      </c>
      <c r="D147" s="17">
        <f t="shared" si="4"/>
        <v>-5.3669004913757659E-2</v>
      </c>
      <c r="E147" s="17">
        <f t="shared" si="5"/>
        <v>2.1493937804692401E-2</v>
      </c>
    </row>
    <row r="148" spans="1:5" hidden="1" x14ac:dyDescent="0.2">
      <c r="A148" s="16">
        <v>44722</v>
      </c>
      <c r="B148" s="17">
        <v>-5.9507643311225156E-2</v>
      </c>
      <c r="C148" s="17">
        <v>-2.9110313553120881E-2</v>
      </c>
      <c r="D148" s="17">
        <f t="shared" si="4"/>
        <v>-6.5467859903445044E-2</v>
      </c>
      <c r="E148" s="17">
        <f t="shared" si="5"/>
        <v>5.9602165922198885E-3</v>
      </c>
    </row>
    <row r="149" spans="1:5" hidden="1" x14ac:dyDescent="0.2">
      <c r="A149" s="15">
        <v>44725</v>
      </c>
      <c r="B149" s="17">
        <v>-7.8178536576144264E-2</v>
      </c>
      <c r="C149" s="17">
        <v>-3.8768374153391849E-2</v>
      </c>
      <c r="D149" s="17">
        <f t="shared" si="4"/>
        <v>-8.6921639075815862E-2</v>
      </c>
      <c r="E149" s="17">
        <f t="shared" si="5"/>
        <v>8.7431024996715984E-3</v>
      </c>
    </row>
    <row r="150" spans="1:5" hidden="1" x14ac:dyDescent="0.2">
      <c r="A150" s="16">
        <v>44726</v>
      </c>
      <c r="B150" s="17">
        <v>1.2078967313147171E-2</v>
      </c>
      <c r="C150" s="17">
        <v>-3.7737056722930706E-3</v>
      </c>
      <c r="D150" s="17">
        <f t="shared" si="4"/>
        <v>-9.1867893086944128E-3</v>
      </c>
      <c r="E150" s="17">
        <f t="shared" si="5"/>
        <v>2.1265756621841582E-2</v>
      </c>
    </row>
    <row r="151" spans="1:5" hidden="1" x14ac:dyDescent="0.2">
      <c r="A151" s="15">
        <v>44727</v>
      </c>
      <c r="B151" s="17">
        <v>4.363485394297606E-2</v>
      </c>
      <c r="C151" s="17">
        <v>1.4592502168395916E-2</v>
      </c>
      <c r="D151" s="17">
        <f t="shared" si="4"/>
        <v>3.16106941153537E-2</v>
      </c>
      <c r="E151" s="17">
        <f t="shared" si="5"/>
        <v>1.2024159827622359E-2</v>
      </c>
    </row>
    <row r="152" spans="1:5" hidden="1" x14ac:dyDescent="0.2">
      <c r="A152" s="16">
        <v>44728</v>
      </c>
      <c r="B152" s="17">
        <v>-5.6029648556451206E-2</v>
      </c>
      <c r="C152" s="17">
        <v>-3.2511959134456814E-2</v>
      </c>
      <c r="D152" s="17">
        <f t="shared" si="4"/>
        <v>-7.3024051166378778E-2</v>
      </c>
      <c r="E152" s="17">
        <f t="shared" si="5"/>
        <v>1.6994402609927572E-2</v>
      </c>
    </row>
    <row r="153" spans="1:5" hidden="1" x14ac:dyDescent="0.2">
      <c r="A153" s="15">
        <v>44729</v>
      </c>
      <c r="B153" s="17">
        <v>1.7883449867467593E-2</v>
      </c>
      <c r="C153" s="17">
        <v>2.2008470670371594E-3</v>
      </c>
      <c r="D153" s="17">
        <f t="shared" si="4"/>
        <v>4.084688312773168E-3</v>
      </c>
      <c r="E153" s="17">
        <f t="shared" si="5"/>
        <v>1.3798761554694425E-2</v>
      </c>
    </row>
    <row r="154" spans="1:5" hidden="1" x14ac:dyDescent="0.2">
      <c r="A154" s="16">
        <v>44733</v>
      </c>
      <c r="B154" s="17">
        <v>4.3199051782112807E-2</v>
      </c>
      <c r="C154" s="17">
        <v>2.447725615264873E-2</v>
      </c>
      <c r="D154" s="17">
        <f t="shared" si="4"/>
        <v>5.3568035027609186E-2</v>
      </c>
      <c r="E154" s="17">
        <f t="shared" si="5"/>
        <v>-1.0368983245496378E-2</v>
      </c>
    </row>
    <row r="155" spans="1:5" hidden="1" x14ac:dyDescent="0.2">
      <c r="A155" s="15">
        <v>44734</v>
      </c>
      <c r="B155" s="17">
        <v>-1.2435019881019471E-2</v>
      </c>
      <c r="C155" s="17">
        <v>-1.3015334188627437E-3</v>
      </c>
      <c r="D155" s="17">
        <f t="shared" si="4"/>
        <v>-3.6952688268630449E-3</v>
      </c>
      <c r="E155" s="17">
        <f t="shared" si="5"/>
        <v>-8.7397510541564263E-3</v>
      </c>
    </row>
    <row r="156" spans="1:5" hidden="1" x14ac:dyDescent="0.2">
      <c r="A156" s="16">
        <v>44735</v>
      </c>
      <c r="B156" s="17">
        <v>-8.2518408060340276E-3</v>
      </c>
      <c r="C156" s="17">
        <v>9.5321937609877949E-3</v>
      </c>
      <c r="D156" s="17">
        <f t="shared" si="4"/>
        <v>2.0370058587183642E-2</v>
      </c>
      <c r="E156" s="17">
        <f t="shared" si="5"/>
        <v>-2.8621899393217669E-2</v>
      </c>
    </row>
    <row r="157" spans="1:5" hidden="1" x14ac:dyDescent="0.2">
      <c r="A157" s="15">
        <v>44736</v>
      </c>
      <c r="B157" s="17">
        <v>5.5531454485885146E-2</v>
      </c>
      <c r="C157" s="17">
        <v>3.0563290855777359E-2</v>
      </c>
      <c r="D157" s="17">
        <f t="shared" si="4"/>
        <v>6.7087151334732351E-2</v>
      </c>
      <c r="E157" s="17">
        <f t="shared" si="5"/>
        <v>-1.1555696848847205E-2</v>
      </c>
    </row>
    <row r="158" spans="1:5" hidden="1" x14ac:dyDescent="0.2">
      <c r="A158" s="16">
        <v>44739</v>
      </c>
      <c r="B158" s="17">
        <v>-1.5006541919421745E-2</v>
      </c>
      <c r="C158" s="17">
        <v>-2.973101484249896E-3</v>
      </c>
      <c r="D158" s="17">
        <f t="shared" si="4"/>
        <v>-7.4083799400193381E-3</v>
      </c>
      <c r="E158" s="17">
        <f t="shared" si="5"/>
        <v>-7.5981619794024072E-3</v>
      </c>
    </row>
    <row r="159" spans="1:5" hidden="1" x14ac:dyDescent="0.2">
      <c r="A159" s="15">
        <v>44740</v>
      </c>
      <c r="B159" s="17">
        <v>-5.2581483000459728E-2</v>
      </c>
      <c r="C159" s="17">
        <v>-2.0143021607082812E-2</v>
      </c>
      <c r="D159" s="17">
        <f t="shared" si="4"/>
        <v>-4.55485086851391E-2</v>
      </c>
      <c r="E159" s="17">
        <f t="shared" si="5"/>
        <v>-7.0329743153206281E-3</v>
      </c>
    </row>
    <row r="160" spans="1:5" hidden="1" x14ac:dyDescent="0.2">
      <c r="A160" s="16">
        <v>44741</v>
      </c>
      <c r="B160" s="17">
        <v>-2.7530977870234841E-2</v>
      </c>
      <c r="C160" s="17">
        <v>-7.1175308448145902E-4</v>
      </c>
      <c r="D160" s="17">
        <f t="shared" si="4"/>
        <v>-2.3851696695158537E-3</v>
      </c>
      <c r="E160" s="17">
        <f t="shared" si="5"/>
        <v>-2.5145808200718989E-2</v>
      </c>
    </row>
    <row r="161" spans="1:5" hidden="1" x14ac:dyDescent="0.2">
      <c r="A161" s="15">
        <v>44742</v>
      </c>
      <c r="B161" s="17">
        <v>-2.46429546941207E-2</v>
      </c>
      <c r="C161" s="17">
        <v>-8.7592273026031453E-3</v>
      </c>
      <c r="D161" s="17">
        <f t="shared" si="4"/>
        <v>-2.0261298420052615E-2</v>
      </c>
      <c r="E161" s="17">
        <f t="shared" si="5"/>
        <v>-4.3816562740680853E-3</v>
      </c>
    </row>
    <row r="162" spans="1:5" hidden="1" x14ac:dyDescent="0.2">
      <c r="A162" s="16">
        <v>44743</v>
      </c>
      <c r="B162" s="17">
        <v>-4.1955290128794065E-2</v>
      </c>
      <c r="C162" s="17">
        <v>1.0553762105785847E-2</v>
      </c>
      <c r="D162" s="17">
        <f t="shared" si="4"/>
        <v>2.2639303168043579E-2</v>
      </c>
      <c r="E162" s="17">
        <f t="shared" si="5"/>
        <v>-6.4594593296837644E-2</v>
      </c>
    </row>
    <row r="163" spans="1:5" hidden="1" x14ac:dyDescent="0.2">
      <c r="A163" s="15">
        <v>44747</v>
      </c>
      <c r="B163" s="17">
        <v>3.0365696745885629E-2</v>
      </c>
      <c r="C163" s="17">
        <v>1.5841770513915776E-3</v>
      </c>
      <c r="D163" s="17">
        <f t="shared" si="4"/>
        <v>2.7148581899934881E-3</v>
      </c>
      <c r="E163" s="17">
        <f t="shared" si="5"/>
        <v>2.7650838555892142E-2</v>
      </c>
    </row>
    <row r="164" spans="1:5" hidden="1" x14ac:dyDescent="0.2">
      <c r="A164" s="16">
        <v>44748</v>
      </c>
      <c r="B164" s="17">
        <v>1.1093232822903198E-2</v>
      </c>
      <c r="C164" s="17">
        <v>3.5731157621645693E-3</v>
      </c>
      <c r="D164" s="17">
        <f t="shared" si="4"/>
        <v>7.1329555342063127E-3</v>
      </c>
      <c r="E164" s="17">
        <f t="shared" si="5"/>
        <v>3.9602772886968857E-3</v>
      </c>
    </row>
    <row r="165" spans="1:5" hidden="1" x14ac:dyDescent="0.2">
      <c r="A165" s="15">
        <v>44749</v>
      </c>
      <c r="B165" s="17">
        <v>4.8116402222609045E-2</v>
      </c>
      <c r="C165" s="17">
        <v>1.4964578110208349E-2</v>
      </c>
      <c r="D165" s="17">
        <f t="shared" si="4"/>
        <v>3.2437199085800034E-2</v>
      </c>
      <c r="E165" s="17">
        <f t="shared" si="5"/>
        <v>1.5679203136809011E-2</v>
      </c>
    </row>
    <row r="166" spans="1:5" hidden="1" x14ac:dyDescent="0.2">
      <c r="A166" s="16">
        <v>44750</v>
      </c>
      <c r="B166" s="17">
        <v>-1.2611741681465283E-3</v>
      </c>
      <c r="C166" s="17">
        <v>-8.3021149894169088E-4</v>
      </c>
      <c r="D166" s="17">
        <f t="shared" si="4"/>
        <v>-2.6483053827943241E-3</v>
      </c>
      <c r="E166" s="17">
        <f t="shared" si="5"/>
        <v>1.3871312146477958E-3</v>
      </c>
    </row>
    <row r="167" spans="1:5" hidden="1" x14ac:dyDescent="0.2">
      <c r="A167" s="15">
        <v>44753</v>
      </c>
      <c r="B167" s="17">
        <v>-4.3313544299378171E-2</v>
      </c>
      <c r="C167" s="17">
        <v>-1.1527473598367033E-2</v>
      </c>
      <c r="D167" s="17">
        <f t="shared" si="4"/>
        <v>-2.6410498262760759E-2</v>
      </c>
      <c r="E167" s="17">
        <f t="shared" si="5"/>
        <v>-1.6903046036617412E-2</v>
      </c>
    </row>
    <row r="168" spans="1:5" hidden="1" x14ac:dyDescent="0.2">
      <c r="A168" s="16">
        <v>44754</v>
      </c>
      <c r="B168" s="17">
        <v>-4.6198772907136698E-3</v>
      </c>
      <c r="C168" s="17">
        <v>-9.2439089567069033E-3</v>
      </c>
      <c r="D168" s="17">
        <f t="shared" si="4"/>
        <v>-2.1337938296980875E-2</v>
      </c>
      <c r="E168" s="17">
        <f t="shared" si="5"/>
        <v>1.6718061006267205E-2</v>
      </c>
    </row>
    <row r="169" spans="1:5" hidden="1" x14ac:dyDescent="0.2">
      <c r="A169" s="15">
        <v>44755</v>
      </c>
      <c r="B169" s="17">
        <v>5.4368568080545021E-3</v>
      </c>
      <c r="C169" s="17">
        <v>-4.4568974546977946E-3</v>
      </c>
      <c r="D169" s="17">
        <f t="shared" si="4"/>
        <v>-1.0704386499136367E-2</v>
      </c>
      <c r="E169" s="17">
        <f t="shared" si="5"/>
        <v>1.614124330719087E-2</v>
      </c>
    </row>
    <row r="170" spans="1:5" hidden="1" x14ac:dyDescent="0.2">
      <c r="A170" s="16">
        <v>44756</v>
      </c>
      <c r="B170" s="17">
        <v>1.3716656622183354E-2</v>
      </c>
      <c r="C170" s="17">
        <v>-2.99859539478875E-3</v>
      </c>
      <c r="D170" s="17">
        <f t="shared" si="4"/>
        <v>-7.4650104323694694E-3</v>
      </c>
      <c r="E170" s="17">
        <f t="shared" si="5"/>
        <v>2.1181667054552822E-2</v>
      </c>
    </row>
    <row r="171" spans="1:5" hidden="1" x14ac:dyDescent="0.2">
      <c r="A171" s="15">
        <v>44757</v>
      </c>
      <c r="B171" s="17">
        <v>2.5370954799020629E-2</v>
      </c>
      <c r="C171" s="17">
        <v>1.9201241036518768E-2</v>
      </c>
      <c r="D171" s="17">
        <f t="shared" si="4"/>
        <v>4.1848242835751649E-2</v>
      </c>
      <c r="E171" s="17">
        <f t="shared" si="5"/>
        <v>-1.6477288036731021E-2</v>
      </c>
    </row>
    <row r="172" spans="1:5" hidden="1" x14ac:dyDescent="0.2">
      <c r="A172" s="16">
        <v>44760</v>
      </c>
      <c r="B172" s="17">
        <v>2.150746643964907E-2</v>
      </c>
      <c r="C172" s="17">
        <v>-8.3636194203708936E-3</v>
      </c>
      <c r="D172" s="17">
        <f t="shared" si="4"/>
        <v>-1.9382521148348406E-2</v>
      </c>
      <c r="E172" s="17">
        <f t="shared" si="5"/>
        <v>4.0889987587997473E-2</v>
      </c>
    </row>
    <row r="173" spans="1:5" hidden="1" x14ac:dyDescent="0.2">
      <c r="A173" s="15">
        <v>44761</v>
      </c>
      <c r="B173" s="17">
        <v>5.5338319926096613E-2</v>
      </c>
      <c r="C173" s="17">
        <v>2.7628333137554417E-2</v>
      </c>
      <c r="D173" s="17">
        <f t="shared" si="4"/>
        <v>6.0567629727544078E-2</v>
      </c>
      <c r="E173" s="17">
        <f t="shared" si="5"/>
        <v>-5.2293098014474654E-3</v>
      </c>
    </row>
    <row r="174" spans="1:5" hidden="1" x14ac:dyDescent="0.2">
      <c r="A174" s="16">
        <v>44762</v>
      </c>
      <c r="B174" s="17">
        <v>4.7963482388235779E-2</v>
      </c>
      <c r="C174" s="17">
        <v>5.8958160281861183E-3</v>
      </c>
      <c r="D174" s="17">
        <f t="shared" si="4"/>
        <v>1.2292448796180171E-2</v>
      </c>
      <c r="E174" s="17">
        <f t="shared" si="5"/>
        <v>3.5671033592055604E-2</v>
      </c>
    </row>
    <row r="175" spans="1:5" hidden="1" x14ac:dyDescent="0.2">
      <c r="A175" s="15">
        <v>44763</v>
      </c>
      <c r="B175" s="17">
        <v>1.3646267775047294E-2</v>
      </c>
      <c r="C175" s="17">
        <v>9.8613601353569891E-3</v>
      </c>
      <c r="D175" s="17">
        <f t="shared" si="4"/>
        <v>2.1101247073046787E-2</v>
      </c>
      <c r="E175" s="17">
        <f t="shared" si="5"/>
        <v>-7.4549792979994936E-3</v>
      </c>
    </row>
    <row r="176" spans="1:5" hidden="1" x14ac:dyDescent="0.2">
      <c r="A176" s="16">
        <v>44764</v>
      </c>
      <c r="B176" s="17">
        <v>-4.0498564673605131E-2</v>
      </c>
      <c r="C176" s="17">
        <v>-9.3324497680640217E-3</v>
      </c>
      <c r="D176" s="17">
        <f t="shared" si="4"/>
        <v>-2.153461701885024E-2</v>
      </c>
      <c r="E176" s="17">
        <f t="shared" si="5"/>
        <v>-1.8963947654754891E-2</v>
      </c>
    </row>
    <row r="177" spans="1:5" hidden="1" x14ac:dyDescent="0.2">
      <c r="A177" s="15">
        <v>44767</v>
      </c>
      <c r="B177" s="17">
        <v>-1.7033406069108414E-2</v>
      </c>
      <c r="C177" s="17">
        <v>1.3151152429682345E-3</v>
      </c>
      <c r="D177" s="17">
        <f t="shared" si="4"/>
        <v>2.1171820249183595E-3</v>
      </c>
      <c r="E177" s="17">
        <f t="shared" si="5"/>
        <v>-1.9150588094026776E-2</v>
      </c>
    </row>
    <row r="178" spans="1:5" hidden="1" x14ac:dyDescent="0.2">
      <c r="A178" s="16">
        <v>44768</v>
      </c>
      <c r="B178" s="17">
        <v>-2.8841568732523637E-2</v>
      </c>
      <c r="C178" s="17">
        <v>-1.1543193070554847E-2</v>
      </c>
      <c r="D178" s="17">
        <f t="shared" si="4"/>
        <v>-2.6445416462074409E-2</v>
      </c>
      <c r="E178" s="17">
        <f t="shared" si="5"/>
        <v>-2.3961522704492276E-3</v>
      </c>
    </row>
    <row r="179" spans="1:5" hidden="1" x14ac:dyDescent="0.2">
      <c r="A179" s="15">
        <v>44769</v>
      </c>
      <c r="B179" s="17">
        <v>7.6029672460548481E-2</v>
      </c>
      <c r="C179" s="17">
        <v>2.6156259165274642E-2</v>
      </c>
      <c r="D179" s="17">
        <f t="shared" si="4"/>
        <v>5.7297661642460931E-2</v>
      </c>
      <c r="E179" s="17">
        <f t="shared" si="5"/>
        <v>1.8732010818087549E-2</v>
      </c>
    </row>
    <row r="180" spans="1:5" hidden="1" x14ac:dyDescent="0.2">
      <c r="A180" s="16">
        <v>44770</v>
      </c>
      <c r="B180" s="17">
        <v>1.0905071782828513E-2</v>
      </c>
      <c r="C180" s="17">
        <v>1.2133382708562568E-2</v>
      </c>
      <c r="D180" s="17">
        <f t="shared" si="4"/>
        <v>2.6148168248797812E-2</v>
      </c>
      <c r="E180" s="17">
        <f t="shared" si="5"/>
        <v>-1.5243096465969299E-2</v>
      </c>
    </row>
    <row r="181" spans="1:5" hidden="1" x14ac:dyDescent="0.2">
      <c r="A181" s="15">
        <v>44771</v>
      </c>
      <c r="B181" s="17">
        <v>9.9532522574630189E-3</v>
      </c>
      <c r="C181" s="17">
        <v>1.4207733466259809E-2</v>
      </c>
      <c r="D181" s="17">
        <f t="shared" si="4"/>
        <v>3.075599428381235E-2</v>
      </c>
      <c r="E181" s="17">
        <f t="shared" si="5"/>
        <v>-2.0802742026349332E-2</v>
      </c>
    </row>
    <row r="182" spans="1:5" hidden="1" x14ac:dyDescent="0.2">
      <c r="A182" s="16">
        <v>44774</v>
      </c>
      <c r="B182" s="17">
        <v>1.5305934655501563E-2</v>
      </c>
      <c r="C182" s="17">
        <v>-2.8230463236237346E-3</v>
      </c>
      <c r="D182" s="17">
        <f t="shared" si="4"/>
        <v>-7.0750572976186494E-3</v>
      </c>
      <c r="E182" s="17">
        <f t="shared" si="5"/>
        <v>2.2380991953120211E-2</v>
      </c>
    </row>
    <row r="183" spans="1:5" hidden="1" x14ac:dyDescent="0.2">
      <c r="A183" s="15">
        <v>44775</v>
      </c>
      <c r="B183" s="17">
        <v>4.6092643727999594E-3</v>
      </c>
      <c r="C183" s="17">
        <v>-6.6624095876541833E-3</v>
      </c>
      <c r="D183" s="17">
        <f t="shared" si="4"/>
        <v>-1.5603565767187699E-2</v>
      </c>
      <c r="E183" s="17">
        <f t="shared" si="5"/>
        <v>2.0212830139987658E-2</v>
      </c>
    </row>
    <row r="184" spans="1:5" hidden="1" x14ac:dyDescent="0.2">
      <c r="A184" s="16">
        <v>44776</v>
      </c>
      <c r="B184" s="17">
        <v>1.9809837519843665E-2</v>
      </c>
      <c r="C184" s="17">
        <v>1.5638481713144525E-2</v>
      </c>
      <c r="D184" s="17">
        <f t="shared" si="4"/>
        <v>3.3934164126633609E-2</v>
      </c>
      <c r="E184" s="17">
        <f t="shared" si="5"/>
        <v>-1.4124326606789944E-2</v>
      </c>
    </row>
    <row r="185" spans="1:5" hidden="1" x14ac:dyDescent="0.2">
      <c r="A185" s="15">
        <v>44777</v>
      </c>
      <c r="B185" s="17">
        <v>1.7043597964393031E-2</v>
      </c>
      <c r="C185" s="17">
        <v>-7.7734484990998887E-4</v>
      </c>
      <c r="D185" s="17">
        <f t="shared" si="4"/>
        <v>-2.5308708935266192E-3</v>
      </c>
      <c r="E185" s="17">
        <f t="shared" si="5"/>
        <v>1.957446885791965E-2</v>
      </c>
    </row>
    <row r="186" spans="1:5" hidden="1" x14ac:dyDescent="0.2">
      <c r="A186" s="16">
        <v>44778</v>
      </c>
      <c r="B186" s="17">
        <v>-1.1761701461000196E-2</v>
      </c>
      <c r="C186" s="17">
        <v>-1.6257460367924415E-3</v>
      </c>
      <c r="D186" s="17">
        <f t="shared" si="4"/>
        <v>-4.415453364715792E-3</v>
      </c>
      <c r="E186" s="17">
        <f t="shared" si="5"/>
        <v>-7.3462480962844037E-3</v>
      </c>
    </row>
    <row r="187" spans="1:5" hidden="1" x14ac:dyDescent="0.2">
      <c r="A187" s="15">
        <v>44781</v>
      </c>
      <c r="B187" s="17">
        <v>-6.2984006723422747E-2</v>
      </c>
      <c r="C187" s="17">
        <v>-1.2375789770792123E-3</v>
      </c>
      <c r="D187" s="17">
        <f t="shared" si="4"/>
        <v>-3.5532046456673259E-3</v>
      </c>
      <c r="E187" s="17">
        <f t="shared" si="5"/>
        <v>-5.9430802077755418E-2</v>
      </c>
    </row>
    <row r="188" spans="1:5" hidden="1" x14ac:dyDescent="0.2">
      <c r="A188" s="16">
        <v>44782</v>
      </c>
      <c r="B188" s="17">
        <v>-3.9734550495758914E-2</v>
      </c>
      <c r="C188" s="17">
        <v>-4.248730694724312E-3</v>
      </c>
      <c r="D188" s="17">
        <f t="shared" si="4"/>
        <v>-1.0241978580576225E-2</v>
      </c>
      <c r="E188" s="17">
        <f t="shared" si="5"/>
        <v>-2.9492571915182689E-2</v>
      </c>
    </row>
    <row r="189" spans="1:5" hidden="1" x14ac:dyDescent="0.2">
      <c r="A189" s="15">
        <v>44783</v>
      </c>
      <c r="B189" s="17">
        <v>5.9171285405768659E-2</v>
      </c>
      <c r="C189" s="17">
        <v>2.1290634013103604E-2</v>
      </c>
      <c r="D189" s="17">
        <f t="shared" si="4"/>
        <v>4.6489482664242271E-2</v>
      </c>
      <c r="E189" s="17">
        <f t="shared" si="5"/>
        <v>1.2681802741526388E-2</v>
      </c>
    </row>
    <row r="190" spans="1:5" hidden="1" x14ac:dyDescent="0.2">
      <c r="A190" s="16">
        <v>44784</v>
      </c>
      <c r="B190" s="17">
        <v>-8.5648930472875806E-3</v>
      </c>
      <c r="C190" s="17">
        <v>-7.0542296876174859E-4</v>
      </c>
      <c r="D190" s="17">
        <f t="shared" si="4"/>
        <v>-2.3711083677279555E-3</v>
      </c>
      <c r="E190" s="17">
        <f t="shared" si="5"/>
        <v>-6.1937846795596246E-3</v>
      </c>
    </row>
    <row r="191" spans="1:5" hidden="1" x14ac:dyDescent="0.2">
      <c r="A191" s="15">
        <v>44785</v>
      </c>
      <c r="B191" s="17">
        <v>4.274888704382418E-2</v>
      </c>
      <c r="C191" s="17">
        <v>1.7322396708554288E-2</v>
      </c>
      <c r="D191" s="17">
        <f t="shared" si="4"/>
        <v>3.7674701896250766E-2</v>
      </c>
      <c r="E191" s="17">
        <f t="shared" si="5"/>
        <v>5.0741851475734137E-3</v>
      </c>
    </row>
    <row r="192" spans="1:5" hidden="1" x14ac:dyDescent="0.2">
      <c r="A192" s="16">
        <v>44788</v>
      </c>
      <c r="B192" s="17">
        <v>1.7264099019303814E-2</v>
      </c>
      <c r="C192" s="17">
        <v>3.96948705068767E-3</v>
      </c>
      <c r="D192" s="17">
        <f t="shared" si="4"/>
        <v>8.0134285863223964E-3</v>
      </c>
      <c r="E192" s="17">
        <f t="shared" si="5"/>
        <v>9.2506704329814171E-3</v>
      </c>
    </row>
    <row r="193" spans="1:5" hidden="1" x14ac:dyDescent="0.2">
      <c r="A193" s="15">
        <v>44789</v>
      </c>
      <c r="B193" s="17">
        <v>-8.0389406731818935E-3</v>
      </c>
      <c r="C193" s="17">
        <v>1.8756661407353103E-3</v>
      </c>
      <c r="D193" s="17">
        <f t="shared" si="4"/>
        <v>3.3623528385319803E-3</v>
      </c>
      <c r="E193" s="17">
        <f t="shared" si="5"/>
        <v>-1.1401293511713874E-2</v>
      </c>
    </row>
    <row r="194" spans="1:5" hidden="1" x14ac:dyDescent="0.2">
      <c r="A194" s="16">
        <v>44790</v>
      </c>
      <c r="B194" s="17">
        <v>-2.8814999449602863E-2</v>
      </c>
      <c r="C194" s="17">
        <v>-7.2377589891293725E-3</v>
      </c>
      <c r="D194" s="17">
        <f t="shared" si="4"/>
        <v>-1.6881609001443042E-2</v>
      </c>
      <c r="E194" s="17">
        <f t="shared" si="5"/>
        <v>-1.193339044815982E-2</v>
      </c>
    </row>
    <row r="195" spans="1:5" hidden="1" x14ac:dyDescent="0.2">
      <c r="A195" s="15">
        <v>44791</v>
      </c>
      <c r="B195" s="17">
        <v>2.3888696449360092E-2</v>
      </c>
      <c r="C195" s="17">
        <v>2.2695154935377104E-3</v>
      </c>
      <c r="D195" s="17">
        <f t="shared" si="4"/>
        <v>4.2372238288803741E-3</v>
      </c>
      <c r="E195" s="17">
        <f t="shared" si="5"/>
        <v>1.9651472620479719E-2</v>
      </c>
    </row>
    <row r="196" spans="1:5" hidden="1" x14ac:dyDescent="0.2">
      <c r="A196" s="16">
        <v>44792</v>
      </c>
      <c r="B196" s="17">
        <v>-4.9219690684495832E-2</v>
      </c>
      <c r="C196" s="17">
        <v>-1.2899942573545653E-2</v>
      </c>
      <c r="D196" s="17">
        <f t="shared" si="4"/>
        <v>-2.9459210373097493E-2</v>
      </c>
      <c r="E196" s="17">
        <f t="shared" si="5"/>
        <v>-1.9760480311398338E-2</v>
      </c>
    </row>
    <row r="197" spans="1:5" hidden="1" x14ac:dyDescent="0.2">
      <c r="A197" s="15">
        <v>44795</v>
      </c>
      <c r="B197" s="17">
        <v>-4.5660689234790386E-2</v>
      </c>
      <c r="C197" s="17">
        <v>-2.1400124867564707E-2</v>
      </c>
      <c r="D197" s="17">
        <f t="shared" si="4"/>
        <v>-4.8340955001585834E-2</v>
      </c>
      <c r="E197" s="17">
        <f t="shared" si="5"/>
        <v>2.6802657667954477E-3</v>
      </c>
    </row>
    <row r="198" spans="1:5" hidden="1" x14ac:dyDescent="0.2">
      <c r="A198" s="16">
        <v>44796</v>
      </c>
      <c r="B198" s="17">
        <v>8.6294255156984523E-3</v>
      </c>
      <c r="C198" s="17">
        <v>-2.2378014446627903E-3</v>
      </c>
      <c r="D198" s="17">
        <f t="shared" si="4"/>
        <v>-5.7750329019716894E-3</v>
      </c>
      <c r="E198" s="17">
        <f t="shared" si="5"/>
        <v>1.4404458417670142E-2</v>
      </c>
    </row>
    <row r="199" spans="1:5" hidden="1" x14ac:dyDescent="0.2">
      <c r="A199" s="15">
        <v>44797</v>
      </c>
      <c r="B199" s="17">
        <v>2.3867083425284097E-3</v>
      </c>
      <c r="C199" s="17">
        <v>2.9161509713642175E-3</v>
      </c>
      <c r="D199" s="17">
        <f t="shared" si="4"/>
        <v>5.6736172540698109E-3</v>
      </c>
      <c r="E199" s="17">
        <f t="shared" si="5"/>
        <v>-3.2869089115414012E-3</v>
      </c>
    </row>
    <row r="200" spans="1:5" hidden="1" x14ac:dyDescent="0.2">
      <c r="A200" s="16">
        <v>44798</v>
      </c>
      <c r="B200" s="17">
        <v>4.0122853286658877E-2</v>
      </c>
      <c r="C200" s="17">
        <v>1.4091582000449021E-2</v>
      </c>
      <c r="D200" s="17">
        <f t="shared" si="4"/>
        <v>3.0497983074193109E-2</v>
      </c>
      <c r="E200" s="17">
        <f t="shared" si="5"/>
        <v>9.6248702124657678E-3</v>
      </c>
    </row>
    <row r="201" spans="1:5" hidden="1" x14ac:dyDescent="0.2">
      <c r="A201" s="15">
        <v>44799</v>
      </c>
      <c r="B201" s="17">
        <v>-9.227928388463158E-2</v>
      </c>
      <c r="C201" s="17">
        <v>-3.3688010821315006E-2</v>
      </c>
      <c r="D201" s="17">
        <f t="shared" si="4"/>
        <v>-7.5636454859977678E-2</v>
      </c>
      <c r="E201" s="17">
        <f t="shared" si="5"/>
        <v>-1.6642829024653902E-2</v>
      </c>
    </row>
    <row r="202" spans="1:5" hidden="1" x14ac:dyDescent="0.2">
      <c r="A202" s="16">
        <v>44802</v>
      </c>
      <c r="B202" s="17">
        <v>-2.8228659418702118E-2</v>
      </c>
      <c r="C202" s="17">
        <v>-6.6664037893761074E-3</v>
      </c>
      <c r="D202" s="17">
        <f t="shared" si="4"/>
        <v>-1.561243822360091E-2</v>
      </c>
      <c r="E202" s="17">
        <f t="shared" si="5"/>
        <v>-1.2616221195101208E-2</v>
      </c>
    </row>
    <row r="203" spans="1:5" hidden="1" x14ac:dyDescent="0.2">
      <c r="A203" s="15">
        <v>44803</v>
      </c>
      <c r="B203" s="17">
        <v>-2.1074623058704556E-2</v>
      </c>
      <c r="C203" s="17">
        <v>-1.1028107408059928E-2</v>
      </c>
      <c r="D203" s="17">
        <f t="shared" si="4"/>
        <v>-2.530123912509329E-2</v>
      </c>
      <c r="E203" s="17">
        <f t="shared" si="5"/>
        <v>4.2266160663887338E-3</v>
      </c>
    </row>
    <row r="204" spans="1:5" hidden="1" x14ac:dyDescent="0.2">
      <c r="A204" s="16">
        <v>44804</v>
      </c>
      <c r="B204" s="17">
        <v>-2.4178976898757143E-2</v>
      </c>
      <c r="C204" s="17">
        <v>-7.8170469825595834E-3</v>
      </c>
      <c r="D204" s="17">
        <f t="shared" ref="D204:D263" si="6">$B$2+$B$3*C204</f>
        <v>-1.8168401164241118E-2</v>
      </c>
      <c r="E204" s="17">
        <f t="shared" ref="E204:E261" si="7">B204-D204</f>
        <v>-6.010575734516025E-3</v>
      </c>
    </row>
    <row r="205" spans="1:5" hidden="1" x14ac:dyDescent="0.2">
      <c r="A205" s="15">
        <v>44805</v>
      </c>
      <c r="B205" s="17">
        <v>-7.6652977026854141E-2</v>
      </c>
      <c r="C205" s="17">
        <v>2.9962073324905081E-3</v>
      </c>
      <c r="D205" s="17">
        <f t="shared" si="6"/>
        <v>5.8514491774788249E-3</v>
      </c>
      <c r="E205" s="17">
        <f t="shared" si="7"/>
        <v>-8.2504426204332959E-2</v>
      </c>
    </row>
    <row r="206" spans="1:5" hidden="1" x14ac:dyDescent="0.2">
      <c r="A206" s="16">
        <v>44806</v>
      </c>
      <c r="B206" s="17">
        <v>-2.080778161844421E-2</v>
      </c>
      <c r="C206" s="17">
        <v>-1.0736478566116592E-2</v>
      </c>
      <c r="D206" s="17">
        <f t="shared" si="6"/>
        <v>-2.4653434039342323E-2</v>
      </c>
      <c r="E206" s="17">
        <f t="shared" si="7"/>
        <v>3.845652420898113E-3</v>
      </c>
    </row>
    <row r="207" spans="1:5" hidden="1" x14ac:dyDescent="0.2">
      <c r="A207" s="15">
        <v>44810</v>
      </c>
      <c r="B207" s="17">
        <v>-1.3336406027247727E-2</v>
      </c>
      <c r="C207" s="17">
        <v>-4.095039574340209E-3</v>
      </c>
      <c r="D207" s="17">
        <f t="shared" si="6"/>
        <v>-9.9005792568463355E-3</v>
      </c>
      <c r="E207" s="17">
        <f t="shared" si="7"/>
        <v>-3.4358267704013915E-3</v>
      </c>
    </row>
    <row r="208" spans="1:5" hidden="1" x14ac:dyDescent="0.2">
      <c r="A208" s="16">
        <v>44811</v>
      </c>
      <c r="B208" s="17">
        <v>1.8794943292446131E-2</v>
      </c>
      <c r="C208" s="17">
        <v>1.8340971140093032E-2</v>
      </c>
      <c r="D208" s="17">
        <f t="shared" si="6"/>
        <v>3.9937295995550806E-2</v>
      </c>
      <c r="E208" s="17">
        <f t="shared" si="7"/>
        <v>-2.1142352703104675E-2</v>
      </c>
    </row>
    <row r="209" spans="1:5" hidden="1" x14ac:dyDescent="0.2">
      <c r="A209" s="15">
        <v>44812</v>
      </c>
      <c r="B209" s="17">
        <v>2.0125491133079487E-2</v>
      </c>
      <c r="C209" s="17">
        <v>6.6107686934497867E-3</v>
      </c>
      <c r="D209" s="17">
        <f t="shared" si="6"/>
        <v>1.388059751817456E-2</v>
      </c>
      <c r="E209" s="17">
        <f t="shared" si="7"/>
        <v>6.2448936149049269E-3</v>
      </c>
    </row>
    <row r="210" spans="1:5" hidden="1" x14ac:dyDescent="0.2">
      <c r="A210" s="16">
        <v>44813</v>
      </c>
      <c r="B210" s="17">
        <v>2.837737303604948E-2</v>
      </c>
      <c r="C210" s="17">
        <v>1.5271405678227268E-2</v>
      </c>
      <c r="D210" s="17">
        <f t="shared" si="6"/>
        <v>3.3118765619777751E-2</v>
      </c>
      <c r="E210" s="17">
        <f t="shared" si="7"/>
        <v>-4.7413925837282711E-3</v>
      </c>
    </row>
    <row r="211" spans="1:5" hidden="1" x14ac:dyDescent="0.2">
      <c r="A211" s="15">
        <v>44816</v>
      </c>
      <c r="B211" s="17">
        <v>8.2018851242338098E-3</v>
      </c>
      <c r="C211" s="17">
        <v>1.058426104401855E-2</v>
      </c>
      <c r="D211" s="17">
        <f t="shared" si="6"/>
        <v>2.2707051498988804E-2</v>
      </c>
      <c r="E211" s="17">
        <f t="shared" si="7"/>
        <v>-1.4505166374754994E-2</v>
      </c>
    </row>
    <row r="212" spans="1:5" hidden="1" x14ac:dyDescent="0.2">
      <c r="A212" s="16">
        <v>44817</v>
      </c>
      <c r="B212" s="17">
        <v>-9.4725911981147992E-2</v>
      </c>
      <c r="C212" s="17">
        <v>-4.3236562775976095E-2</v>
      </c>
      <c r="D212" s="17">
        <f t="shared" si="6"/>
        <v>-9.6846978745638676E-2</v>
      </c>
      <c r="E212" s="17">
        <f t="shared" si="7"/>
        <v>2.1210667644906839E-3</v>
      </c>
    </row>
    <row r="213" spans="1:5" hidden="1" x14ac:dyDescent="0.2">
      <c r="A213" s="15">
        <v>44818</v>
      </c>
      <c r="B213" s="17">
        <v>-2.2838479019815505E-4</v>
      </c>
      <c r="C213" s="17">
        <v>3.3869946525153516E-3</v>
      </c>
      <c r="D213" s="17">
        <f t="shared" si="6"/>
        <v>6.7195183700598272E-3</v>
      </c>
      <c r="E213" s="17">
        <f t="shared" si="7"/>
        <v>-6.9479031602579823E-3</v>
      </c>
    </row>
    <row r="214" spans="1:5" hidden="1" x14ac:dyDescent="0.2">
      <c r="A214" s="16">
        <v>44819</v>
      </c>
      <c r="B214" s="17">
        <v>-1.5158512415014425E-2</v>
      </c>
      <c r="C214" s="17">
        <v>-1.1317761485652666E-2</v>
      </c>
      <c r="D214" s="17">
        <f t="shared" si="6"/>
        <v>-2.5944657599489381E-2</v>
      </c>
      <c r="E214" s="17">
        <f t="shared" si="7"/>
        <v>1.0786145184474957E-2</v>
      </c>
    </row>
    <row r="215" spans="1:5" hidden="1" x14ac:dyDescent="0.2">
      <c r="A215" s="15">
        <v>44820</v>
      </c>
      <c r="B215" s="17">
        <v>2.0805765372980289E-2</v>
      </c>
      <c r="C215" s="17">
        <v>-7.1821292629474787E-3</v>
      </c>
      <c r="D215" s="17">
        <f t="shared" si="6"/>
        <v>-1.6758036794731861E-2</v>
      </c>
      <c r="E215" s="17">
        <f t="shared" si="7"/>
        <v>3.756380216771215E-2</v>
      </c>
    </row>
    <row r="216" spans="1:5" hidden="1" x14ac:dyDescent="0.2">
      <c r="A216" s="16">
        <v>44823</v>
      </c>
      <c r="B216" s="17">
        <v>1.3941556694552215E-2</v>
      </c>
      <c r="C216" s="17">
        <v>6.8571487583035662E-3</v>
      </c>
      <c r="D216" s="17">
        <f t="shared" si="6"/>
        <v>1.4427889953231252E-2</v>
      </c>
      <c r="E216" s="17">
        <f t="shared" si="7"/>
        <v>-4.8633325867903678E-4</v>
      </c>
    </row>
    <row r="217" spans="1:5" hidden="1" x14ac:dyDescent="0.2">
      <c r="A217" s="15">
        <v>44824</v>
      </c>
      <c r="B217" s="17">
        <v>-1.5393698413847856E-2</v>
      </c>
      <c r="C217" s="17">
        <v>-1.1272112803181633E-2</v>
      </c>
      <c r="D217" s="17">
        <f t="shared" si="6"/>
        <v>-2.5843256625341867E-2</v>
      </c>
      <c r="E217" s="17">
        <f t="shared" si="7"/>
        <v>1.0449558211494011E-2</v>
      </c>
    </row>
    <row r="218" spans="1:5" hidden="1" x14ac:dyDescent="0.2">
      <c r="A218" s="16">
        <v>44825</v>
      </c>
      <c r="B218" s="17">
        <v>6.4511210930653373E-3</v>
      </c>
      <c r="C218" s="17">
        <v>-1.7116493297336777E-2</v>
      </c>
      <c r="D218" s="17">
        <f t="shared" si="6"/>
        <v>-3.8825578202139395E-2</v>
      </c>
      <c r="E218" s="17">
        <f t="shared" si="7"/>
        <v>4.5276699295204732E-2</v>
      </c>
    </row>
    <row r="219" spans="1:5" hidden="1" x14ac:dyDescent="0.2">
      <c r="A219" s="15">
        <v>44826</v>
      </c>
      <c r="B219" s="17">
        <v>-5.2786454343441203E-2</v>
      </c>
      <c r="C219" s="17">
        <v>-8.4275962880581146E-3</v>
      </c>
      <c r="D219" s="17">
        <f t="shared" si="6"/>
        <v>-1.95246351449683E-2</v>
      </c>
      <c r="E219" s="17">
        <f t="shared" si="7"/>
        <v>-3.3261819198472903E-2</v>
      </c>
    </row>
    <row r="220" spans="1:5" hidden="1" x14ac:dyDescent="0.2">
      <c r="A220" s="16">
        <v>44827</v>
      </c>
      <c r="B220" s="17">
        <v>-3.582520928126165E-3</v>
      </c>
      <c r="C220" s="17">
        <v>-1.7232616372049869E-2</v>
      </c>
      <c r="D220" s="17">
        <f t="shared" si="6"/>
        <v>-3.9083526345645714E-2</v>
      </c>
      <c r="E220" s="17">
        <f t="shared" si="7"/>
        <v>3.5501005417519549E-2</v>
      </c>
    </row>
    <row r="221" spans="1:5" hidden="1" x14ac:dyDescent="0.2">
      <c r="A221" s="15">
        <v>44830</v>
      </c>
      <c r="B221" s="17">
        <v>-2.3010356193588377E-2</v>
      </c>
      <c r="C221" s="17">
        <v>-1.0340542018774879E-2</v>
      </c>
      <c r="D221" s="17">
        <f t="shared" si="6"/>
        <v>-2.3773926692629076E-2</v>
      </c>
      <c r="E221" s="17">
        <f t="shared" si="7"/>
        <v>7.6357049904069926E-4</v>
      </c>
    </row>
    <row r="222" spans="1:5" hidden="1" x14ac:dyDescent="0.2">
      <c r="A222" s="16">
        <v>44831</v>
      </c>
      <c r="B222" s="17">
        <v>1.5129076524566631E-2</v>
      </c>
      <c r="C222" s="17">
        <v>-2.1203598319033956E-3</v>
      </c>
      <c r="D222" s="17">
        <f t="shared" si="6"/>
        <v>-5.5141558449653943E-3</v>
      </c>
      <c r="E222" s="17">
        <f t="shared" si="7"/>
        <v>2.0643232369532027E-2</v>
      </c>
    </row>
    <row r="223" spans="1:5" hidden="1" x14ac:dyDescent="0.2">
      <c r="A223" s="15">
        <v>44832</v>
      </c>
      <c r="B223" s="17">
        <v>2.6021206840535216E-2</v>
      </c>
      <c r="C223" s="17">
        <v>1.9672140136923533E-2</v>
      </c>
      <c r="D223" s="17">
        <f t="shared" si="6"/>
        <v>4.2894267056418529E-2</v>
      </c>
      <c r="E223" s="17">
        <f t="shared" si="7"/>
        <v>-1.6873060215883313E-2</v>
      </c>
    </row>
    <row r="224" spans="1:5" hidden="1" x14ac:dyDescent="0.2">
      <c r="A224" s="16">
        <v>44833</v>
      </c>
      <c r="B224" s="17">
        <v>-4.0515039965839383E-2</v>
      </c>
      <c r="C224" s="17">
        <v>-2.1126419721218426E-2</v>
      </c>
      <c r="D224" s="17">
        <f t="shared" si="6"/>
        <v>-4.7732964431730654E-2</v>
      </c>
      <c r="E224" s="17">
        <f t="shared" si="7"/>
        <v>7.2179244658912706E-3</v>
      </c>
    </row>
    <row r="225" spans="1:5" hidden="1" x14ac:dyDescent="0.2">
      <c r="A225" s="15">
        <v>44834</v>
      </c>
      <c r="B225" s="17">
        <v>-6.6285145667468459E-3</v>
      </c>
      <c r="C225" s="17">
        <v>-1.506673588849794E-2</v>
      </c>
      <c r="D225" s="17">
        <f t="shared" si="6"/>
        <v>-3.4272382211121735E-2</v>
      </c>
      <c r="E225" s="17">
        <f t="shared" si="7"/>
        <v>2.7643867644374889E-2</v>
      </c>
    </row>
    <row r="226" spans="1:5" hidden="1" x14ac:dyDescent="0.2">
      <c r="A226" s="16">
        <v>44837</v>
      </c>
      <c r="B226" s="17">
        <v>3.0727440729621636E-2</v>
      </c>
      <c r="C226" s="17">
        <v>2.5883947546031072E-2</v>
      </c>
      <c r="D226" s="17">
        <f t="shared" si="6"/>
        <v>5.6692766561852473E-2</v>
      </c>
      <c r="E226" s="17">
        <f t="shared" si="7"/>
        <v>-2.5965325832230837E-2</v>
      </c>
    </row>
    <row r="227" spans="1:5" hidden="1" x14ac:dyDescent="0.2">
      <c r="A227" s="15">
        <v>44838</v>
      </c>
      <c r="B227" s="17">
        <v>5.2349600680057229E-2</v>
      </c>
      <c r="C227" s="17">
        <v>3.0583700111188827E-2</v>
      </c>
      <c r="D227" s="17">
        <f t="shared" si="6"/>
        <v>6.713248710935546E-2</v>
      </c>
      <c r="E227" s="17">
        <f t="shared" si="7"/>
        <v>-1.4782886429298231E-2</v>
      </c>
    </row>
    <row r="228" spans="1:5" hidden="1" x14ac:dyDescent="0.2">
      <c r="A228" s="16">
        <v>44839</v>
      </c>
      <c r="B228" s="17">
        <v>3.1897328728329732E-3</v>
      </c>
      <c r="C228" s="17">
        <v>-2.0179744811957834E-3</v>
      </c>
      <c r="D228" s="17">
        <f t="shared" si="6"/>
        <v>-5.2867237759944008E-3</v>
      </c>
      <c r="E228" s="17">
        <f t="shared" si="7"/>
        <v>8.476456648827374E-3</v>
      </c>
    </row>
    <row r="229" spans="1:5" hidden="1" x14ac:dyDescent="0.2">
      <c r="A229" s="15">
        <v>44840</v>
      </c>
      <c r="B229" s="17">
        <v>-5.9807157299497371E-3</v>
      </c>
      <c r="C229" s="17">
        <v>-1.0245078344716774E-2</v>
      </c>
      <c r="D229" s="17">
        <f t="shared" si="6"/>
        <v>-2.3561869979900611E-2</v>
      </c>
      <c r="E229" s="17">
        <f t="shared" si="7"/>
        <v>1.7581154249950874E-2</v>
      </c>
    </row>
    <row r="230" spans="1:5" hidden="1" x14ac:dyDescent="0.2">
      <c r="A230" s="16">
        <v>44841</v>
      </c>
      <c r="B230" s="17">
        <v>-8.027424551832496E-2</v>
      </c>
      <c r="C230" s="17">
        <v>-2.8003589245083504E-2</v>
      </c>
      <c r="D230" s="17">
        <f t="shared" si="6"/>
        <v>-6.3009455479200435E-2</v>
      </c>
      <c r="E230" s="17">
        <f t="shared" si="7"/>
        <v>-1.7264790039124525E-2</v>
      </c>
    </row>
    <row r="231" spans="1:5" hidden="1" x14ac:dyDescent="0.2">
      <c r="A231" s="15">
        <v>44844</v>
      </c>
      <c r="B231" s="17">
        <v>-3.3620329849786024E-2</v>
      </c>
      <c r="C231" s="17">
        <v>-7.4924580867443691E-3</v>
      </c>
      <c r="D231" s="17">
        <f t="shared" si="6"/>
        <v>-1.7447380787497167E-2</v>
      </c>
      <c r="E231" s="17">
        <f t="shared" si="7"/>
        <v>-1.6172949062288857E-2</v>
      </c>
    </row>
    <row r="232" spans="1:5" hidden="1" x14ac:dyDescent="0.2">
      <c r="A232" s="16">
        <v>44845</v>
      </c>
      <c r="B232" s="17">
        <v>-7.1979721321155932E-3</v>
      </c>
      <c r="C232" s="17">
        <v>-6.5192296512833758E-3</v>
      </c>
      <c r="D232" s="17">
        <f t="shared" si="6"/>
        <v>-1.5285515294743238E-2</v>
      </c>
      <c r="E232" s="17">
        <f t="shared" si="7"/>
        <v>8.0875431626276448E-3</v>
      </c>
    </row>
    <row r="233" spans="1:5" hidden="1" x14ac:dyDescent="0.2">
      <c r="A233" s="15">
        <v>44846</v>
      </c>
      <c r="B233" s="17">
        <v>-7.4227186083918317E-3</v>
      </c>
      <c r="C233" s="17">
        <v>-3.2907569019515748E-3</v>
      </c>
      <c r="D233" s="17">
        <f t="shared" si="6"/>
        <v>-8.1139987455265041E-3</v>
      </c>
      <c r="E233" s="17">
        <f t="shared" si="7"/>
        <v>6.9128013713467239E-4</v>
      </c>
    </row>
    <row r="234" spans="1:5" hidden="1" x14ac:dyDescent="0.2">
      <c r="A234" s="16">
        <v>44847</v>
      </c>
      <c r="B234" s="17">
        <v>4.0000056455743227E-2</v>
      </c>
      <c r="C234" s="17">
        <v>2.5965675434648228E-2</v>
      </c>
      <c r="D234" s="17">
        <f t="shared" si="6"/>
        <v>5.6874311506245077E-2</v>
      </c>
      <c r="E234" s="17">
        <f t="shared" si="7"/>
        <v>-1.687425505050185E-2</v>
      </c>
    </row>
    <row r="235" spans="1:5" hidden="1" x14ac:dyDescent="0.2">
      <c r="A235" s="15">
        <v>44848</v>
      </c>
      <c r="B235" s="17">
        <v>-6.1287767249715075E-2</v>
      </c>
      <c r="C235" s="17">
        <v>-2.3662705624933444E-2</v>
      </c>
      <c r="D235" s="17">
        <f t="shared" si="6"/>
        <v>-5.336690275002743E-2</v>
      </c>
      <c r="E235" s="17">
        <f t="shared" si="7"/>
        <v>-7.9208644996876451E-3</v>
      </c>
    </row>
    <row r="236" spans="1:5" hidden="1" x14ac:dyDescent="0.2">
      <c r="A236" s="16">
        <v>44851</v>
      </c>
      <c r="B236" s="17">
        <v>5.8875925278031982E-2</v>
      </c>
      <c r="C236" s="17">
        <v>2.6480085513260976E-2</v>
      </c>
      <c r="D236" s="17">
        <f t="shared" si="6"/>
        <v>5.8016988145723834E-2</v>
      </c>
      <c r="E236" s="17">
        <f t="shared" si="7"/>
        <v>8.5893713230814767E-4</v>
      </c>
    </row>
    <row r="237" spans="1:5" hidden="1" x14ac:dyDescent="0.2">
      <c r="A237" s="15">
        <v>44852</v>
      </c>
      <c r="B237" s="17">
        <v>6.6454564189484255E-3</v>
      </c>
      <c r="C237" s="17">
        <v>1.1427561549232745E-2</v>
      </c>
      <c r="D237" s="17">
        <f t="shared" si="6"/>
        <v>2.4580303652149502E-2</v>
      </c>
      <c r="E237" s="17">
        <f t="shared" si="7"/>
        <v>-1.7934847233201077E-2</v>
      </c>
    </row>
    <row r="238" spans="1:5" hidden="1" x14ac:dyDescent="0.2">
      <c r="A238" s="16">
        <v>44853</v>
      </c>
      <c r="B238" s="17">
        <v>7.0191714381044878E-3</v>
      </c>
      <c r="C238" s="17">
        <v>-6.6720788821446053E-3</v>
      </c>
      <c r="D238" s="17">
        <f t="shared" si="6"/>
        <v>-1.5625044500583128E-2</v>
      </c>
      <c r="E238" s="17">
        <f t="shared" si="7"/>
        <v>2.2644215938687616E-2</v>
      </c>
    </row>
    <row r="239" spans="1:5" hidden="1" x14ac:dyDescent="0.2">
      <c r="A239" s="15">
        <v>44854</v>
      </c>
      <c r="B239" s="17">
        <v>1.1866404646640794E-2</v>
      </c>
      <c r="C239" s="17">
        <v>-7.9509412312320782E-3</v>
      </c>
      <c r="D239" s="17">
        <f t="shared" si="6"/>
        <v>-1.8465825022131347E-2</v>
      </c>
      <c r="E239" s="17">
        <f t="shared" si="7"/>
        <v>3.0332229668772141E-2</v>
      </c>
    </row>
    <row r="240" spans="1:5" hidden="1" x14ac:dyDescent="0.2">
      <c r="A240" s="16">
        <v>44855</v>
      </c>
      <c r="B240" s="17">
        <v>2.2305934998695598E-2</v>
      </c>
      <c r="C240" s="17">
        <v>2.3724828003862664E-2</v>
      </c>
      <c r="D240" s="17">
        <f t="shared" si="6"/>
        <v>5.1896640736846592E-2</v>
      </c>
      <c r="E240" s="17">
        <f t="shared" si="7"/>
        <v>-2.9590705738150994E-2</v>
      </c>
    </row>
    <row r="241" spans="1:5" hidden="1" x14ac:dyDescent="0.2">
      <c r="A241" s="15">
        <v>44858</v>
      </c>
      <c r="B241" s="17">
        <v>1.0669088532862636E-2</v>
      </c>
      <c r="C241" s="17">
        <v>1.1881953234294862E-2</v>
      </c>
      <c r="D241" s="17">
        <f t="shared" si="6"/>
        <v>2.5589659388518624E-2</v>
      </c>
      <c r="E241" s="17">
        <f t="shared" si="7"/>
        <v>-1.4920570855655988E-2</v>
      </c>
    </row>
    <row r="242" spans="1:5" hidden="1" x14ac:dyDescent="0.2">
      <c r="A242" s="16">
        <v>44859</v>
      </c>
      <c r="B242" s="17">
        <v>5.2543896210186958E-2</v>
      </c>
      <c r="C242" s="17">
        <v>1.6266649812763712E-2</v>
      </c>
      <c r="D242" s="17">
        <f t="shared" si="6"/>
        <v>3.5329535335215566E-2</v>
      </c>
      <c r="E242" s="17">
        <f t="shared" si="7"/>
        <v>1.7214360874971392E-2</v>
      </c>
    </row>
    <row r="243" spans="1:5" hidden="1" x14ac:dyDescent="0.2">
      <c r="A243" s="15">
        <v>44860</v>
      </c>
      <c r="B243" s="17">
        <v>-2.7524424620339771E-2</v>
      </c>
      <c r="C243" s="17">
        <v>-7.3877137474703813E-3</v>
      </c>
      <c r="D243" s="17">
        <f t="shared" si="6"/>
        <v>-1.7214708616825863E-2</v>
      </c>
      <c r="E243" s="17">
        <f t="shared" si="7"/>
        <v>-1.0309716003513908E-2</v>
      </c>
    </row>
    <row r="244" spans="1:5" hidden="1" x14ac:dyDescent="0.2">
      <c r="A244" s="16">
        <v>44861</v>
      </c>
      <c r="B244" s="17">
        <v>2.1712271516113324E-2</v>
      </c>
      <c r="C244" s="17">
        <v>-6.0825980264187507E-3</v>
      </c>
      <c r="D244" s="17">
        <f t="shared" si="6"/>
        <v>-1.4315610585379919E-2</v>
      </c>
      <c r="E244" s="17">
        <f t="shared" si="7"/>
        <v>3.6027882101493242E-2</v>
      </c>
    </row>
    <row r="245" spans="1:5" hidden="1" x14ac:dyDescent="0.2">
      <c r="A245" s="15">
        <v>44862</v>
      </c>
      <c r="B245" s="17">
        <v>4.9939287274558986E-2</v>
      </c>
      <c r="C245" s="17">
        <v>2.4626375646783716E-2</v>
      </c>
      <c r="D245" s="17">
        <f t="shared" si="6"/>
        <v>5.3899279242144126E-2</v>
      </c>
      <c r="E245" s="17">
        <f t="shared" si="7"/>
        <v>-3.95999196758514E-3</v>
      </c>
    </row>
    <row r="246" spans="1:5" hidden="1" x14ac:dyDescent="0.2">
      <c r="A246" s="16">
        <v>44865</v>
      </c>
      <c r="B246" s="17">
        <v>-2.4360272477604528E-2</v>
      </c>
      <c r="C246" s="17">
        <v>-7.4543841930141408E-3</v>
      </c>
      <c r="D246" s="17">
        <f t="shared" si="6"/>
        <v>-1.7362805949739601E-2</v>
      </c>
      <c r="E246" s="17">
        <f t="shared" si="7"/>
        <v>-6.9974665278649262E-3</v>
      </c>
    </row>
    <row r="247" spans="1:5" hidden="1" x14ac:dyDescent="0.2">
      <c r="A247" s="15">
        <v>44866</v>
      </c>
      <c r="B247" s="17">
        <v>3.4082118948572937E-3</v>
      </c>
      <c r="C247" s="17">
        <v>-4.10126085362017E-3</v>
      </c>
      <c r="D247" s="17">
        <f t="shared" si="6"/>
        <v>-9.9143987965413117E-3</v>
      </c>
      <c r="E247" s="17">
        <f t="shared" si="7"/>
        <v>1.3322610691398605E-2</v>
      </c>
    </row>
    <row r="248" spans="1:5" hidden="1" x14ac:dyDescent="0.2">
      <c r="A248" s="16">
        <v>44867</v>
      </c>
      <c r="B248" s="17">
        <v>-2.3924002220714335E-2</v>
      </c>
      <c r="C248" s="17">
        <v>-2.5001944970306722E-2</v>
      </c>
      <c r="D248" s="17">
        <f t="shared" si="6"/>
        <v>-5.6341800751162636E-2</v>
      </c>
      <c r="E248" s="17">
        <f t="shared" si="7"/>
        <v>3.2417798530448301E-2</v>
      </c>
    </row>
    <row r="249" spans="1:5" hidden="1" x14ac:dyDescent="0.2">
      <c r="A249" s="15">
        <v>44868</v>
      </c>
      <c r="B249" s="17">
        <v>1.5281101014122722E-2</v>
      </c>
      <c r="C249" s="17">
        <v>-1.0585979163175718E-2</v>
      </c>
      <c r="D249" s="17">
        <f t="shared" si="6"/>
        <v>-2.4319124586347527E-2</v>
      </c>
      <c r="E249" s="17">
        <f t="shared" si="7"/>
        <v>3.9600225600470246E-2</v>
      </c>
    </row>
    <row r="250" spans="1:5" hidden="1" x14ac:dyDescent="0.2">
      <c r="A250" s="16">
        <v>44869</v>
      </c>
      <c r="B250" s="17">
        <v>5.4765070649220871E-2</v>
      </c>
      <c r="C250" s="17">
        <v>1.3618682272863003E-2</v>
      </c>
      <c r="D250" s="17">
        <f t="shared" si="6"/>
        <v>2.9447514792184184E-2</v>
      </c>
      <c r="E250" s="17">
        <f t="shared" si="7"/>
        <v>2.5317555857036687E-2</v>
      </c>
    </row>
    <row r="251" spans="1:5" hidden="1" x14ac:dyDescent="0.2">
      <c r="A251" s="15">
        <v>44872</v>
      </c>
      <c r="B251" s="17">
        <v>1.0242962899213781E-2</v>
      </c>
      <c r="C251" s="17">
        <v>9.6139820450598101E-3</v>
      </c>
      <c r="D251" s="17">
        <f t="shared" si="6"/>
        <v>2.055173769005849E-2</v>
      </c>
      <c r="E251" s="17">
        <f t="shared" si="7"/>
        <v>-1.0308774790844709E-2</v>
      </c>
    </row>
    <row r="252" spans="1:5" hidden="1" x14ac:dyDescent="0.2">
      <c r="A252" s="16">
        <v>44873</v>
      </c>
      <c r="B252" s="17">
        <v>2.1047517594509957E-2</v>
      </c>
      <c r="C252" s="17">
        <v>5.5978774823999267E-3</v>
      </c>
      <c r="D252" s="17">
        <f t="shared" si="6"/>
        <v>1.1630627750239032E-2</v>
      </c>
      <c r="E252" s="17">
        <f t="shared" si="7"/>
        <v>9.4168898442709252E-3</v>
      </c>
    </row>
    <row r="253" spans="1:5" hidden="1" x14ac:dyDescent="0.2">
      <c r="A253" s="15">
        <v>44874</v>
      </c>
      <c r="B253" s="17">
        <v>-5.6567639808479564E-2</v>
      </c>
      <c r="C253" s="17">
        <v>-2.0777877333723382E-2</v>
      </c>
      <c r="D253" s="17">
        <f t="shared" si="6"/>
        <v>-4.6958735347547881E-2</v>
      </c>
      <c r="E253" s="17">
        <f t="shared" si="7"/>
        <v>-9.6089044609316832E-3</v>
      </c>
    </row>
    <row r="254" spans="1:5" hidden="1" x14ac:dyDescent="0.2">
      <c r="A254" s="16">
        <v>44875</v>
      </c>
      <c r="B254" s="17">
        <v>0.14329262524185404</v>
      </c>
      <c r="C254" s="17">
        <v>5.5434472345454289E-2</v>
      </c>
      <c r="D254" s="17">
        <f t="shared" si="6"/>
        <v>0.12233435442439979</v>
      </c>
      <c r="E254" s="17">
        <f t="shared" si="7"/>
        <v>2.0958270817454258E-2</v>
      </c>
    </row>
    <row r="255" spans="1:5" hidden="1" x14ac:dyDescent="0.2">
      <c r="A255" s="15">
        <v>44876</v>
      </c>
      <c r="B255" s="17">
        <v>3.6634775654781349E-2</v>
      </c>
      <c r="C255" s="17">
        <v>9.2407939601200084E-3</v>
      </c>
      <c r="D255" s="17">
        <f t="shared" si="6"/>
        <v>1.9722762278179852E-2</v>
      </c>
      <c r="E255" s="17">
        <f t="shared" si="7"/>
        <v>1.6912013376601497E-2</v>
      </c>
    </row>
    <row r="256" spans="1:5" hidden="1" x14ac:dyDescent="0.2">
      <c r="A256" s="16">
        <v>44879</v>
      </c>
      <c r="B256" s="17">
        <v>-1.9599406286988641E-3</v>
      </c>
      <c r="C256" s="17">
        <v>-8.9357940159231486E-3</v>
      </c>
      <c r="D256" s="17">
        <f t="shared" si="6"/>
        <v>-2.0653512078005056E-2</v>
      </c>
      <c r="E256" s="17">
        <f t="shared" si="7"/>
        <v>1.8693571449306192E-2</v>
      </c>
    </row>
    <row r="257" spans="1:8" hidden="1" x14ac:dyDescent="0.2">
      <c r="A257" s="15">
        <v>44880</v>
      </c>
      <c r="B257" s="17">
        <v>2.2767912021103509E-2</v>
      </c>
      <c r="C257" s="17">
        <v>8.7131214858804373E-3</v>
      </c>
      <c r="D257" s="17">
        <f t="shared" si="6"/>
        <v>1.8550625427293178E-2</v>
      </c>
      <c r="E257" s="17">
        <f t="shared" si="7"/>
        <v>4.2172865938103314E-3</v>
      </c>
    </row>
    <row r="258" spans="1:8" hidden="1" x14ac:dyDescent="0.2">
      <c r="A258" s="16">
        <v>44881</v>
      </c>
      <c r="B258" s="17">
        <v>-4.5361879082576273E-2</v>
      </c>
      <c r="C258" s="17">
        <v>-8.2520611363995355E-3</v>
      </c>
      <c r="D258" s="17">
        <f t="shared" si="6"/>
        <v>-1.9134712930091523E-2</v>
      </c>
      <c r="E258" s="17">
        <f t="shared" si="7"/>
        <v>-2.622716615248475E-2</v>
      </c>
    </row>
    <row r="259" spans="1:8" hidden="1" x14ac:dyDescent="0.2">
      <c r="A259" s="15">
        <v>44882</v>
      </c>
      <c r="B259" s="17">
        <v>-1.4644710522784821E-2</v>
      </c>
      <c r="C259" s="17">
        <v>-3.0893277996559831E-3</v>
      </c>
      <c r="D259" s="17">
        <f t="shared" si="6"/>
        <v>-7.6665574155956005E-3</v>
      </c>
      <c r="E259" s="17">
        <f t="shared" si="7"/>
        <v>-6.9781531071892201E-3</v>
      </c>
    </row>
    <row r="260" spans="1:8" hidden="1" x14ac:dyDescent="0.2">
      <c r="A260" s="16">
        <v>44883</v>
      </c>
      <c r="B260" s="17">
        <v>-1.7095167471714467E-2</v>
      </c>
      <c r="C260" s="17">
        <v>4.7585745560692061E-3</v>
      </c>
      <c r="D260" s="17">
        <f t="shared" si="6"/>
        <v>9.7662555552955974E-3</v>
      </c>
      <c r="E260" s="17">
        <f t="shared" si="7"/>
        <v>-2.6861423027010063E-2</v>
      </c>
    </row>
    <row r="261" spans="1:8" hidden="1" x14ac:dyDescent="0.2">
      <c r="A261" s="15">
        <v>44886</v>
      </c>
      <c r="B261" s="17">
        <v>-5.9704951288891417E-3</v>
      </c>
      <c r="C261" s="17">
        <v>-3.8836518432215916E-3</v>
      </c>
      <c r="D261" s="17">
        <f t="shared" si="6"/>
        <v>-9.4310164853060457E-3</v>
      </c>
      <c r="E261" s="17">
        <f t="shared" si="7"/>
        <v>3.4605213564169041E-3</v>
      </c>
    </row>
    <row r="262" spans="1:8" hidden="1" x14ac:dyDescent="0.2">
      <c r="A262" s="16">
        <v>44887</v>
      </c>
      <c r="B262" s="17">
        <v>4.7071834417608205E-2</v>
      </c>
      <c r="C262" s="17">
        <v>1.3579953113211918E-2</v>
      </c>
      <c r="D262" s="17">
        <f t="shared" si="6"/>
        <v>2.9361484389904189E-2</v>
      </c>
      <c r="E262" s="17">
        <f>B262-D262</f>
        <v>1.7710350027704016E-2</v>
      </c>
    </row>
    <row r="263" spans="1:8" x14ac:dyDescent="0.2">
      <c r="A263" s="20">
        <v>44888</v>
      </c>
      <c r="B263" s="22">
        <v>2.9991254822795632E-2</v>
      </c>
      <c r="C263" s="22">
        <v>5.9147063378277576E-3</v>
      </c>
      <c r="D263" s="17">
        <f t="shared" si="6"/>
        <v>1.2334410484796835E-2</v>
      </c>
      <c r="E263" s="17">
        <f>B263-D263</f>
        <v>1.7656844337998797E-2</v>
      </c>
      <c r="F263" s="17">
        <f>E263</f>
        <v>1.7656844337998797E-2</v>
      </c>
      <c r="G263">
        <f>E263/$B$5</f>
        <v>0.81033295421732032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-1.5073619126257709E-2</v>
      </c>
      <c r="C264" s="22">
        <v>-2.830708720074071E-4</v>
      </c>
      <c r="D264" s="17">
        <f t="shared" ref="D264:D293" si="8">$B$2+$B$3*C264</f>
        <v>-1.4329232608234475E-3</v>
      </c>
      <c r="E264" s="17">
        <f t="shared" ref="E264:E293" si="9">B264-D264</f>
        <v>-1.3640695865434262E-2</v>
      </c>
      <c r="F264" s="17">
        <f>F263+E264</f>
        <v>4.016148472564535E-3</v>
      </c>
      <c r="G264">
        <f t="shared" ref="G264:G282" si="10">E264/$B$5</f>
        <v>-0.62601816987361636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-2.7228032453837092E-2</v>
      </c>
      <c r="C265" s="22">
        <v>-1.5444149702443011E-2</v>
      </c>
      <c r="D265" s="17">
        <f t="shared" si="8"/>
        <v>-3.5110744378858867E-2</v>
      </c>
      <c r="E265" s="17">
        <f t="shared" si="9"/>
        <v>7.882711925021775E-3</v>
      </c>
      <c r="F265" s="17">
        <f t="shared" ref="F265:F282" si="12">F264+E265</f>
        <v>1.189886039758631E-2</v>
      </c>
      <c r="G265">
        <f t="shared" si="10"/>
        <v>0.36176460069370242</v>
      </c>
      <c r="H265" t="str">
        <f t="shared" si="11"/>
        <v>no</v>
      </c>
    </row>
    <row r="266" spans="1:8" x14ac:dyDescent="0.2">
      <c r="A266" s="21">
        <v>44894</v>
      </c>
      <c r="B266" s="22">
        <v>-1.1878445772992463E-2</v>
      </c>
      <c r="C266" s="22">
        <v>-1.5918505325509535E-3</v>
      </c>
      <c r="D266" s="17">
        <f t="shared" si="8"/>
        <v>-4.3401601259352605E-3</v>
      </c>
      <c r="E266" s="17">
        <f t="shared" si="9"/>
        <v>-7.5382856470572026E-3</v>
      </c>
      <c r="F266" s="17">
        <f t="shared" si="12"/>
        <v>4.3605747505291075E-3</v>
      </c>
      <c r="G266">
        <f t="shared" si="10"/>
        <v>-0.34595770122795444</v>
      </c>
      <c r="H266" t="str">
        <f t="shared" si="11"/>
        <v>no</v>
      </c>
    </row>
    <row r="267" spans="1:8" x14ac:dyDescent="0.2">
      <c r="A267" s="18">
        <v>44895</v>
      </c>
      <c r="B267" s="19">
        <v>8.2379192822922054E-2</v>
      </c>
      <c r="C267" s="19">
        <v>3.0947814727501077E-2</v>
      </c>
      <c r="D267" s="19">
        <f>$B$2+$B$3*C267</f>
        <v>6.7941307316134486E-2</v>
      </c>
      <c r="E267" s="19">
        <f t="shared" si="9"/>
        <v>1.4437885506787568E-2</v>
      </c>
      <c r="F267" s="19">
        <f t="shared" si="12"/>
        <v>1.8798460257316674E-2</v>
      </c>
      <c r="G267" s="27">
        <f t="shared" si="10"/>
        <v>0.66260392805233326</v>
      </c>
      <c r="H267" s="27" t="str">
        <f t="shared" si="11"/>
        <v>no</v>
      </c>
    </row>
    <row r="268" spans="1:8" x14ac:dyDescent="0.2">
      <c r="A268" s="21">
        <v>44896</v>
      </c>
      <c r="B268" s="22">
        <v>1.2527518022436679E-2</v>
      </c>
      <c r="C268" s="22">
        <v>-8.6762366700898763E-4</v>
      </c>
      <c r="D268" s="17">
        <f t="shared" si="8"/>
        <v>-2.7314103067842283E-3</v>
      </c>
      <c r="E268" s="17">
        <f t="shared" si="9"/>
        <v>1.5258928329220907E-2</v>
      </c>
      <c r="F268" s="17">
        <f t="shared" si="12"/>
        <v>3.4057388586537583E-2</v>
      </c>
      <c r="G268">
        <f t="shared" si="10"/>
        <v>0.70028439026321221</v>
      </c>
      <c r="H268" t="str">
        <f t="shared" si="11"/>
        <v>no</v>
      </c>
    </row>
    <row r="269" spans="1:8" x14ac:dyDescent="0.2">
      <c r="A269" s="20">
        <v>44897</v>
      </c>
      <c r="B269" s="22">
        <v>-1.5115372098679747E-2</v>
      </c>
      <c r="C269" s="22">
        <v>-1.1946317615054713E-3</v>
      </c>
      <c r="D269" s="17">
        <f t="shared" si="8"/>
        <v>-3.4578045320087522E-3</v>
      </c>
      <c r="E269" s="17">
        <f t="shared" si="9"/>
        <v>-1.1657567566670995E-2</v>
      </c>
      <c r="F269" s="17">
        <f t="shared" si="12"/>
        <v>2.2399821019866588E-2</v>
      </c>
      <c r="G269">
        <f t="shared" si="10"/>
        <v>-0.53500563206297036</v>
      </c>
      <c r="H269" t="str">
        <f t="shared" si="11"/>
        <v>no</v>
      </c>
    </row>
    <row r="270" spans="1:8" x14ac:dyDescent="0.2">
      <c r="A270" s="21">
        <v>44900</v>
      </c>
      <c r="B270" s="22">
        <v>-1.5762057713404443E-2</v>
      </c>
      <c r="C270" s="22">
        <v>-1.7894245646781326E-2</v>
      </c>
      <c r="D270" s="17">
        <f t="shared" si="8"/>
        <v>-4.0553226002910892E-2</v>
      </c>
      <c r="E270" s="17">
        <f t="shared" si="9"/>
        <v>2.4791168289506449E-2</v>
      </c>
      <c r="F270" s="17">
        <f t="shared" si="12"/>
        <v>4.7190989309373037E-2</v>
      </c>
      <c r="G270">
        <f t="shared" si="10"/>
        <v>1.1377514721190198</v>
      </c>
      <c r="H270" t="str">
        <f t="shared" si="11"/>
        <v>no</v>
      </c>
    </row>
    <row r="271" spans="1:8" x14ac:dyDescent="0.2">
      <c r="A271" s="20">
        <v>44901</v>
      </c>
      <c r="B271" s="22">
        <v>-3.7507431882693676E-2</v>
      </c>
      <c r="C271" s="22">
        <v>-1.4399175760970717E-2</v>
      </c>
      <c r="D271" s="17">
        <f t="shared" si="8"/>
        <v>-3.2789508148409086E-2</v>
      </c>
      <c r="E271" s="17">
        <f t="shared" si="9"/>
        <v>-4.7179237342845903E-3</v>
      </c>
      <c r="F271" s="17">
        <f t="shared" si="12"/>
        <v>4.2473065575088446E-2</v>
      </c>
      <c r="G271">
        <f t="shared" si="10"/>
        <v>-0.21652165042579447</v>
      </c>
      <c r="H271" t="str">
        <f t="shared" si="11"/>
        <v>no</v>
      </c>
    </row>
    <row r="272" spans="1:8" x14ac:dyDescent="0.2">
      <c r="A272" s="21">
        <v>44902</v>
      </c>
      <c r="B272" s="22">
        <v>8.3193934429646177E-3</v>
      </c>
      <c r="C272" s="22">
        <v>-1.8623485890298941E-3</v>
      </c>
      <c r="D272" s="17">
        <f t="shared" si="8"/>
        <v>-4.9410266777657457E-3</v>
      </c>
      <c r="E272" s="17">
        <f t="shared" si="9"/>
        <v>1.3260420120730363E-2</v>
      </c>
      <c r="F272" s="17">
        <f t="shared" si="12"/>
        <v>5.5733485695818812E-2</v>
      </c>
      <c r="G272">
        <f t="shared" si="10"/>
        <v>0.60856601581231895</v>
      </c>
      <c r="H272" t="str">
        <f t="shared" si="11"/>
        <v>no</v>
      </c>
    </row>
    <row r="273" spans="1:8" x14ac:dyDescent="0.2">
      <c r="A273" s="24">
        <v>44903</v>
      </c>
      <c r="B273" s="25">
        <v>6.5074352044251826E-2</v>
      </c>
      <c r="C273" s="25">
        <v>7.5217594663847809E-3</v>
      </c>
      <c r="D273" s="25">
        <f t="shared" si="8"/>
        <v>1.5904212370007904E-2</v>
      </c>
      <c r="E273" s="25">
        <f t="shared" si="9"/>
        <v>4.9170139674243926E-2</v>
      </c>
      <c r="F273" s="25">
        <f t="shared" si="12"/>
        <v>0.10490362537006273</v>
      </c>
      <c r="G273" s="26">
        <f t="shared" si="10"/>
        <v>2.2565858190050871</v>
      </c>
      <c r="H273" s="26" t="str">
        <f t="shared" si="11"/>
        <v>yes</v>
      </c>
    </row>
    <row r="274" spans="1:8" x14ac:dyDescent="0.2">
      <c r="A274" s="21">
        <v>44904</v>
      </c>
      <c r="B274" s="22">
        <v>-9.7851705680553902E-3</v>
      </c>
      <c r="C274" s="22">
        <v>-7.3495462355336327E-3</v>
      </c>
      <c r="D274" s="17">
        <f t="shared" si="8"/>
        <v>-1.7129925821755512E-2</v>
      </c>
      <c r="E274" s="17">
        <f t="shared" si="9"/>
        <v>7.3447552537001214E-3</v>
      </c>
      <c r="F274" s="17">
        <f t="shared" si="12"/>
        <v>0.11224838062376286</v>
      </c>
      <c r="G274">
        <f t="shared" si="10"/>
        <v>0.33707592980958234</v>
      </c>
      <c r="H274" t="str">
        <f t="shared" si="11"/>
        <v>no</v>
      </c>
    </row>
    <row r="275" spans="1:8" x14ac:dyDescent="0.2">
      <c r="A275" s="20">
        <v>44907</v>
      </c>
      <c r="B275" s="22">
        <v>3.1410013402947357E-2</v>
      </c>
      <c r="C275" s="22">
        <v>1.4279251114533986E-2</v>
      </c>
      <c r="D275" s="17">
        <f t="shared" si="8"/>
        <v>3.0914858873351006E-2</v>
      </c>
      <c r="E275" s="17">
        <f t="shared" si="9"/>
        <v>4.9515452959635053E-4</v>
      </c>
      <c r="F275" s="17">
        <f t="shared" si="12"/>
        <v>0.11274353515335921</v>
      </c>
      <c r="G275">
        <f t="shared" si="10"/>
        <v>2.2724334262742577E-2</v>
      </c>
      <c r="H275" t="str">
        <f t="shared" si="11"/>
        <v>no</v>
      </c>
    </row>
    <row r="276" spans="1:8" x14ac:dyDescent="0.2">
      <c r="A276" s="21">
        <v>44908</v>
      </c>
      <c r="B276" s="22">
        <v>3.0624613918046162E-2</v>
      </c>
      <c r="C276" s="22">
        <v>7.289703700733785E-3</v>
      </c>
      <c r="D276" s="17">
        <f t="shared" si="8"/>
        <v>1.5388738988963657E-2</v>
      </c>
      <c r="E276" s="17">
        <f t="shared" si="9"/>
        <v>1.5235874929082505E-2</v>
      </c>
      <c r="F276" s="17">
        <f t="shared" si="12"/>
        <v>0.12797941008244171</v>
      </c>
      <c r="G276">
        <f t="shared" si="10"/>
        <v>0.6992263909128581</v>
      </c>
      <c r="H276" t="str">
        <f t="shared" si="11"/>
        <v>no</v>
      </c>
    </row>
    <row r="277" spans="1:8" x14ac:dyDescent="0.2">
      <c r="A277" s="20">
        <v>44909</v>
      </c>
      <c r="B277" s="22">
        <v>-2.2023404587958817E-2</v>
      </c>
      <c r="C277" s="22">
        <v>-6.0527657880661279E-3</v>
      </c>
      <c r="D277" s="17">
        <f t="shared" si="8"/>
        <v>-1.4249343217600435E-2</v>
      </c>
      <c r="E277" s="17">
        <f t="shared" si="9"/>
        <v>-7.7740613703583816E-3</v>
      </c>
      <c r="F277" s="17">
        <f t="shared" si="12"/>
        <v>0.12020534871208333</v>
      </c>
      <c r="G277">
        <f t="shared" si="10"/>
        <v>-0.35677825527136309</v>
      </c>
      <c r="H277" t="str">
        <f t="shared" si="11"/>
        <v>no</v>
      </c>
    </row>
    <row r="278" spans="1:8" x14ac:dyDescent="0.2">
      <c r="A278" s="21">
        <v>44910</v>
      </c>
      <c r="B278" s="22">
        <v>-4.0850893305112601E-2</v>
      </c>
      <c r="C278" s="22">
        <v>-2.4921658340258168E-2</v>
      </c>
      <c r="D278" s="17">
        <f t="shared" si="8"/>
        <v>-5.6163457323548688E-2</v>
      </c>
      <c r="E278" s="17">
        <f t="shared" si="9"/>
        <v>1.5312564018436087E-2</v>
      </c>
      <c r="F278" s="17">
        <f t="shared" si="12"/>
        <v>0.13551791273051941</v>
      </c>
      <c r="G278">
        <f t="shared" si="10"/>
        <v>0.70274591541806009</v>
      </c>
      <c r="H278" t="str">
        <f t="shared" si="11"/>
        <v>no</v>
      </c>
    </row>
    <row r="279" spans="1:8" x14ac:dyDescent="0.2">
      <c r="A279" s="20">
        <v>44911</v>
      </c>
      <c r="B279" s="22">
        <v>-2.2475415086494643E-2</v>
      </c>
      <c r="C279" s="22">
        <v>-1.1137778348199956E-2</v>
      </c>
      <c r="D279" s="17">
        <f t="shared" si="8"/>
        <v>-2.5544854922174169E-2</v>
      </c>
      <c r="E279" s="17">
        <f t="shared" si="9"/>
        <v>3.0694398356795258E-3</v>
      </c>
      <c r="F279" s="17">
        <f t="shared" si="12"/>
        <v>0.13858735256619895</v>
      </c>
      <c r="G279">
        <f t="shared" si="10"/>
        <v>0.140867088264789</v>
      </c>
      <c r="H279" t="str">
        <f t="shared" si="11"/>
        <v>no</v>
      </c>
    </row>
    <row r="280" spans="1:8" x14ac:dyDescent="0.2">
      <c r="A280" s="21">
        <v>44914</v>
      </c>
      <c r="B280" s="22">
        <v>-1.9129615732620175E-2</v>
      </c>
      <c r="C280" s="22">
        <v>-9.007465553582783E-3</v>
      </c>
      <c r="D280" s="17">
        <f t="shared" si="8"/>
        <v>-2.0812718507280406E-2</v>
      </c>
      <c r="E280" s="17">
        <f t="shared" si="9"/>
        <v>1.6831027746602306E-3</v>
      </c>
      <c r="F280" s="17">
        <f t="shared" si="12"/>
        <v>0.14027045534085919</v>
      </c>
      <c r="G280">
        <f t="shared" si="10"/>
        <v>7.7243340742753186E-2</v>
      </c>
      <c r="H280" t="str">
        <f t="shared" si="11"/>
        <v>no</v>
      </c>
    </row>
    <row r="281" spans="1:8" x14ac:dyDescent="0.2">
      <c r="A281" s="20">
        <v>44915</v>
      </c>
      <c r="B281" s="22">
        <v>-1.0397443896132175E-2</v>
      </c>
      <c r="C281" s="22">
        <v>1.0372846193742458E-3</v>
      </c>
      <c r="D281" s="17">
        <f t="shared" si="8"/>
        <v>1.5000273918504867E-3</v>
      </c>
      <c r="E281" s="17">
        <f t="shared" si="9"/>
        <v>-1.1897471287982662E-2</v>
      </c>
      <c r="F281" s="17">
        <f t="shared" si="12"/>
        <v>0.12837298405287653</v>
      </c>
      <c r="G281">
        <f t="shared" si="10"/>
        <v>-0.5460156340484239</v>
      </c>
      <c r="H281" t="str">
        <f t="shared" si="11"/>
        <v>no</v>
      </c>
    </row>
    <row r="282" spans="1:8" x14ac:dyDescent="0.2">
      <c r="A282" s="21">
        <v>44916</v>
      </c>
      <c r="B282" s="22">
        <v>2.5862713546511928E-2</v>
      </c>
      <c r="C282" s="22">
        <v>1.4868040255179737E-2</v>
      </c>
      <c r="D282" s="17">
        <f t="shared" si="8"/>
        <v>3.2222756258272103E-2</v>
      </c>
      <c r="E282" s="17">
        <f t="shared" si="9"/>
        <v>-6.3600427117601749E-3</v>
      </c>
      <c r="F282" s="17">
        <f t="shared" si="12"/>
        <v>0.12201294134111636</v>
      </c>
      <c r="G282">
        <f t="shared" si="10"/>
        <v>-0.29188410459493686</v>
      </c>
      <c r="H282" t="str">
        <f t="shared" si="11"/>
        <v>no</v>
      </c>
    </row>
    <row r="283" spans="1:8" x14ac:dyDescent="0.2">
      <c r="A283" s="15">
        <v>44917</v>
      </c>
      <c r="B283" s="17">
        <v>-7.0419963087110182E-2</v>
      </c>
      <c r="C283" s="17">
        <v>-1.4451686760656446E-2</v>
      </c>
      <c r="D283" s="17">
        <f t="shared" si="8"/>
        <v>-3.2906152621663527E-2</v>
      </c>
      <c r="E283" s="17">
        <f t="shared" si="9"/>
        <v>-3.7513810465446655E-2</v>
      </c>
    </row>
    <row r="284" spans="1:8" x14ac:dyDescent="0.2">
      <c r="A284" s="16">
        <v>44918</v>
      </c>
      <c r="B284" s="17">
        <v>-8.6705995454955387E-3</v>
      </c>
      <c r="C284" s="17">
        <v>5.8680563731070556E-3</v>
      </c>
      <c r="D284" s="17">
        <f t="shared" si="8"/>
        <v>1.2230785328262951E-2</v>
      </c>
      <c r="E284" s="17">
        <f t="shared" si="9"/>
        <v>-2.0901384873758491E-2</v>
      </c>
    </row>
    <row r="285" spans="1:8" x14ac:dyDescent="0.2">
      <c r="A285" s="15">
        <v>44922</v>
      </c>
      <c r="B285" s="17">
        <v>-7.1353495260157884E-2</v>
      </c>
      <c r="C285" s="17">
        <v>-4.0496044028068834E-3</v>
      </c>
      <c r="D285" s="17">
        <f t="shared" si="8"/>
        <v>-9.7996525618215171E-3</v>
      </c>
      <c r="E285" s="17">
        <f t="shared" si="9"/>
        <v>-6.1553842698336365E-2</v>
      </c>
    </row>
    <row r="286" spans="1:8" x14ac:dyDescent="0.2">
      <c r="A286" s="16">
        <v>44923</v>
      </c>
      <c r="B286" s="17">
        <v>-6.0193491972848623E-3</v>
      </c>
      <c r="C286" s="17">
        <v>-1.202063067180259E-2</v>
      </c>
      <c r="D286" s="17">
        <f t="shared" si="8"/>
        <v>-2.7505964877505572E-2</v>
      </c>
      <c r="E286" s="17">
        <f t="shared" si="9"/>
        <v>2.148661568022071E-2</v>
      </c>
    </row>
    <row r="287" spans="1:8" x14ac:dyDescent="0.2">
      <c r="A287" s="15">
        <v>44924</v>
      </c>
      <c r="B287" s="17">
        <v>4.0396081726827848E-2</v>
      </c>
      <c r="C287" s="17">
        <v>1.7461316021801565E-2</v>
      </c>
      <c r="D287" s="17">
        <f t="shared" si="8"/>
        <v>3.7983288101342591E-2</v>
      </c>
      <c r="E287" s="17">
        <f t="shared" si="9"/>
        <v>2.4127936254852572E-3</v>
      </c>
    </row>
    <row r="288" spans="1:8" x14ac:dyDescent="0.2">
      <c r="A288" s="16">
        <v>44925</v>
      </c>
      <c r="B288" s="17">
        <v>7.5332917569692626E-4</v>
      </c>
      <c r="C288" s="17">
        <v>-2.5407348906808513E-3</v>
      </c>
      <c r="D288" s="17">
        <f t="shared" si="8"/>
        <v>-6.4479492900314673E-3</v>
      </c>
      <c r="E288" s="17">
        <f t="shared" si="9"/>
        <v>7.2012784657283935E-3</v>
      </c>
    </row>
    <row r="289" spans="1:5" x14ac:dyDescent="0.2">
      <c r="A289" s="15">
        <v>44929</v>
      </c>
      <c r="B289" s="17">
        <v>-2.0460041167105758E-2</v>
      </c>
      <c r="C289" s="17">
        <v>-4.0005209011589882E-3</v>
      </c>
      <c r="D289" s="17">
        <f t="shared" si="8"/>
        <v>-9.6906217067727202E-3</v>
      </c>
      <c r="E289" s="17">
        <f t="shared" si="9"/>
        <v>-1.0769419460333038E-2</v>
      </c>
    </row>
    <row r="290" spans="1:5" x14ac:dyDescent="0.2">
      <c r="A290" s="16">
        <v>44930</v>
      </c>
      <c r="B290" s="17">
        <v>3.0317930219931011E-2</v>
      </c>
      <c r="C290" s="17">
        <v>7.5389499338414101E-3</v>
      </c>
      <c r="D290" s="17">
        <f t="shared" si="8"/>
        <v>1.5942398141245866E-2</v>
      </c>
      <c r="E290" s="17">
        <f t="shared" si="9"/>
        <v>1.4375532078685145E-2</v>
      </c>
    </row>
    <row r="291" spans="1:5" x14ac:dyDescent="0.2">
      <c r="A291" s="15">
        <v>44931</v>
      </c>
      <c r="B291" s="17">
        <v>-3.281578118981221E-2</v>
      </c>
      <c r="C291" s="17">
        <v>-1.164556173549236E-2</v>
      </c>
      <c r="D291" s="17">
        <f t="shared" si="8"/>
        <v>-2.6672811466375606E-2</v>
      </c>
      <c r="E291" s="17">
        <f t="shared" si="9"/>
        <v>-6.1429697234366039E-3</v>
      </c>
    </row>
    <row r="292" spans="1:5" x14ac:dyDescent="0.2">
      <c r="A292" s="16">
        <v>44932</v>
      </c>
      <c r="B292" s="17">
        <v>4.1640313872815415E-2</v>
      </c>
      <c r="C292" s="17">
        <v>2.284078674404566E-2</v>
      </c>
      <c r="D292" s="17">
        <f t="shared" si="8"/>
        <v>4.9932889756981506E-2</v>
      </c>
      <c r="E292" s="17">
        <f t="shared" si="9"/>
        <v>-8.292575884166091E-3</v>
      </c>
    </row>
    <row r="293" spans="1:5" x14ac:dyDescent="0.2">
      <c r="A293" s="15">
        <v>44935</v>
      </c>
      <c r="B293" s="17">
        <v>5.1753226964404986E-2</v>
      </c>
      <c r="C293" s="17">
        <v>-7.6763506782906443E-4</v>
      </c>
      <c r="D293" s="17">
        <f t="shared" si="8"/>
        <v>-2.5093022236665282E-3</v>
      </c>
      <c r="E293" s="17">
        <f t="shared" si="9"/>
        <v>5.4262529188071514E-2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B61F-7F77-1647-8091-34BE67CB83F2}">
  <dimension ref="A1:A16"/>
  <sheetViews>
    <sheetView workbookViewId="0">
      <selection activeCell="E33" sqref="E33"/>
    </sheetView>
  </sheetViews>
  <sheetFormatPr baseColWidth="10" defaultRowHeight="15" x14ac:dyDescent="0.2"/>
  <sheetData>
    <row r="1" spans="1:1" x14ac:dyDescent="0.2">
      <c r="A1" t="s">
        <v>221</v>
      </c>
    </row>
    <row r="3" spans="1:1" x14ac:dyDescent="0.2">
      <c r="A3" t="s">
        <v>222</v>
      </c>
    </row>
    <row r="4" spans="1:1" x14ac:dyDescent="0.2">
      <c r="A4" t="s">
        <v>223</v>
      </c>
    </row>
    <row r="5" spans="1:1" x14ac:dyDescent="0.2">
      <c r="A5" t="s">
        <v>224</v>
      </c>
    </row>
    <row r="6" spans="1:1" x14ac:dyDescent="0.2">
      <c r="A6" t="s">
        <v>225</v>
      </c>
    </row>
    <row r="7" spans="1:1" x14ac:dyDescent="0.2">
      <c r="A7" t="s">
        <v>226</v>
      </c>
    </row>
    <row r="8" spans="1:1" x14ac:dyDescent="0.2">
      <c r="A8" t="s">
        <v>234</v>
      </c>
    </row>
    <row r="9" spans="1:1" x14ac:dyDescent="0.2">
      <c r="A9" t="s">
        <v>227</v>
      </c>
    </row>
    <row r="10" spans="1:1" x14ac:dyDescent="0.2">
      <c r="A10" t="s">
        <v>228</v>
      </c>
    </row>
    <row r="11" spans="1:1" x14ac:dyDescent="0.2">
      <c r="A11" t="s">
        <v>229</v>
      </c>
    </row>
    <row r="12" spans="1:1" x14ac:dyDescent="0.2">
      <c r="A12" t="s">
        <v>230</v>
      </c>
    </row>
    <row r="13" spans="1:1" x14ac:dyDescent="0.2">
      <c r="A13" t="s">
        <v>231</v>
      </c>
    </row>
    <row r="15" spans="1:1" x14ac:dyDescent="0.2">
      <c r="A15" t="s">
        <v>232</v>
      </c>
    </row>
    <row r="16" spans="1:1" x14ac:dyDescent="0.2">
      <c r="A16" t="s">
        <v>233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4848-796F-CC48-B558-456A2A4CA486}">
  <sheetPr codeName="Sheet17"/>
  <dimension ref="A1:O55"/>
  <sheetViews>
    <sheetView showGridLines="0" tabSelected="1" zoomScale="75" zoomScaleNormal="80" workbookViewId="0">
      <selection activeCell="N34" sqref="N34"/>
    </sheetView>
  </sheetViews>
  <sheetFormatPr baseColWidth="10" defaultRowHeight="15" x14ac:dyDescent="0.2"/>
  <cols>
    <col min="1" max="1" width="13.33203125" customWidth="1"/>
    <col min="2" max="2" width="14.6640625" customWidth="1"/>
    <col min="5" max="5" width="12.1640625" customWidth="1"/>
    <col min="6" max="6" width="21" customWidth="1"/>
    <col min="7" max="8" width="24.1640625" customWidth="1"/>
    <col min="10" max="10" width="16.1640625" customWidth="1"/>
    <col min="11" max="11" width="20.1640625" customWidth="1"/>
    <col min="12" max="12" width="21.1640625" customWidth="1"/>
    <col min="13" max="13" width="20.1640625" customWidth="1"/>
    <col min="14" max="14" width="21.6640625" customWidth="1"/>
    <col min="15" max="15" width="11.33203125" customWidth="1"/>
  </cols>
  <sheetData>
    <row r="1" spans="1:15" x14ac:dyDescent="0.2">
      <c r="A1" t="s">
        <v>101</v>
      </c>
      <c r="B1" t="s">
        <v>67</v>
      </c>
      <c r="C1" t="s">
        <v>102</v>
      </c>
      <c r="D1" t="s">
        <v>103</v>
      </c>
      <c r="E1" t="s">
        <v>104</v>
      </c>
      <c r="I1" t="s">
        <v>101</v>
      </c>
      <c r="J1" t="s">
        <v>130</v>
      </c>
      <c r="K1" t="s">
        <v>128</v>
      </c>
      <c r="L1" t="s">
        <v>129</v>
      </c>
      <c r="M1" t="s">
        <v>132</v>
      </c>
      <c r="N1" t="s">
        <v>131</v>
      </c>
      <c r="O1" t="s">
        <v>133</v>
      </c>
    </row>
    <row r="2" spans="1:15" x14ac:dyDescent="0.2">
      <c r="A2" t="s">
        <v>106</v>
      </c>
      <c r="B2" t="s">
        <v>91</v>
      </c>
      <c r="C2" s="17">
        <v>5.1400000000000001E-2</v>
      </c>
      <c r="D2">
        <v>0.96251822678761667</v>
      </c>
      <c r="E2" t="s">
        <v>110</v>
      </c>
      <c r="I2" t="s">
        <v>127</v>
      </c>
      <c r="J2" s="17">
        <v>5.1400000000000001E-2</v>
      </c>
      <c r="K2" t="s">
        <v>110</v>
      </c>
      <c r="L2" s="17">
        <v>0.1158</v>
      </c>
      <c r="M2" t="s">
        <v>110</v>
      </c>
      <c r="N2" s="17">
        <v>0.1177</v>
      </c>
      <c r="O2" t="s">
        <v>110</v>
      </c>
    </row>
    <row r="3" spans="1:15" x14ac:dyDescent="0.2">
      <c r="A3" t="s">
        <v>106</v>
      </c>
      <c r="B3" t="s">
        <v>92</v>
      </c>
      <c r="C3" s="17">
        <v>0.1158</v>
      </c>
      <c r="D3">
        <v>1.6029889054490618</v>
      </c>
      <c r="E3" t="s">
        <v>110</v>
      </c>
      <c r="I3" t="s">
        <v>2</v>
      </c>
      <c r="J3" s="17">
        <v>-2.5100000000000001E-2</v>
      </c>
      <c r="K3" t="s">
        <v>110</v>
      </c>
      <c r="L3" s="17">
        <v>-6.8500000000000005E-2</v>
      </c>
      <c r="M3" t="s">
        <v>110</v>
      </c>
      <c r="N3" s="17">
        <v>-1.9800000000000002E-2</v>
      </c>
      <c r="O3" t="s">
        <v>110</v>
      </c>
    </row>
    <row r="4" spans="1:15" x14ac:dyDescent="0.2">
      <c r="A4" t="s">
        <v>106</v>
      </c>
      <c r="B4" t="s">
        <v>93</v>
      </c>
      <c r="C4" s="17">
        <v>0.1177</v>
      </c>
      <c r="D4">
        <v>1.3498673370648169</v>
      </c>
      <c r="E4" t="s">
        <v>110</v>
      </c>
      <c r="I4" t="s">
        <v>107</v>
      </c>
      <c r="J4" s="17">
        <v>1.03E-2</v>
      </c>
      <c r="K4" t="s">
        <v>110</v>
      </c>
      <c r="L4" s="17">
        <v>5.8999999999999999E-3</v>
      </c>
      <c r="M4" t="s">
        <v>110</v>
      </c>
      <c r="N4" s="17">
        <v>1.1900000000000001E-2</v>
      </c>
      <c r="O4" t="s">
        <v>110</v>
      </c>
    </row>
    <row r="5" spans="1:15" x14ac:dyDescent="0.2">
      <c r="A5" t="s">
        <v>2</v>
      </c>
      <c r="B5" t="s">
        <v>91</v>
      </c>
      <c r="C5" s="17">
        <v>-2.5100000000000001E-2</v>
      </c>
      <c r="D5">
        <v>-0.4342960376367635</v>
      </c>
      <c r="E5" t="s">
        <v>110</v>
      </c>
      <c r="I5" t="s">
        <v>108</v>
      </c>
      <c r="J5" s="17">
        <v>2.7799999999999998E-2</v>
      </c>
      <c r="K5" t="s">
        <v>110</v>
      </c>
      <c r="L5" s="17">
        <v>6.1800000000000001E-2</v>
      </c>
      <c r="M5" t="s">
        <v>110</v>
      </c>
      <c r="N5" s="17">
        <v>5.04E-2</v>
      </c>
      <c r="O5" t="s">
        <v>110</v>
      </c>
    </row>
    <row r="6" spans="1:15" x14ac:dyDescent="0.2">
      <c r="A6" t="s">
        <v>2</v>
      </c>
      <c r="B6" t="s">
        <v>92</v>
      </c>
      <c r="C6" s="17">
        <v>-6.8500000000000005E-2</v>
      </c>
      <c r="D6">
        <v>-0.87502879518575216</v>
      </c>
      <c r="E6" t="s">
        <v>110</v>
      </c>
      <c r="I6" t="s">
        <v>111</v>
      </c>
      <c r="J6" s="17">
        <v>1.0500000000000001E-2</v>
      </c>
      <c r="K6" t="s">
        <v>110</v>
      </c>
      <c r="L6" s="17">
        <v>-4.4999999999999997E-3</v>
      </c>
      <c r="M6" t="s">
        <v>110</v>
      </c>
      <c r="N6" s="17">
        <v>-1.61E-2</v>
      </c>
      <c r="O6" t="s">
        <v>110</v>
      </c>
    </row>
    <row r="7" spans="1:15" x14ac:dyDescent="0.2">
      <c r="A7" t="s">
        <v>2</v>
      </c>
      <c r="B7" t="s">
        <v>93</v>
      </c>
      <c r="C7" s="17">
        <v>-1.9800000000000002E-2</v>
      </c>
      <c r="D7">
        <v>-0.20946979128367194</v>
      </c>
      <c r="E7" t="s">
        <v>110</v>
      </c>
      <c r="H7" s="37"/>
      <c r="I7" t="s">
        <v>109</v>
      </c>
      <c r="J7" s="17">
        <v>7.1300000000000002E-2</v>
      </c>
      <c r="K7" t="s">
        <v>110</v>
      </c>
      <c r="L7" s="17">
        <v>0.1244</v>
      </c>
      <c r="M7" t="s">
        <v>110</v>
      </c>
      <c r="N7" s="17">
        <v>0.1757</v>
      </c>
      <c r="O7" t="s">
        <v>110</v>
      </c>
    </row>
    <row r="8" spans="1:15" x14ac:dyDescent="0.2">
      <c r="A8" t="s">
        <v>107</v>
      </c>
      <c r="B8" t="s">
        <v>91</v>
      </c>
      <c r="C8" s="17">
        <v>1.03E-2</v>
      </c>
      <c r="D8">
        <v>0.22577016290798735</v>
      </c>
      <c r="E8" t="s">
        <v>110</v>
      </c>
      <c r="I8" t="s">
        <v>112</v>
      </c>
      <c r="J8" s="17">
        <v>1.9099999999999999E-2</v>
      </c>
      <c r="K8" t="s">
        <v>110</v>
      </c>
      <c r="L8" s="17">
        <v>4.4299999999999999E-2</v>
      </c>
      <c r="M8" t="s">
        <v>110</v>
      </c>
      <c r="N8" s="17">
        <v>0.1016</v>
      </c>
      <c r="O8" t="s">
        <v>110</v>
      </c>
    </row>
    <row r="9" spans="1:15" x14ac:dyDescent="0.2">
      <c r="A9" t="s">
        <v>107</v>
      </c>
      <c r="B9" t="s">
        <v>92</v>
      </c>
      <c r="C9" s="17">
        <v>5.8999999999999999E-3</v>
      </c>
      <c r="D9" s="12">
        <v>9.474979E-2</v>
      </c>
      <c r="E9" t="s">
        <v>110</v>
      </c>
      <c r="I9" t="s">
        <v>113</v>
      </c>
      <c r="J9" s="17">
        <v>-0.12509999999999999</v>
      </c>
      <c r="K9" s="25" t="s">
        <v>114</v>
      </c>
      <c r="L9" s="17">
        <v>-0.1089</v>
      </c>
      <c r="M9" s="17" t="s">
        <v>110</v>
      </c>
      <c r="N9" s="17">
        <v>-8.9800000000000005E-2</v>
      </c>
      <c r="O9" t="s">
        <v>110</v>
      </c>
    </row>
    <row r="10" spans="1:15" x14ac:dyDescent="0.2">
      <c r="A10" t="s">
        <v>107</v>
      </c>
      <c r="B10" t="s">
        <v>93</v>
      </c>
      <c r="C10" s="17">
        <v>1.1900000000000001E-2</v>
      </c>
      <c r="D10">
        <v>0.16010128262724879</v>
      </c>
      <c r="E10" t="s">
        <v>110</v>
      </c>
      <c r="I10" t="s">
        <v>105</v>
      </c>
      <c r="J10" s="17">
        <v>2.8999999999999998E-3</v>
      </c>
      <c r="K10" t="s">
        <v>110</v>
      </c>
      <c r="L10" s="17">
        <v>-4.1000000000000003E-3</v>
      </c>
      <c r="M10" t="s">
        <v>110</v>
      </c>
      <c r="N10" s="17">
        <v>-2.41E-2</v>
      </c>
      <c r="O10" t="s">
        <v>110</v>
      </c>
    </row>
    <row r="11" spans="1:15" x14ac:dyDescent="0.2">
      <c r="A11" t="s">
        <v>108</v>
      </c>
      <c r="B11" t="s">
        <v>91</v>
      </c>
      <c r="C11" s="17">
        <v>2.7799999999999998E-2</v>
      </c>
      <c r="D11">
        <v>1.0475607728547816</v>
      </c>
      <c r="E11" t="s">
        <v>110</v>
      </c>
      <c r="I11" t="s">
        <v>115</v>
      </c>
      <c r="J11" s="17">
        <v>-6.3E-3</v>
      </c>
      <c r="K11" t="s">
        <v>110</v>
      </c>
      <c r="L11" s="17">
        <v>4.4499999999999998E-2</v>
      </c>
      <c r="M11" t="s">
        <v>110</v>
      </c>
      <c r="N11" s="17">
        <v>3.27E-2</v>
      </c>
      <c r="O11" t="s">
        <v>110</v>
      </c>
    </row>
    <row r="12" spans="1:15" x14ac:dyDescent="0.2">
      <c r="A12" t="s">
        <v>108</v>
      </c>
      <c r="B12" t="s">
        <v>92</v>
      </c>
      <c r="C12" s="17">
        <v>6.1800000000000001E-2</v>
      </c>
      <c r="D12">
        <v>1.7196569487533147</v>
      </c>
      <c r="E12" t="s">
        <v>110</v>
      </c>
      <c r="I12" t="s">
        <v>116</v>
      </c>
      <c r="J12" s="17">
        <v>-2.1899999999999999E-2</v>
      </c>
      <c r="K12" t="s">
        <v>110</v>
      </c>
      <c r="L12" s="17">
        <v>-1.01E-2</v>
      </c>
      <c r="M12" t="s">
        <v>110</v>
      </c>
      <c r="N12" s="17">
        <v>-5.0500000000000003E-2</v>
      </c>
      <c r="O12" t="s">
        <v>110</v>
      </c>
    </row>
    <row r="13" spans="1:15" x14ac:dyDescent="0.2">
      <c r="A13" t="s">
        <v>108</v>
      </c>
      <c r="B13" t="s">
        <v>93</v>
      </c>
      <c r="C13" s="17">
        <v>5.04E-2</v>
      </c>
      <c r="D13">
        <v>1.1628838873355742</v>
      </c>
      <c r="E13" t="s">
        <v>110</v>
      </c>
      <c r="I13" t="s">
        <v>117</v>
      </c>
      <c r="J13" s="17">
        <v>-4.2299999999999997E-2</v>
      </c>
      <c r="K13" s="17" t="s">
        <v>110</v>
      </c>
      <c r="L13" s="17">
        <v>-7.0599999999999996E-2</v>
      </c>
      <c r="M13" s="17" t="s">
        <v>110</v>
      </c>
      <c r="N13" s="17">
        <v>-6.4899999999999999E-2</v>
      </c>
      <c r="O13" t="s">
        <v>110</v>
      </c>
    </row>
    <row r="14" spans="1:15" x14ac:dyDescent="0.2">
      <c r="A14" t="s">
        <v>111</v>
      </c>
      <c r="B14" t="s">
        <v>91</v>
      </c>
      <c r="C14" s="17">
        <v>1.0500000000000001E-2</v>
      </c>
      <c r="D14">
        <v>0.32777100129124787</v>
      </c>
      <c r="E14" t="s">
        <v>110</v>
      </c>
      <c r="H14" s="17"/>
      <c r="I14" s="17" t="s">
        <v>118</v>
      </c>
      <c r="J14" s="17">
        <v>-0.10829999999999999</v>
      </c>
      <c r="K14" s="25" t="s">
        <v>114</v>
      </c>
      <c r="L14" s="17">
        <v>-0.13719999999999999</v>
      </c>
      <c r="M14" s="26" t="s">
        <v>114</v>
      </c>
      <c r="N14" s="17">
        <v>-9.6100000000000005E-2</v>
      </c>
      <c r="O14" t="s">
        <v>110</v>
      </c>
    </row>
    <row r="15" spans="1:15" x14ac:dyDescent="0.2">
      <c r="A15" t="s">
        <v>111</v>
      </c>
      <c r="B15" t="s">
        <v>92</v>
      </c>
      <c r="C15" s="17">
        <v>-4.4999999999999997E-3</v>
      </c>
      <c r="D15">
        <v>-0.1040361382876097</v>
      </c>
      <c r="E15" t="s">
        <v>110</v>
      </c>
      <c r="I15" t="s">
        <v>119</v>
      </c>
      <c r="J15" s="17">
        <v>-0.11</v>
      </c>
      <c r="K15" s="26" t="s">
        <v>114</v>
      </c>
      <c r="L15" s="17">
        <v>-0.13519999999999999</v>
      </c>
      <c r="M15" s="26" t="s">
        <v>114</v>
      </c>
      <c r="N15" s="17">
        <v>-0.13339999999999999</v>
      </c>
      <c r="O15" t="s">
        <v>110</v>
      </c>
    </row>
    <row r="16" spans="1:15" x14ac:dyDescent="0.2">
      <c r="A16" t="s">
        <v>111</v>
      </c>
      <c r="B16" t="s">
        <v>93</v>
      </c>
      <c r="C16" s="17">
        <v>-1.61E-2</v>
      </c>
      <c r="D16">
        <v>-0.30654895253281483</v>
      </c>
      <c r="E16" t="s">
        <v>110</v>
      </c>
      <c r="I16" t="s">
        <v>120</v>
      </c>
      <c r="J16" s="17">
        <v>-3.2300000000000002E-2</v>
      </c>
      <c r="K16" t="s">
        <v>110</v>
      </c>
      <c r="L16" s="17">
        <v>-3.1399999999999997E-2</v>
      </c>
      <c r="M16" t="s">
        <v>110</v>
      </c>
      <c r="N16" s="17">
        <v>-1.4500000000000001E-2</v>
      </c>
      <c r="O16" t="s">
        <v>110</v>
      </c>
    </row>
    <row r="17" spans="1:15" x14ac:dyDescent="0.2">
      <c r="A17" t="s">
        <v>109</v>
      </c>
      <c r="B17" t="s">
        <v>91</v>
      </c>
      <c r="C17" s="17">
        <v>7.1300000000000002E-2</v>
      </c>
      <c r="D17">
        <v>0.96497570321417525</v>
      </c>
      <c r="E17" t="s">
        <v>110</v>
      </c>
    </row>
    <row r="18" spans="1:15" x14ac:dyDescent="0.2">
      <c r="A18" t="s">
        <v>109</v>
      </c>
      <c r="B18" t="s">
        <v>92</v>
      </c>
      <c r="C18" s="17">
        <v>0.1244</v>
      </c>
      <c r="D18">
        <v>1.243399446534353</v>
      </c>
      <c r="E18" t="s">
        <v>110</v>
      </c>
    </row>
    <row r="19" spans="1:15" x14ac:dyDescent="0.2">
      <c r="A19" t="s">
        <v>109</v>
      </c>
      <c r="B19" t="s">
        <v>93</v>
      </c>
      <c r="C19" s="17">
        <v>0.1757</v>
      </c>
      <c r="D19">
        <v>1.4555301373364795</v>
      </c>
      <c r="E19" t="s">
        <v>110</v>
      </c>
      <c r="I19" t="s">
        <v>101</v>
      </c>
      <c r="J19" t="s">
        <v>134</v>
      </c>
      <c r="K19" t="s">
        <v>128</v>
      </c>
      <c r="L19" t="s">
        <v>135</v>
      </c>
      <c r="M19" t="s">
        <v>132</v>
      </c>
      <c r="N19" t="s">
        <v>136</v>
      </c>
      <c r="O19" t="s">
        <v>133</v>
      </c>
    </row>
    <row r="20" spans="1:15" x14ac:dyDescent="0.2">
      <c r="A20" t="s">
        <v>112</v>
      </c>
      <c r="B20" t="s">
        <v>91</v>
      </c>
      <c r="C20" s="17">
        <v>1.9099999999999999E-2</v>
      </c>
      <c r="D20">
        <v>0.39829400805990434</v>
      </c>
      <c r="E20" t="s">
        <v>110</v>
      </c>
      <c r="I20" t="s">
        <v>127</v>
      </c>
      <c r="J20">
        <v>0.96251822678761667</v>
      </c>
      <c r="K20" t="s">
        <v>110</v>
      </c>
      <c r="L20">
        <v>1.6029889054490618</v>
      </c>
      <c r="M20" t="s">
        <v>110</v>
      </c>
      <c r="N20">
        <v>1.3498673370648169</v>
      </c>
      <c r="O20" t="s">
        <v>110</v>
      </c>
    </row>
    <row r="21" spans="1:15" x14ac:dyDescent="0.2">
      <c r="A21" t="s">
        <v>112</v>
      </c>
      <c r="B21" t="s">
        <v>92</v>
      </c>
      <c r="C21" s="17">
        <v>4.4299999999999999E-2</v>
      </c>
      <c r="D21">
        <v>0.68343623811271792</v>
      </c>
      <c r="E21" t="s">
        <v>110</v>
      </c>
      <c r="I21" t="s">
        <v>2</v>
      </c>
      <c r="J21">
        <v>-0.4342960376367635</v>
      </c>
      <c r="K21" t="s">
        <v>110</v>
      </c>
      <c r="L21">
        <v>-0.87502879518575216</v>
      </c>
      <c r="M21" t="s">
        <v>110</v>
      </c>
      <c r="N21">
        <v>-0.20946979128367194</v>
      </c>
      <c r="O21" t="s">
        <v>110</v>
      </c>
    </row>
    <row r="22" spans="1:15" x14ac:dyDescent="0.2">
      <c r="A22" t="s">
        <v>112</v>
      </c>
      <c r="B22" t="s">
        <v>93</v>
      </c>
      <c r="C22" s="17">
        <v>0.1016</v>
      </c>
      <c r="D22">
        <v>1.2985381296282976</v>
      </c>
      <c r="E22" t="s">
        <v>110</v>
      </c>
      <c r="I22" t="s">
        <v>107</v>
      </c>
      <c r="J22">
        <v>0.22577016290798735</v>
      </c>
      <c r="K22" t="s">
        <v>110</v>
      </c>
      <c r="L22" s="12">
        <v>9.474979E-2</v>
      </c>
      <c r="M22" t="s">
        <v>110</v>
      </c>
      <c r="N22">
        <v>0.16010128262724879</v>
      </c>
      <c r="O22" t="s">
        <v>110</v>
      </c>
    </row>
    <row r="23" spans="1:15" x14ac:dyDescent="0.2">
      <c r="A23" t="s">
        <v>113</v>
      </c>
      <c r="B23" t="s">
        <v>91</v>
      </c>
      <c r="C23" s="17">
        <v>-0.12509999999999999</v>
      </c>
      <c r="D23">
        <v>-2.6695980937586192</v>
      </c>
      <c r="E23" s="26" t="s">
        <v>114</v>
      </c>
      <c r="I23" t="s">
        <v>108</v>
      </c>
      <c r="J23">
        <v>1.0475607728547816</v>
      </c>
      <c r="K23" t="s">
        <v>110</v>
      </c>
      <c r="L23">
        <v>1.7196569487533147</v>
      </c>
      <c r="M23" t="s">
        <v>110</v>
      </c>
      <c r="N23">
        <v>1.1628838873355742</v>
      </c>
      <c r="O23" t="s">
        <v>110</v>
      </c>
    </row>
    <row r="24" spans="1:15" x14ac:dyDescent="0.2">
      <c r="A24" t="s">
        <v>113</v>
      </c>
      <c r="B24" t="s">
        <v>92</v>
      </c>
      <c r="C24" s="17">
        <v>-0.1089</v>
      </c>
      <c r="D24">
        <v>-1.7167458522716572</v>
      </c>
      <c r="E24" t="s">
        <v>110</v>
      </c>
      <c r="I24" t="s">
        <v>111</v>
      </c>
      <c r="J24">
        <v>0.32777100129124787</v>
      </c>
      <c r="K24" t="s">
        <v>110</v>
      </c>
      <c r="L24">
        <v>-0.1040361382876097</v>
      </c>
      <c r="M24" t="s">
        <v>110</v>
      </c>
      <c r="N24">
        <v>-0.30654895253281483</v>
      </c>
      <c r="O24" t="s">
        <v>110</v>
      </c>
    </row>
    <row r="25" spans="1:15" x14ac:dyDescent="0.2">
      <c r="A25" t="s">
        <v>113</v>
      </c>
      <c r="B25" t="s">
        <v>93</v>
      </c>
      <c r="C25" s="17">
        <v>-8.9800000000000005E-2</v>
      </c>
      <c r="D25">
        <v>-1.1733284217284083</v>
      </c>
      <c r="E25" t="s">
        <v>110</v>
      </c>
      <c r="I25" t="s">
        <v>109</v>
      </c>
      <c r="J25">
        <v>0.96497570321417525</v>
      </c>
      <c r="K25" t="s">
        <v>110</v>
      </c>
      <c r="L25">
        <v>1.243399446534353</v>
      </c>
      <c r="M25" t="s">
        <v>110</v>
      </c>
      <c r="N25">
        <v>1.4555301373364795</v>
      </c>
      <c r="O25" t="s">
        <v>110</v>
      </c>
    </row>
    <row r="26" spans="1:15" x14ac:dyDescent="0.2">
      <c r="A26" t="s">
        <v>105</v>
      </c>
      <c r="B26" t="s">
        <v>91</v>
      </c>
      <c r="C26" s="17">
        <v>2.8999999999999998E-3</v>
      </c>
      <c r="D26">
        <v>0.10523655950537525</v>
      </c>
      <c r="E26" t="s">
        <v>110</v>
      </c>
      <c r="I26" t="s">
        <v>112</v>
      </c>
      <c r="J26">
        <v>0.39829400805990434</v>
      </c>
      <c r="K26" t="s">
        <v>110</v>
      </c>
      <c r="L26">
        <v>0.68343623811271792</v>
      </c>
      <c r="M26" t="s">
        <v>110</v>
      </c>
      <c r="N26">
        <v>1.2985381296282976</v>
      </c>
      <c r="O26" t="s">
        <v>110</v>
      </c>
    </row>
    <row r="27" spans="1:15" x14ac:dyDescent="0.2">
      <c r="A27" t="s">
        <v>105</v>
      </c>
      <c r="B27" t="s">
        <v>92</v>
      </c>
      <c r="C27" s="17">
        <v>-4.1000000000000003E-3</v>
      </c>
      <c r="D27">
        <v>-0.11138793241694687</v>
      </c>
      <c r="E27" t="s">
        <v>110</v>
      </c>
      <c r="I27" t="s">
        <v>113</v>
      </c>
      <c r="J27">
        <v>-2.6695980937586192</v>
      </c>
      <c r="K27" s="25" t="s">
        <v>114</v>
      </c>
      <c r="L27">
        <v>-1.7167458522716572</v>
      </c>
      <c r="M27" s="17" t="s">
        <v>110</v>
      </c>
      <c r="N27">
        <v>-1.1733284217284083</v>
      </c>
      <c r="O27" t="s">
        <v>110</v>
      </c>
    </row>
    <row r="28" spans="1:15" x14ac:dyDescent="0.2">
      <c r="A28" t="s">
        <v>105</v>
      </c>
      <c r="B28" t="s">
        <v>93</v>
      </c>
      <c r="C28" s="17">
        <v>-2.41E-2</v>
      </c>
      <c r="D28">
        <v>-0.54205463703075873</v>
      </c>
      <c r="E28" t="s">
        <v>110</v>
      </c>
      <c r="I28" t="s">
        <v>105</v>
      </c>
      <c r="J28">
        <v>0.10523655950537525</v>
      </c>
      <c r="K28" t="s">
        <v>110</v>
      </c>
      <c r="L28">
        <v>-0.11138793241694687</v>
      </c>
      <c r="M28" t="s">
        <v>110</v>
      </c>
      <c r="N28">
        <v>-0.54205463703075873</v>
      </c>
      <c r="O28" t="s">
        <v>110</v>
      </c>
    </row>
    <row r="29" spans="1:15" x14ac:dyDescent="0.2">
      <c r="A29" t="s">
        <v>115</v>
      </c>
      <c r="B29" t="s">
        <v>91</v>
      </c>
      <c r="C29" s="17">
        <v>-6.3E-3</v>
      </c>
      <c r="D29">
        <v>-0.1030309237055549</v>
      </c>
      <c r="E29" t="s">
        <v>110</v>
      </c>
      <c r="I29" t="s">
        <v>115</v>
      </c>
      <c r="J29">
        <v>-0.1030309237055549</v>
      </c>
      <c r="K29" t="s">
        <v>110</v>
      </c>
      <c r="L29">
        <v>0.53693937792057667</v>
      </c>
      <c r="M29" t="s">
        <v>110</v>
      </c>
      <c r="N29">
        <v>0.32712631425847177</v>
      </c>
      <c r="O29" t="s">
        <v>110</v>
      </c>
    </row>
    <row r="30" spans="1:15" x14ac:dyDescent="0.2">
      <c r="A30" t="s">
        <v>115</v>
      </c>
      <c r="B30" t="s">
        <v>92</v>
      </c>
      <c r="C30" s="17">
        <v>4.4499999999999998E-2</v>
      </c>
      <c r="D30">
        <v>0.53693937792057667</v>
      </c>
      <c r="E30" t="s">
        <v>110</v>
      </c>
      <c r="I30" t="s">
        <v>116</v>
      </c>
      <c r="J30">
        <v>-0.21324927857249204</v>
      </c>
      <c r="K30" t="s">
        <v>110</v>
      </c>
      <c r="L30">
        <v>-7.2863435036843435E-2</v>
      </c>
      <c r="M30" t="s">
        <v>110</v>
      </c>
      <c r="N30">
        <v>-0.30062650916322137</v>
      </c>
      <c r="O30" t="s">
        <v>110</v>
      </c>
    </row>
    <row r="31" spans="1:15" x14ac:dyDescent="0.2">
      <c r="A31" t="s">
        <v>115</v>
      </c>
      <c r="B31" t="s">
        <v>93</v>
      </c>
      <c r="C31" s="17">
        <v>3.27E-2</v>
      </c>
      <c r="D31">
        <v>0.32712631425847177</v>
      </c>
      <c r="E31" t="s">
        <v>110</v>
      </c>
      <c r="I31" t="s">
        <v>117</v>
      </c>
      <c r="J31">
        <v>-0.70457175598513322</v>
      </c>
      <c r="K31" s="17" t="s">
        <v>110</v>
      </c>
      <c r="L31" s="12">
        <v>-0.86983530799999997</v>
      </c>
      <c r="M31" s="17" t="s">
        <v>110</v>
      </c>
      <c r="N31" s="12">
        <v>-0.66296889000000003</v>
      </c>
      <c r="O31" t="s">
        <v>110</v>
      </c>
    </row>
    <row r="32" spans="1:15" x14ac:dyDescent="0.2">
      <c r="A32" t="s">
        <v>116</v>
      </c>
      <c r="B32" t="s">
        <v>91</v>
      </c>
      <c r="C32" s="17">
        <v>-2.1899999999999999E-2</v>
      </c>
      <c r="D32">
        <v>-0.21324927857249204</v>
      </c>
      <c r="E32" t="s">
        <v>110</v>
      </c>
      <c r="I32" s="17" t="s">
        <v>118</v>
      </c>
      <c r="J32" s="12">
        <v>-3.0915028000000002</v>
      </c>
      <c r="K32" s="25" t="s">
        <v>114</v>
      </c>
      <c r="L32">
        <v>-2.8913220307197824</v>
      </c>
      <c r="M32" s="26" t="s">
        <v>114</v>
      </c>
      <c r="N32">
        <v>-1.6796338434483522</v>
      </c>
      <c r="O32" t="s">
        <v>110</v>
      </c>
    </row>
    <row r="33" spans="1:15" x14ac:dyDescent="0.2">
      <c r="A33" t="s">
        <v>116</v>
      </c>
      <c r="B33" t="s">
        <v>92</v>
      </c>
      <c r="C33" s="17">
        <v>-1.01E-2</v>
      </c>
      <c r="D33">
        <v>-7.2863435036843435E-2</v>
      </c>
      <c r="E33" t="s">
        <v>110</v>
      </c>
      <c r="I33" t="s">
        <v>119</v>
      </c>
      <c r="J33">
        <v>-2.8279005851490333</v>
      </c>
      <c r="K33" s="26" t="s">
        <v>114</v>
      </c>
      <c r="L33">
        <v>-2.5664964198423785</v>
      </c>
      <c r="M33" s="26" t="s">
        <v>114</v>
      </c>
      <c r="N33">
        <v>-2.0996141692134263</v>
      </c>
      <c r="O33" t="s">
        <v>110</v>
      </c>
    </row>
    <row r="34" spans="1:15" x14ac:dyDescent="0.2">
      <c r="A34" t="s">
        <v>116</v>
      </c>
      <c r="B34" t="s">
        <v>93</v>
      </c>
      <c r="C34" s="17">
        <v>-5.0500000000000003E-2</v>
      </c>
      <c r="D34">
        <v>-0.30062650916322137</v>
      </c>
      <c r="E34" t="s">
        <v>110</v>
      </c>
      <c r="I34" t="s">
        <v>120</v>
      </c>
      <c r="J34">
        <v>-0.98815814390555246</v>
      </c>
      <c r="K34" t="s">
        <v>110</v>
      </c>
      <c r="L34">
        <v>-0.71015086118356097</v>
      </c>
      <c r="M34" t="s">
        <v>110</v>
      </c>
      <c r="N34">
        <v>-0.27073978330448706</v>
      </c>
      <c r="O34" t="s">
        <v>110</v>
      </c>
    </row>
    <row r="35" spans="1:15" x14ac:dyDescent="0.2">
      <c r="A35" t="s">
        <v>117</v>
      </c>
      <c r="B35" t="s">
        <v>91</v>
      </c>
      <c r="C35" s="17">
        <v>-4.2299999999999997E-2</v>
      </c>
      <c r="D35">
        <v>-0.70457175598513322</v>
      </c>
      <c r="E35" t="s">
        <v>110</v>
      </c>
    </row>
    <row r="36" spans="1:15" x14ac:dyDescent="0.2">
      <c r="A36" t="s">
        <v>117</v>
      </c>
      <c r="B36" t="s">
        <v>92</v>
      </c>
      <c r="C36" s="17">
        <v>-7.0599999999999996E-2</v>
      </c>
      <c r="D36" s="12">
        <v>-0.86983530799999997</v>
      </c>
      <c r="E36" t="s">
        <v>110</v>
      </c>
      <c r="I36" t="s">
        <v>121</v>
      </c>
      <c r="J36" t="s">
        <v>146</v>
      </c>
      <c r="K36" t="s">
        <v>147</v>
      </c>
      <c r="L36" t="s">
        <v>148</v>
      </c>
    </row>
    <row r="37" spans="1:15" x14ac:dyDescent="0.2">
      <c r="A37" t="s">
        <v>117</v>
      </c>
      <c r="B37" t="s">
        <v>93</v>
      </c>
      <c r="C37" s="17">
        <v>-6.4899999999999999E-2</v>
      </c>
      <c r="D37" s="12">
        <v>-0.66296889000000003</v>
      </c>
      <c r="E37" t="s">
        <v>110</v>
      </c>
      <c r="I37" t="s">
        <v>124</v>
      </c>
      <c r="J37" s="17">
        <f>AVERAGE(J2:J4)</f>
        <v>1.2200000000000001E-2</v>
      </c>
      <c r="K37" s="17">
        <f>AVERAGE(L2:L4)</f>
        <v>1.7733333333333334E-2</v>
      </c>
      <c r="L37" s="17">
        <f>AVERAGE(N2:N4)</f>
        <v>3.6600000000000001E-2</v>
      </c>
      <c r="M37" s="17"/>
    </row>
    <row r="38" spans="1:15" x14ac:dyDescent="0.2">
      <c r="A38" t="s">
        <v>118</v>
      </c>
      <c r="B38" t="s">
        <v>91</v>
      </c>
      <c r="C38" s="17">
        <v>-0.10829999999999999</v>
      </c>
      <c r="D38" s="12">
        <v>-3.0915028000000002</v>
      </c>
      <c r="E38" s="26" t="s">
        <v>114</v>
      </c>
      <c r="I38" t="s">
        <v>123</v>
      </c>
      <c r="J38" s="17">
        <f>AVERAGE(J5:J7)</f>
        <v>3.6533333333333334E-2</v>
      </c>
      <c r="K38" s="17">
        <f>AVERAGE(L5:L7)</f>
        <v>6.0566666666666664E-2</v>
      </c>
      <c r="L38" s="17">
        <f>AVERAGE(N5:N7)</f>
        <v>6.9999999999999993E-2</v>
      </c>
      <c r="M38" s="17"/>
    </row>
    <row r="39" spans="1:15" x14ac:dyDescent="0.2">
      <c r="A39" t="s">
        <v>118</v>
      </c>
      <c r="B39" t="s">
        <v>92</v>
      </c>
      <c r="C39" s="17">
        <v>-0.13719999999999999</v>
      </c>
      <c r="D39">
        <v>-2.8913220307197824</v>
      </c>
      <c r="E39" s="26" t="s">
        <v>114</v>
      </c>
      <c r="I39" t="s">
        <v>125</v>
      </c>
      <c r="J39" s="17">
        <f>AVERAGE(J8:J11)</f>
        <v>-2.7349999999999996E-2</v>
      </c>
      <c r="K39" s="17">
        <f>AVERAGE(L8:L11)</f>
        <v>-6.0499999999999998E-3</v>
      </c>
      <c r="L39" s="17">
        <f>AVERAGE(N8:N11)</f>
        <v>5.0999999999999978E-3</v>
      </c>
      <c r="M39" s="17"/>
    </row>
    <row r="40" spans="1:15" x14ac:dyDescent="0.2">
      <c r="A40" t="s">
        <v>118</v>
      </c>
      <c r="B40" t="s">
        <v>93</v>
      </c>
      <c r="C40" s="17">
        <v>-9.6100000000000005E-2</v>
      </c>
      <c r="D40">
        <v>-1.6796338434483522</v>
      </c>
      <c r="E40" t="s">
        <v>110</v>
      </c>
      <c r="I40" t="s">
        <v>126</v>
      </c>
      <c r="J40" s="17">
        <f>AVERAGE(J12:J16)</f>
        <v>-6.2959999999999988E-2</v>
      </c>
      <c r="K40" s="17">
        <f>AVERAGE(L12:L16)</f>
        <v>-7.6899999999999996E-2</v>
      </c>
      <c r="L40" s="17">
        <f>AVERAGE(N12:N16)</f>
        <v>-7.1879999999999999E-2</v>
      </c>
      <c r="M40" s="17"/>
    </row>
    <row r="41" spans="1:15" x14ac:dyDescent="0.2">
      <c r="A41" t="s">
        <v>119</v>
      </c>
      <c r="B41" t="s">
        <v>91</v>
      </c>
      <c r="C41" s="17">
        <v>-0.11</v>
      </c>
      <c r="D41">
        <v>-2.8279005851490333</v>
      </c>
      <c r="E41" s="26" t="s">
        <v>114</v>
      </c>
    </row>
    <row r="42" spans="1:15" x14ac:dyDescent="0.2">
      <c r="A42" t="s">
        <v>119</v>
      </c>
      <c r="B42" t="s">
        <v>92</v>
      </c>
      <c r="C42" s="17">
        <v>-0.13519999999999999</v>
      </c>
      <c r="D42">
        <v>-2.5664964198423785</v>
      </c>
      <c r="E42" s="26" t="s">
        <v>114</v>
      </c>
    </row>
    <row r="43" spans="1:15" x14ac:dyDescent="0.2">
      <c r="A43" t="s">
        <v>119</v>
      </c>
      <c r="B43" t="s">
        <v>93</v>
      </c>
      <c r="C43" s="17">
        <v>-0.13339999999999999</v>
      </c>
      <c r="D43">
        <v>-2.0996141692134263</v>
      </c>
      <c r="E43" t="s">
        <v>110</v>
      </c>
      <c r="I43" t="s">
        <v>121</v>
      </c>
      <c r="J43" t="s">
        <v>67</v>
      </c>
      <c r="K43" t="s">
        <v>122</v>
      </c>
      <c r="L43" t="s">
        <v>149</v>
      </c>
      <c r="M43" t="s">
        <v>150</v>
      </c>
      <c r="N43" t="s">
        <v>142</v>
      </c>
      <c r="O43" t="s">
        <v>151</v>
      </c>
    </row>
    <row r="44" spans="1:15" x14ac:dyDescent="0.2">
      <c r="A44" t="s">
        <v>120</v>
      </c>
      <c r="B44" t="s">
        <v>91</v>
      </c>
      <c r="C44" s="17">
        <v>-3.2300000000000002E-2</v>
      </c>
      <c r="D44">
        <v>-0.98815814390555246</v>
      </c>
      <c r="E44" t="s">
        <v>110</v>
      </c>
      <c r="I44" t="s">
        <v>124</v>
      </c>
      <c r="J44" t="s">
        <v>91</v>
      </c>
      <c r="K44" s="17">
        <f>AVERAGE(J2:J4)</f>
        <v>1.2200000000000001E-2</v>
      </c>
      <c r="L44">
        <f>AVERAGE(J2:J4)/_xlfn.STDEV.S(J2:J4)/SQRT(COUNT(J2:J4))</f>
        <v>0.18397816757141972</v>
      </c>
      <c r="M44">
        <v>2</v>
      </c>
      <c r="N44">
        <v>4.3029999999999999</v>
      </c>
      <c r="O44" t="str">
        <f>IF(ABS(L44&gt;N44), "yes", "no")</f>
        <v>no</v>
      </c>
    </row>
    <row r="45" spans="1:15" x14ac:dyDescent="0.2">
      <c r="A45" t="s">
        <v>120</v>
      </c>
      <c r="B45" t="s">
        <v>92</v>
      </c>
      <c r="C45" s="17">
        <v>-3.1399999999999997E-2</v>
      </c>
      <c r="D45">
        <v>-0.71015086118356097</v>
      </c>
      <c r="E45" t="s">
        <v>110</v>
      </c>
      <c r="I45" t="s">
        <v>124</v>
      </c>
      <c r="J45" t="s">
        <v>92</v>
      </c>
      <c r="K45" s="17">
        <f>AVERAGE(L2:L4)</f>
        <v>1.7733333333333334E-2</v>
      </c>
      <c r="L45">
        <f>AVERAGE(L2:L4)/_xlfn.STDEV.S(L2:L4)/SQRT(COUNT(L2:L4))</f>
        <v>0.11042446298888836</v>
      </c>
      <c r="M45">
        <v>2</v>
      </c>
      <c r="N45">
        <v>4.3029999999999999</v>
      </c>
      <c r="O45" t="str">
        <f>IF(ABS(L45&gt;N45), "yes", "no")</f>
        <v>no</v>
      </c>
    </row>
    <row r="46" spans="1:15" x14ac:dyDescent="0.2">
      <c r="A46" t="s">
        <v>120</v>
      </c>
      <c r="B46" t="s">
        <v>93</v>
      </c>
      <c r="C46" s="17">
        <v>-1.4500000000000001E-2</v>
      </c>
      <c r="D46">
        <v>-0.27073978330448706</v>
      </c>
      <c r="E46" t="s">
        <v>110</v>
      </c>
      <c r="I46" t="s">
        <v>124</v>
      </c>
      <c r="J46" t="s">
        <v>93</v>
      </c>
      <c r="K46" s="17">
        <f>AVERAGE(N2:N4)</f>
        <v>3.6600000000000001E-2</v>
      </c>
      <c r="L46">
        <f>AVERAGE(N2:N4)/_xlfn.STDEV.S(N2:N4)/SQRT(COUNT(N2:N4))</f>
        <v>0.29348270700465678</v>
      </c>
      <c r="M46">
        <v>2</v>
      </c>
      <c r="N46">
        <v>4.3029999999999999</v>
      </c>
      <c r="O46" t="str">
        <f>IF(ABS(L46&gt;N46), "yes", "no")</f>
        <v>no</v>
      </c>
    </row>
    <row r="47" spans="1:15" x14ac:dyDescent="0.2">
      <c r="I47" t="s">
        <v>123</v>
      </c>
      <c r="J47" t="s">
        <v>91</v>
      </c>
      <c r="K47" s="17">
        <f>AVERAGE(J5:J7)</f>
        <v>3.6533333333333334E-2</v>
      </c>
      <c r="L47">
        <f>AVERAGE(J2:J4)/(_xlfn.STDEV.S(J2:J4)/SQRT(COUNT(J2:J4)))</f>
        <v>0.55193450271425915</v>
      </c>
      <c r="M47">
        <v>2</v>
      </c>
      <c r="N47">
        <v>4.3029999999999999</v>
      </c>
      <c r="O47" t="str">
        <f>IF(ABS(L47&gt;N47), "yes", "no")</f>
        <v>no</v>
      </c>
    </row>
    <row r="48" spans="1:15" x14ac:dyDescent="0.2">
      <c r="I48" t="s">
        <v>123</v>
      </c>
      <c r="J48" t="s">
        <v>92</v>
      </c>
      <c r="K48" s="17">
        <f>AVERAGE(L5:L7)</f>
        <v>6.0566666666666664E-2</v>
      </c>
      <c r="L48">
        <f>AVERAGE(L5:L7)/(_xlfn.STDEV.S(L5:L7)/SQRT(COUNT(L5:L7)))</f>
        <v>1.6274653369996344</v>
      </c>
      <c r="M48">
        <v>2</v>
      </c>
      <c r="N48">
        <v>4.3029999999999999</v>
      </c>
      <c r="O48" t="str">
        <f t="shared" ref="O48:O55" si="0">IF(ABS(L48&gt;N48), "yes", "no")</f>
        <v>no</v>
      </c>
    </row>
    <row r="49" spans="9:15" x14ac:dyDescent="0.2">
      <c r="I49" t="s">
        <v>123</v>
      </c>
      <c r="J49" t="s">
        <v>93</v>
      </c>
      <c r="K49" s="17">
        <f>AVERAGE(N5:N7)</f>
        <v>6.9999999999999993E-2</v>
      </c>
      <c r="L49">
        <f>AVERAGE(N5:N7)/_xlfn.STDEV.S(N5:N7)/SQRT(COUNT(N5:N7))</f>
        <v>0.41497348456017813</v>
      </c>
      <c r="M49">
        <v>2</v>
      </c>
      <c r="N49">
        <v>4.3029999999999999</v>
      </c>
      <c r="O49" t="str">
        <f t="shared" si="0"/>
        <v>no</v>
      </c>
    </row>
    <row r="50" spans="9:15" x14ac:dyDescent="0.2">
      <c r="I50" t="s">
        <v>125</v>
      </c>
      <c r="J50" t="s">
        <v>91</v>
      </c>
      <c r="K50" s="17">
        <f>AVERAGE(J8:J11)</f>
        <v>-2.7349999999999996E-2</v>
      </c>
      <c r="L50">
        <f>AVERAGE(J8:J11)/_xlfn.STDEV.S(J8:J11)/SQRT(COUNT(J8:J11))</f>
        <v>-0.20717453810055733</v>
      </c>
      <c r="M50">
        <v>3</v>
      </c>
      <c r="N50">
        <v>3.1819999999999999</v>
      </c>
      <c r="O50" t="str">
        <f t="shared" si="0"/>
        <v>no</v>
      </c>
    </row>
    <row r="51" spans="9:15" x14ac:dyDescent="0.2">
      <c r="I51" t="s">
        <v>125</v>
      </c>
      <c r="J51" t="s">
        <v>92</v>
      </c>
      <c r="K51" s="17">
        <f>AVERAGE(L8:L11)</f>
        <v>-6.0499999999999998E-3</v>
      </c>
      <c r="L51">
        <f>AVERAGE(L8:L11)/_xlfn.STDEV.S(L8:L11)/SQRT(COUNT(L8:L11))</f>
        <v>-4.1852262964528215E-2</v>
      </c>
      <c r="M51">
        <v>3</v>
      </c>
      <c r="N51">
        <v>3.1819999999999999</v>
      </c>
      <c r="O51" t="str">
        <f t="shared" si="0"/>
        <v>no</v>
      </c>
    </row>
    <row r="52" spans="9:15" x14ac:dyDescent="0.2">
      <c r="I52" t="s">
        <v>125</v>
      </c>
      <c r="J52" t="s">
        <v>93</v>
      </c>
      <c r="K52" s="17">
        <f>AVERAGE(N8:N11)</f>
        <v>5.0999999999999978E-3</v>
      </c>
      <c r="L52">
        <f>AVERAGE(N8:N11)/_xlfn.STDEV.S(N8:N11)/SQRT(COUNT(N8:N11))</f>
        <v>3.1283704743915661E-2</v>
      </c>
      <c r="M52">
        <v>3</v>
      </c>
      <c r="N52">
        <v>3.1819999999999999</v>
      </c>
      <c r="O52" t="str">
        <f t="shared" si="0"/>
        <v>no</v>
      </c>
    </row>
    <row r="53" spans="9:15" x14ac:dyDescent="0.2">
      <c r="I53" t="s">
        <v>126</v>
      </c>
      <c r="J53" t="s">
        <v>91</v>
      </c>
      <c r="K53" s="17">
        <f>AVERAGE(J12:J16)</f>
        <v>-6.2959999999999988E-2</v>
      </c>
      <c r="L53">
        <f>AVERAGE(J12:J16)/_xlfn.STDEV.S(J12:J16)/SQRT(COUNT(J12:J16))</f>
        <v>-0.65813720396888176</v>
      </c>
      <c r="M53">
        <v>4</v>
      </c>
      <c r="N53">
        <v>2.7759999999999998</v>
      </c>
      <c r="O53" t="str">
        <f t="shared" si="0"/>
        <v>no</v>
      </c>
    </row>
    <row r="54" spans="9:15" x14ac:dyDescent="0.2">
      <c r="I54" t="s">
        <v>126</v>
      </c>
      <c r="J54" t="s">
        <v>92</v>
      </c>
      <c r="K54" s="17">
        <f>AVERAGE(L12:L16)</f>
        <v>-7.6899999999999996E-2</v>
      </c>
      <c r="L54">
        <f>AVERAGE(L12:L16)/_xlfn.STDEV.S(L12:L16)/SQRT(COUNT(L12:L16))</f>
        <v>-0.58964088255604818</v>
      </c>
      <c r="M54">
        <v>4</v>
      </c>
      <c r="N54">
        <v>2.7759999999999998</v>
      </c>
      <c r="O54" t="str">
        <f t="shared" si="0"/>
        <v>no</v>
      </c>
    </row>
    <row r="55" spans="9:15" x14ac:dyDescent="0.2">
      <c r="I55" t="s">
        <v>126</v>
      </c>
      <c r="J55" t="s">
        <v>93</v>
      </c>
      <c r="K55" s="17">
        <f>AVERAGE(N12:N16)</f>
        <v>-7.1879999999999999E-2</v>
      </c>
      <c r="L55">
        <f>AVERAGE(N12:N16)/_xlfn.STDEV.S(N12:N16)/SQRT(COUNT(N12:N16))</f>
        <v>-0.71129941698854537</v>
      </c>
      <c r="M55">
        <v>4</v>
      </c>
      <c r="N55">
        <v>2.7759999999999998</v>
      </c>
      <c r="O55" t="str">
        <f t="shared" si="0"/>
        <v>no</v>
      </c>
    </row>
  </sheetData>
  <pageMargins left="0.7" right="0.7" top="0.75" bottom="0.75" header="0.3" footer="0.3"/>
  <pageSetup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5692-6599-9D41-8725-7BD7914E19F1}">
  <sheetPr codeName="Sheet18"/>
  <dimension ref="A1:P21"/>
  <sheetViews>
    <sheetView zoomScale="60" workbookViewId="0">
      <selection activeCell="B1" sqref="B1:P1"/>
    </sheetView>
  </sheetViews>
  <sheetFormatPr baseColWidth="10" defaultRowHeight="15" x14ac:dyDescent="0.2"/>
  <sheetData>
    <row r="1" spans="1:16" x14ac:dyDescent="0.2">
      <c r="A1" t="s">
        <v>182</v>
      </c>
      <c r="B1" t="s">
        <v>11</v>
      </c>
      <c r="C1" t="s">
        <v>10</v>
      </c>
      <c r="D1" t="s">
        <v>5</v>
      </c>
      <c r="E1" t="s">
        <v>14</v>
      </c>
      <c r="F1" t="s">
        <v>12</v>
      </c>
      <c r="G1" t="s">
        <v>13</v>
      </c>
      <c r="H1" t="s">
        <v>9</v>
      </c>
      <c r="I1" t="s">
        <v>8</v>
      </c>
      <c r="J1" t="s">
        <v>7</v>
      </c>
      <c r="K1" t="s">
        <v>6</v>
      </c>
      <c r="L1" t="s">
        <v>4</v>
      </c>
      <c r="M1" t="s">
        <v>3</v>
      </c>
      <c r="N1" t="s">
        <v>2</v>
      </c>
      <c r="O1" t="s">
        <v>1</v>
      </c>
      <c r="P1" t="s">
        <v>183</v>
      </c>
    </row>
    <row r="2" spans="1:16" x14ac:dyDescent="0.2">
      <c r="A2">
        <v>-4</v>
      </c>
      <c r="B2" s="36">
        <v>1.77E-2</v>
      </c>
      <c r="C2" s="17">
        <v>1.3108366476743433E-2</v>
      </c>
      <c r="D2" s="36">
        <v>1.2500000000000001E-2</v>
      </c>
      <c r="E2" s="36">
        <v>-1.9E-3</v>
      </c>
      <c r="F2" s="36">
        <v>-2.0000000000000001E-4</v>
      </c>
      <c r="G2" s="17">
        <f t="shared" ref="G2:H21" si="0">D2-F2</f>
        <v>1.2700000000000001E-2</v>
      </c>
      <c r="H2" s="17">
        <f t="shared" si="0"/>
        <v>-1.4600000000000002E-2</v>
      </c>
      <c r="I2" s="36">
        <v>-2.0000000000000001E-4</v>
      </c>
      <c r="J2" s="17">
        <v>5.4535804487239482E-3</v>
      </c>
      <c r="K2" s="36">
        <v>8.2000000000000007E-3</v>
      </c>
      <c r="L2" s="17">
        <f t="shared" ref="L2:L21" si="1">I2-K2</f>
        <v>-8.4000000000000012E-3</v>
      </c>
      <c r="M2" s="17">
        <v>-2.4653305580368788E-3</v>
      </c>
      <c r="N2" s="36">
        <v>4.0000000000000001E-3</v>
      </c>
      <c r="O2" s="36">
        <v>7.7000000000000002E-3</v>
      </c>
      <c r="P2" s="36">
        <v>-2.3E-3</v>
      </c>
    </row>
    <row r="3" spans="1:16" x14ac:dyDescent="0.2">
      <c r="A3">
        <v>-3</v>
      </c>
      <c r="B3" s="36">
        <v>-1.3599999999999999E-2</v>
      </c>
      <c r="C3" s="17">
        <v>-4.3347475244963187E-3</v>
      </c>
      <c r="D3" s="36">
        <v>9.1999999999999998E-3</v>
      </c>
      <c r="E3" s="36">
        <v>2E-3</v>
      </c>
      <c r="F3" s="36">
        <v>6.9999999999999999E-4</v>
      </c>
      <c r="G3" s="17">
        <f t="shared" si="0"/>
        <v>8.5000000000000006E-3</v>
      </c>
      <c r="H3" s="17">
        <f t="shared" si="0"/>
        <v>-6.5000000000000006E-3</v>
      </c>
      <c r="I3" s="36">
        <v>-4.1999999999999997E-3</v>
      </c>
      <c r="J3" s="17">
        <v>2.1848456280353103E-3</v>
      </c>
      <c r="K3" s="36">
        <v>-1.1299999999999999E-2</v>
      </c>
      <c r="L3" s="17">
        <f t="shared" si="1"/>
        <v>7.0999999999999995E-3</v>
      </c>
      <c r="M3" s="17">
        <v>2.7174532195764997E-3</v>
      </c>
      <c r="N3" s="36">
        <v>-1.49E-2</v>
      </c>
      <c r="O3" s="36">
        <v>-2.3999999999999998E-3</v>
      </c>
      <c r="P3" s="36">
        <v>-1.9900000000000001E-2</v>
      </c>
    </row>
    <row r="4" spans="1:16" x14ac:dyDescent="0.2">
      <c r="A4">
        <v>-2</v>
      </c>
      <c r="B4" s="36">
        <v>7.9000000000000008E-3</v>
      </c>
      <c r="C4" s="17">
        <v>1.3764293986425952E-2</v>
      </c>
      <c r="D4" s="36">
        <v>2.7199999999999998E-2</v>
      </c>
      <c r="E4" s="36">
        <v>5.4000000000000003E-3</v>
      </c>
      <c r="F4" s="36">
        <v>1.6000000000000001E-3</v>
      </c>
      <c r="G4" s="17">
        <f t="shared" si="0"/>
        <v>2.5599999999999998E-2</v>
      </c>
      <c r="H4" s="17">
        <f t="shared" si="0"/>
        <v>-2.0199999999999996E-2</v>
      </c>
      <c r="I4" s="36">
        <v>5.5999999999999999E-3</v>
      </c>
      <c r="J4" s="17">
        <v>-3.7698278230176765E-3</v>
      </c>
      <c r="K4" s="36">
        <v>7.1999999999999998E-3</v>
      </c>
      <c r="L4" s="17">
        <f t="shared" si="1"/>
        <v>-1.5999999999999999E-3</v>
      </c>
      <c r="M4" s="17">
        <v>-7.3025282745904641E-3</v>
      </c>
      <c r="N4" s="36">
        <v>7.1000000000000004E-3</v>
      </c>
      <c r="O4" s="36">
        <v>8.3999999999999995E-3</v>
      </c>
      <c r="P4" s="36">
        <v>-7.1000000000000004E-3</v>
      </c>
    </row>
    <row r="5" spans="1:16" x14ac:dyDescent="0.2">
      <c r="A5">
        <v>-1</v>
      </c>
      <c r="B5" s="36">
        <v>-7.4999999999999997E-3</v>
      </c>
      <c r="C5" s="17">
        <v>-9.4711358855857283E-3</v>
      </c>
      <c r="D5" s="36">
        <v>-9.1000000000000004E-3</v>
      </c>
      <c r="E5" s="36">
        <v>1.3599999999999999E-2</v>
      </c>
      <c r="F5" s="36">
        <v>5.9999999999999995E-4</v>
      </c>
      <c r="G5" s="17">
        <f t="shared" si="0"/>
        <v>-9.7000000000000003E-3</v>
      </c>
      <c r="H5" s="17">
        <f t="shared" si="0"/>
        <v>2.3300000000000001E-2</v>
      </c>
      <c r="I5" s="36">
        <v>1.17E-2</v>
      </c>
      <c r="J5" s="17">
        <v>1.7888445475966758E-2</v>
      </c>
      <c r="K5" s="36">
        <v>-5.5999999999999999E-3</v>
      </c>
      <c r="L5" s="17">
        <f t="shared" si="1"/>
        <v>1.7299999999999999E-2</v>
      </c>
      <c r="M5" s="17">
        <v>5.3875754993633991E-3</v>
      </c>
      <c r="N5" s="36">
        <v>7.0000000000000001E-3</v>
      </c>
      <c r="O5" s="36">
        <v>-2.7000000000000001E-3</v>
      </c>
      <c r="P5" s="36">
        <v>-1.9800000000000002E-2</v>
      </c>
    </row>
    <row r="6" spans="1:16" x14ac:dyDescent="0.2">
      <c r="A6">
        <v>0</v>
      </c>
      <c r="B6" s="57">
        <v>1.44E-2</v>
      </c>
      <c r="C6" s="19">
        <v>-3.1709757244381687E-3</v>
      </c>
      <c r="D6" s="57">
        <v>1.09E-2</v>
      </c>
      <c r="E6" s="57">
        <v>-2.41E-2</v>
      </c>
      <c r="F6" s="57">
        <v>1E-4</v>
      </c>
      <c r="G6" s="19">
        <f t="shared" si="0"/>
        <v>1.0800000000000001E-2</v>
      </c>
      <c r="H6" s="30">
        <f t="shared" si="0"/>
        <v>-3.49E-2</v>
      </c>
      <c r="I6" s="57">
        <v>2.86E-2</v>
      </c>
      <c r="J6" s="19">
        <v>-1.5520547532677273E-2</v>
      </c>
      <c r="K6" s="57">
        <v>2.29E-2</v>
      </c>
      <c r="L6" s="19">
        <f t="shared" si="1"/>
        <v>5.7000000000000002E-3</v>
      </c>
      <c r="M6" s="19">
        <v>-6.8889554808819718E-3</v>
      </c>
      <c r="N6" s="57">
        <v>-5.4999999999999997E-3</v>
      </c>
      <c r="O6" s="57">
        <v>1.15E-2</v>
      </c>
      <c r="P6" s="57">
        <v>8.3000000000000001E-3</v>
      </c>
    </row>
    <row r="7" spans="1:16" x14ac:dyDescent="0.2">
      <c r="A7">
        <v>1</v>
      </c>
      <c r="B7" s="36">
        <v>1.5299999999999999E-2</v>
      </c>
      <c r="C7" s="17">
        <v>2.4275633258859231E-2</v>
      </c>
      <c r="D7" s="58">
        <v>-7.9899999999999999E-2</v>
      </c>
      <c r="E7" s="36">
        <v>-2.2200000000000001E-2</v>
      </c>
      <c r="F7" s="36">
        <v>-4.0599999999999997E-2</v>
      </c>
      <c r="G7" s="17">
        <f t="shared" si="0"/>
        <v>-3.9300000000000002E-2</v>
      </c>
      <c r="H7" s="17">
        <f t="shared" si="0"/>
        <v>1.7100000000000001E-2</v>
      </c>
      <c r="I7" s="36">
        <v>2.4E-2</v>
      </c>
      <c r="J7" s="17">
        <v>-1.3242202189951528E-2</v>
      </c>
      <c r="K7" s="36">
        <v>2.0000000000000001E-4</v>
      </c>
      <c r="L7" s="17">
        <f t="shared" si="1"/>
        <v>2.3800000000000002E-2</v>
      </c>
      <c r="M7" s="17">
        <v>-2.7811015906309085E-2</v>
      </c>
      <c r="N7" s="36">
        <v>8.0000000000000004E-4</v>
      </c>
      <c r="O7" s="36">
        <v>5.0000000000000001E-4</v>
      </c>
      <c r="P7" s="36">
        <v>2.3999999999999998E-3</v>
      </c>
    </row>
    <row r="8" spans="1:16" x14ac:dyDescent="0.2">
      <c r="A8">
        <v>2</v>
      </c>
      <c r="B8" s="36">
        <v>-1.17E-2</v>
      </c>
      <c r="C8" s="17">
        <v>-2.7418500692549662E-2</v>
      </c>
      <c r="D8" s="36">
        <v>-1.3299999999999999E-2</v>
      </c>
      <c r="E8" s="36">
        <v>-1.9199999999999998E-2</v>
      </c>
      <c r="F8" s="36">
        <v>9.1000000000000004E-3</v>
      </c>
      <c r="G8" s="17">
        <f t="shared" si="0"/>
        <v>-2.24E-2</v>
      </c>
      <c r="H8" s="17">
        <f t="shared" si="0"/>
        <v>3.2000000000000015E-3</v>
      </c>
      <c r="I8" s="36">
        <v>3.0099999999999998E-2</v>
      </c>
      <c r="J8" s="17">
        <v>-6.8402937901044583E-3</v>
      </c>
      <c r="K8" s="36">
        <v>-2.2000000000000001E-3</v>
      </c>
      <c r="L8" s="17">
        <f t="shared" si="1"/>
        <v>3.2299999999999995E-2</v>
      </c>
      <c r="M8" s="17">
        <v>-1.1653406863085232E-2</v>
      </c>
      <c r="N8" s="36">
        <v>-2.8799999999999999E-2</v>
      </c>
      <c r="O8" s="36">
        <v>-4.1000000000000003E-3</v>
      </c>
      <c r="P8" s="36">
        <v>-2.5000000000000001E-3</v>
      </c>
    </row>
    <row r="9" spans="1:16" x14ac:dyDescent="0.2">
      <c r="A9">
        <v>3</v>
      </c>
      <c r="B9" s="36">
        <v>2.4799999999999999E-2</v>
      </c>
      <c r="C9" s="17">
        <v>-1.9020682215144618E-2</v>
      </c>
      <c r="D9" s="58">
        <v>-4.48E-2</v>
      </c>
      <c r="E9" s="58">
        <v>-3.2000000000000001E-2</v>
      </c>
      <c r="F9" s="36">
        <v>-1.5100000000000001E-2</v>
      </c>
      <c r="G9" s="17">
        <f t="shared" si="0"/>
        <v>-2.9699999999999997E-2</v>
      </c>
      <c r="H9" s="17">
        <f t="shared" si="0"/>
        <v>-2.3000000000000034E-3</v>
      </c>
      <c r="I9" s="36">
        <v>2.4799999999999999E-2</v>
      </c>
      <c r="J9" s="17">
        <v>-1.2162094408618016E-2</v>
      </c>
      <c r="K9" s="36">
        <v>1.47E-2</v>
      </c>
      <c r="L9" s="17">
        <f t="shared" si="1"/>
        <v>1.01E-2</v>
      </c>
      <c r="M9" s="17">
        <v>-2.7276535256543898E-2</v>
      </c>
      <c r="N9" s="36">
        <v>0.02</v>
      </c>
      <c r="O9" s="36">
        <v>6.1999999999999998E-3</v>
      </c>
      <c r="P9" s="36">
        <v>1.43E-2</v>
      </c>
    </row>
    <row r="10" spans="1:16" x14ac:dyDescent="0.2">
      <c r="A10">
        <v>4</v>
      </c>
      <c r="B10" s="36">
        <v>-4.7000000000000002E-3</v>
      </c>
      <c r="C10" s="17">
        <v>1.7024666142361287E-2</v>
      </c>
      <c r="D10" s="36">
        <v>1.8499999999999999E-2</v>
      </c>
      <c r="E10" s="36">
        <v>8.0999999999999996E-3</v>
      </c>
      <c r="F10" s="36">
        <v>2.5999999999999999E-3</v>
      </c>
      <c r="G10" s="17">
        <f t="shared" si="0"/>
        <v>1.5899999999999997E-2</v>
      </c>
      <c r="H10" s="17">
        <f t="shared" si="0"/>
        <v>-7.7999999999999979E-3</v>
      </c>
      <c r="I10" s="36">
        <v>-4.0500000000000001E-2</v>
      </c>
      <c r="J10" s="17">
        <v>1.445787242894892E-2</v>
      </c>
      <c r="K10" s="36">
        <v>-6.0000000000000001E-3</v>
      </c>
      <c r="L10" s="17">
        <f t="shared" si="1"/>
        <v>-3.4500000000000003E-2</v>
      </c>
      <c r="M10" s="25">
        <v>-2.8677323616742981E-2</v>
      </c>
      <c r="N10" s="36">
        <v>-1.46E-2</v>
      </c>
      <c r="O10" s="36">
        <v>1.4E-2</v>
      </c>
      <c r="P10" s="36">
        <v>-7.6E-3</v>
      </c>
    </row>
    <row r="11" spans="1:16" x14ac:dyDescent="0.2">
      <c r="A11">
        <v>5</v>
      </c>
      <c r="B11" s="36">
        <v>1.3299999999999999E-2</v>
      </c>
      <c r="C11" s="17">
        <v>2.0090837677396102E-3</v>
      </c>
      <c r="D11" s="36">
        <v>-1.66E-2</v>
      </c>
      <c r="E11" s="36">
        <v>-2.06E-2</v>
      </c>
      <c r="F11" s="36">
        <v>1.6999999999999999E-3</v>
      </c>
      <c r="G11" s="17">
        <f t="shared" si="0"/>
        <v>-1.83E-2</v>
      </c>
      <c r="H11" s="17">
        <f t="shared" si="0"/>
        <v>-2.3E-3</v>
      </c>
      <c r="I11" s="36">
        <v>4.3E-3</v>
      </c>
      <c r="J11" s="17">
        <v>9.9458152494181248E-4</v>
      </c>
      <c r="K11" s="36">
        <v>-1.9099999999999999E-2</v>
      </c>
      <c r="L11" s="17">
        <f t="shared" si="1"/>
        <v>2.3399999999999997E-2</v>
      </c>
      <c r="M11" s="17">
        <v>-6.0277658709537336E-3</v>
      </c>
      <c r="N11" s="36">
        <v>3.0000000000000001E-3</v>
      </c>
      <c r="O11" s="36">
        <v>-9.1000000000000004E-3</v>
      </c>
      <c r="P11" s="36">
        <v>-1.2E-2</v>
      </c>
    </row>
    <row r="12" spans="1:16" x14ac:dyDescent="0.2">
      <c r="A12">
        <v>6</v>
      </c>
      <c r="B12" s="58">
        <v>4.9200000000000001E-2</v>
      </c>
      <c r="C12" s="17">
        <v>7.5102112669815039E-3</v>
      </c>
      <c r="D12" s="36">
        <v>-1.26E-2</v>
      </c>
      <c r="E12" s="36">
        <v>-5.1999999999999998E-3</v>
      </c>
      <c r="F12" s="36">
        <v>-1.06E-2</v>
      </c>
      <c r="G12" s="17">
        <f t="shared" si="0"/>
        <v>-2E-3</v>
      </c>
      <c r="H12" s="17">
        <f t="shared" si="0"/>
        <v>-3.1999999999999997E-3</v>
      </c>
      <c r="I12" s="36">
        <v>2.0999999999999999E-3</v>
      </c>
      <c r="J12" s="17">
        <v>3.860738117877377E-3</v>
      </c>
      <c r="K12" s="36">
        <v>-2.18E-2</v>
      </c>
      <c r="L12" s="17">
        <f t="shared" si="1"/>
        <v>2.3900000000000001E-2</v>
      </c>
      <c r="M12" s="17">
        <v>-1.6382514654237151E-2</v>
      </c>
      <c r="N12" s="36">
        <v>-9.9000000000000008E-3</v>
      </c>
      <c r="O12" s="36">
        <v>8.6E-3</v>
      </c>
      <c r="P12" s="36">
        <v>1.9E-3</v>
      </c>
    </row>
    <row r="13" spans="1:16" x14ac:dyDescent="0.2">
      <c r="A13">
        <v>7</v>
      </c>
      <c r="B13" s="36">
        <v>7.3000000000000001E-3</v>
      </c>
      <c r="C13" s="17">
        <v>6.2736595020684432E-3</v>
      </c>
      <c r="D13" s="36">
        <v>2.0199999999999999E-2</v>
      </c>
      <c r="E13" s="36">
        <v>5.0000000000000001E-3</v>
      </c>
      <c r="F13" s="36">
        <v>9.1999999999999998E-3</v>
      </c>
      <c r="G13" s="17">
        <f t="shared" si="0"/>
        <v>1.0999999999999999E-2</v>
      </c>
      <c r="H13" s="17">
        <f t="shared" si="0"/>
        <v>-5.9999999999999993E-3</v>
      </c>
      <c r="I13" s="36">
        <v>2.0299999999999999E-2</v>
      </c>
      <c r="J13" s="17">
        <v>1.1204431648347011E-3</v>
      </c>
      <c r="K13" s="36">
        <v>1E-3</v>
      </c>
      <c r="L13" s="17">
        <f t="shared" si="1"/>
        <v>1.9299999999999998E-2</v>
      </c>
      <c r="M13" s="17">
        <v>5.3051043695166566E-3</v>
      </c>
      <c r="N13" s="36">
        <v>-1.0500000000000001E-2</v>
      </c>
      <c r="O13" s="36">
        <v>6.6E-3</v>
      </c>
      <c r="P13" s="36">
        <v>5.3E-3</v>
      </c>
    </row>
    <row r="14" spans="1:16" x14ac:dyDescent="0.2">
      <c r="A14">
        <v>8</v>
      </c>
      <c r="B14" s="36">
        <v>5.0000000000000001E-4</v>
      </c>
      <c r="C14" s="17">
        <v>-3.3501057024083285E-3</v>
      </c>
      <c r="D14" s="36">
        <v>-5.0000000000000001E-3</v>
      </c>
      <c r="E14" s="36">
        <v>-6.6E-3</v>
      </c>
      <c r="F14" s="36">
        <v>-1.35E-2</v>
      </c>
      <c r="G14" s="17">
        <f t="shared" si="0"/>
        <v>8.5000000000000006E-3</v>
      </c>
      <c r="H14" s="17">
        <f t="shared" si="0"/>
        <v>-1.5100000000000001E-2</v>
      </c>
      <c r="I14" s="36">
        <v>-3.2000000000000001E-2</v>
      </c>
      <c r="J14" s="17">
        <v>2.8924380063366107E-3</v>
      </c>
      <c r="K14" s="36">
        <v>-1.2800000000000001E-2</v>
      </c>
      <c r="L14" s="17">
        <f t="shared" si="1"/>
        <v>-1.9200000000000002E-2</v>
      </c>
      <c r="M14" s="17">
        <v>-2.9417568571297043E-3</v>
      </c>
      <c r="N14" s="36">
        <v>1.6999999999999999E-3</v>
      </c>
      <c r="O14" s="36">
        <v>3.3E-3</v>
      </c>
      <c r="P14" s="36">
        <v>-2.5000000000000001E-3</v>
      </c>
    </row>
    <row r="15" spans="1:16" x14ac:dyDescent="0.2">
      <c r="A15">
        <v>9</v>
      </c>
      <c r="B15" s="36">
        <v>1.52E-2</v>
      </c>
      <c r="C15" s="17">
        <v>2.4237074417558156E-2</v>
      </c>
      <c r="D15" s="36">
        <v>9.2999999999999992E-3</v>
      </c>
      <c r="E15" s="36">
        <v>-1.3599999999999999E-2</v>
      </c>
      <c r="F15" s="36">
        <v>-2.0199999999999999E-2</v>
      </c>
      <c r="G15" s="17">
        <f t="shared" si="0"/>
        <v>2.9499999999999998E-2</v>
      </c>
      <c r="H15" s="17">
        <f t="shared" si="0"/>
        <v>-4.3099999999999999E-2</v>
      </c>
      <c r="I15" s="36">
        <v>3.7699999999999997E-2</v>
      </c>
      <c r="J15" s="17">
        <v>-7.3967213988498882E-3</v>
      </c>
      <c r="K15" s="36">
        <v>1.5599999999999999E-2</v>
      </c>
      <c r="L15" s="17">
        <f t="shared" si="1"/>
        <v>2.2099999999999998E-2</v>
      </c>
      <c r="M15" s="17">
        <v>-6.3838507362149691E-3</v>
      </c>
      <c r="N15" s="36">
        <v>-2.9999999999999997E-4</v>
      </c>
      <c r="O15" s="36">
        <v>3.5999999999999999E-3</v>
      </c>
      <c r="P15" s="36">
        <v>-3.2000000000000002E-3</v>
      </c>
    </row>
    <row r="16" spans="1:16" x14ac:dyDescent="0.2">
      <c r="A16">
        <v>10</v>
      </c>
      <c r="B16" s="36">
        <v>-7.7999999999999996E-3</v>
      </c>
      <c r="C16" s="17">
        <v>1.6090235329230082E-2</v>
      </c>
      <c r="D16" s="36">
        <v>4.3E-3</v>
      </c>
      <c r="E16" s="36">
        <v>-4.7999999999999996E-3</v>
      </c>
      <c r="F16" s="36">
        <v>6.7999999999999996E-3</v>
      </c>
      <c r="G16" s="17">
        <f t="shared" si="0"/>
        <v>-2.4999999999999996E-3</v>
      </c>
      <c r="H16" s="17">
        <f t="shared" si="0"/>
        <v>-2.3E-3</v>
      </c>
      <c r="I16" s="36">
        <v>2.5100000000000001E-2</v>
      </c>
      <c r="J16" s="17">
        <v>3.9322492574379603E-4</v>
      </c>
      <c r="K16" s="36">
        <v>3.0000000000000001E-3</v>
      </c>
      <c r="L16" s="17">
        <f t="shared" si="1"/>
        <v>2.2100000000000002E-2</v>
      </c>
      <c r="M16" s="17">
        <v>-8.450045846902933E-3</v>
      </c>
      <c r="N16" s="36">
        <v>-2.4400000000000002E-2</v>
      </c>
      <c r="O16" s="36">
        <v>3.0999999999999999E-3</v>
      </c>
      <c r="P16" s="36">
        <v>-8.3999999999999995E-3</v>
      </c>
    </row>
    <row r="17" spans="1:16" x14ac:dyDescent="0.2">
      <c r="A17">
        <v>11</v>
      </c>
      <c r="B17" s="36">
        <v>1.5299999999999999E-2</v>
      </c>
      <c r="C17" s="17">
        <v>4.2724232106918641E-4</v>
      </c>
      <c r="D17" s="36">
        <v>7.4999999999999997E-3</v>
      </c>
      <c r="E17" s="36">
        <v>5.5999999999999999E-3</v>
      </c>
      <c r="F17" s="36">
        <v>-1.2999999999999999E-3</v>
      </c>
      <c r="G17" s="17">
        <f t="shared" si="0"/>
        <v>8.7999999999999988E-3</v>
      </c>
      <c r="H17" s="17">
        <f t="shared" si="0"/>
        <v>-3.1999999999999989E-3</v>
      </c>
      <c r="I17" s="36">
        <v>6.9999999999999999E-4</v>
      </c>
      <c r="J17" s="17">
        <v>-2.7071220327931703E-3</v>
      </c>
      <c r="K17" s="36">
        <v>-9.7000000000000003E-3</v>
      </c>
      <c r="L17" s="17">
        <f t="shared" si="1"/>
        <v>1.04E-2</v>
      </c>
      <c r="M17" s="17">
        <v>8.3396838556808323E-3</v>
      </c>
      <c r="N17" s="36">
        <v>1.7899999999999999E-2</v>
      </c>
      <c r="O17" s="36">
        <v>5.4000000000000003E-3</v>
      </c>
      <c r="P17" s="36">
        <v>-1.5599999999999999E-2</v>
      </c>
    </row>
    <row r="18" spans="1:16" x14ac:dyDescent="0.2">
      <c r="A18">
        <v>12</v>
      </c>
      <c r="B18" s="36">
        <v>3.0999999999999999E-3</v>
      </c>
      <c r="C18" s="17">
        <v>3.7554992115019607E-3</v>
      </c>
      <c r="D18" s="36">
        <v>1.8E-3</v>
      </c>
      <c r="E18" s="36">
        <v>6.4000000000000003E-3</v>
      </c>
      <c r="F18" s="36">
        <v>6.9999999999999999E-4</v>
      </c>
      <c r="G18" s="17">
        <f t="shared" si="0"/>
        <v>1.0999999999999998E-3</v>
      </c>
      <c r="H18" s="17">
        <f t="shared" si="0"/>
        <v>5.3000000000000009E-3</v>
      </c>
      <c r="I18" s="36">
        <v>0.05</v>
      </c>
      <c r="J18" s="17">
        <v>3.6681339337002253E-3</v>
      </c>
      <c r="K18" s="36">
        <v>1.1599999999999999E-2</v>
      </c>
      <c r="L18" s="17">
        <f t="shared" si="1"/>
        <v>3.8400000000000004E-2</v>
      </c>
      <c r="M18" s="17">
        <v>8.6128379812150553E-3</v>
      </c>
      <c r="N18" s="36">
        <v>7.3000000000000001E-3</v>
      </c>
      <c r="O18" s="58">
        <v>4.7899999999999998E-2</v>
      </c>
      <c r="P18" s="36">
        <v>-1E-3</v>
      </c>
    </row>
    <row r="19" spans="1:16" x14ac:dyDescent="0.2">
      <c r="A19">
        <v>13</v>
      </c>
      <c r="B19" s="36">
        <v>1.6999999999999999E-3</v>
      </c>
      <c r="C19" s="17">
        <v>-1.482396909244061E-2</v>
      </c>
      <c r="D19" s="36">
        <v>2.1000000000000001E-2</v>
      </c>
      <c r="E19" s="36">
        <v>2.3900000000000001E-2</v>
      </c>
      <c r="F19" s="36">
        <v>9.4000000000000004E-3</v>
      </c>
      <c r="G19" s="17">
        <f t="shared" si="0"/>
        <v>1.1600000000000001E-2</v>
      </c>
      <c r="H19" s="17">
        <f t="shared" si="0"/>
        <v>1.23E-2</v>
      </c>
      <c r="I19" s="36">
        <v>-2.3300000000000001E-2</v>
      </c>
      <c r="J19" s="17">
        <v>1.3962972477580923E-2</v>
      </c>
      <c r="K19" s="36">
        <v>-6.3E-3</v>
      </c>
      <c r="L19" s="17">
        <f t="shared" si="1"/>
        <v>-1.7000000000000001E-2</v>
      </c>
      <c r="M19" s="17">
        <v>2.0113569056776394E-2</v>
      </c>
      <c r="N19" s="36">
        <v>7.1000000000000004E-3</v>
      </c>
      <c r="O19" s="36">
        <v>-1.4E-2</v>
      </c>
      <c r="P19" s="36">
        <v>-5.0000000000000001E-3</v>
      </c>
    </row>
    <row r="20" spans="1:16" x14ac:dyDescent="0.2">
      <c r="A20">
        <v>14</v>
      </c>
      <c r="B20" s="36">
        <v>-1.1900000000000001E-2</v>
      </c>
      <c r="C20" s="17">
        <v>9.6033984414567401E-3</v>
      </c>
      <c r="D20" s="36">
        <v>-4.4000000000000003E-3</v>
      </c>
      <c r="E20" s="36">
        <v>-2.1700000000000001E-2</v>
      </c>
      <c r="F20" s="36">
        <v>-3.5000000000000001E-3</v>
      </c>
      <c r="G20" s="17">
        <f t="shared" si="0"/>
        <v>-9.0000000000000019E-4</v>
      </c>
      <c r="H20" s="17">
        <f t="shared" si="0"/>
        <v>-2.0799999999999999E-2</v>
      </c>
      <c r="I20" s="36">
        <v>2.3699999999999999E-2</v>
      </c>
      <c r="J20" s="17">
        <v>3.9540566504332143E-3</v>
      </c>
      <c r="K20" s="36">
        <v>4.7000000000000002E-3</v>
      </c>
      <c r="L20" s="17">
        <f t="shared" si="1"/>
        <v>1.9E-2</v>
      </c>
      <c r="M20" s="17">
        <v>3.1030917143257579E-3</v>
      </c>
      <c r="N20" s="36">
        <v>5.8999999999999999E-3</v>
      </c>
      <c r="O20" s="36">
        <v>2.8899999999999999E-2</v>
      </c>
      <c r="P20" s="36">
        <v>-2.5000000000000001E-3</v>
      </c>
    </row>
    <row r="21" spans="1:16" x14ac:dyDescent="0.2">
      <c r="A21">
        <v>15</v>
      </c>
      <c r="B21" s="36">
        <v>-6.4000000000000003E-3</v>
      </c>
      <c r="C21" s="17">
        <v>-1.0754191201838237E-2</v>
      </c>
      <c r="D21" s="36">
        <v>-6.7000000000000002E-3</v>
      </c>
      <c r="E21" s="36">
        <v>-1.23E-2</v>
      </c>
      <c r="F21" s="36">
        <v>4.0000000000000002E-4</v>
      </c>
      <c r="G21" s="17">
        <f t="shared" si="0"/>
        <v>-7.1000000000000004E-3</v>
      </c>
      <c r="H21" s="17">
        <f t="shared" si="0"/>
        <v>-5.1999999999999998E-3</v>
      </c>
      <c r="I21" s="36">
        <v>1E-4</v>
      </c>
      <c r="J21" s="17">
        <v>-1.8926410242647244E-3</v>
      </c>
      <c r="K21" s="36">
        <v>-1.2E-2</v>
      </c>
      <c r="L21" s="17">
        <f t="shared" si="1"/>
        <v>1.21E-2</v>
      </c>
      <c r="M21" s="17">
        <v>9.023424633617539E-4</v>
      </c>
      <c r="N21" s="36">
        <v>1.06E-2</v>
      </c>
      <c r="O21" s="36">
        <v>-1.0999999999999999E-2</v>
      </c>
      <c r="P21" s="36">
        <v>4.1000000000000003E-3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B57A-0AA1-F740-9BC5-FFD88A86D7C2}">
  <sheetPr codeName="Sheet20"/>
  <dimension ref="A1:F16"/>
  <sheetViews>
    <sheetView workbookViewId="0">
      <selection sqref="A1:C6"/>
    </sheetView>
  </sheetViews>
  <sheetFormatPr baseColWidth="10" defaultRowHeight="15" x14ac:dyDescent="0.2"/>
  <cols>
    <col min="1" max="1" width="15.83203125" customWidth="1"/>
    <col min="2" max="2" width="23.33203125" customWidth="1"/>
    <col min="3" max="3" width="14.5" customWidth="1"/>
  </cols>
  <sheetData>
    <row r="1" spans="1:6" x14ac:dyDescent="0.2">
      <c r="A1" t="s">
        <v>67</v>
      </c>
      <c r="B1" t="s">
        <v>141</v>
      </c>
      <c r="C1" t="s">
        <v>142</v>
      </c>
    </row>
    <row r="2" spans="1:6" x14ac:dyDescent="0.2">
      <c r="A2" t="s">
        <v>47</v>
      </c>
      <c r="B2">
        <v>2</v>
      </c>
      <c r="C2" s="12">
        <v>4.3026527300000001</v>
      </c>
      <c r="D2" s="17"/>
      <c r="E2" t="s">
        <v>217</v>
      </c>
      <c r="F2" s="17"/>
    </row>
    <row r="3" spans="1:6" x14ac:dyDescent="0.2">
      <c r="A3" t="s">
        <v>48</v>
      </c>
      <c r="B3">
        <v>4</v>
      </c>
      <c r="C3" s="12">
        <v>2.77644511</v>
      </c>
      <c r="D3" s="17"/>
      <c r="F3" s="17"/>
    </row>
    <row r="4" spans="1:6" x14ac:dyDescent="0.2">
      <c r="A4" t="s">
        <v>143</v>
      </c>
      <c r="B4">
        <v>5</v>
      </c>
      <c r="C4" s="12">
        <v>2.57058184</v>
      </c>
      <c r="D4" s="17"/>
      <c r="F4" s="17"/>
    </row>
    <row r="5" spans="1:6" x14ac:dyDescent="0.2">
      <c r="A5" t="s">
        <v>144</v>
      </c>
      <c r="B5">
        <v>10</v>
      </c>
      <c r="C5" s="12">
        <v>2.2281388500000001</v>
      </c>
      <c r="D5" s="17"/>
      <c r="F5" s="17"/>
    </row>
    <row r="6" spans="1:6" x14ac:dyDescent="0.2">
      <c r="A6" t="s">
        <v>145</v>
      </c>
      <c r="B6">
        <v>15</v>
      </c>
      <c r="C6" s="12">
        <v>2.1314495500000001</v>
      </c>
      <c r="D6" s="17"/>
      <c r="F6" s="17"/>
    </row>
    <row r="7" spans="1:6" x14ac:dyDescent="0.2">
      <c r="B7" s="17"/>
      <c r="D7" s="17"/>
      <c r="F7" s="17"/>
    </row>
    <row r="8" spans="1:6" x14ac:dyDescent="0.2">
      <c r="B8" s="17"/>
      <c r="D8" s="17"/>
      <c r="F8" s="17"/>
    </row>
    <row r="9" spans="1:6" x14ac:dyDescent="0.2">
      <c r="B9" s="17"/>
      <c r="D9" s="17"/>
      <c r="F9" s="17"/>
    </row>
    <row r="10" spans="1:6" x14ac:dyDescent="0.2">
      <c r="B10" s="17"/>
      <c r="D10" s="17"/>
      <c r="F10" s="17"/>
    </row>
    <row r="11" spans="1:6" x14ac:dyDescent="0.2">
      <c r="B11" s="17"/>
      <c r="D11" s="17"/>
      <c r="F11" s="17"/>
    </row>
    <row r="12" spans="1:6" x14ac:dyDescent="0.2">
      <c r="B12" s="17"/>
      <c r="D12" s="17"/>
      <c r="F12" s="17"/>
    </row>
    <row r="13" spans="1:6" x14ac:dyDescent="0.2">
      <c r="B13" s="17"/>
      <c r="D13" s="17"/>
      <c r="F13" s="17"/>
    </row>
    <row r="14" spans="1:6" x14ac:dyDescent="0.2">
      <c r="B14" s="17"/>
      <c r="D14" s="17"/>
      <c r="F14" s="17"/>
    </row>
    <row r="15" spans="1:6" x14ac:dyDescent="0.2">
      <c r="B15" s="17"/>
      <c r="D15" s="17"/>
      <c r="F15" s="17"/>
    </row>
    <row r="16" spans="1:6" x14ac:dyDescent="0.2">
      <c r="B16" s="17"/>
      <c r="D16" s="17"/>
      <c r="F16" s="17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EF5-A72F-8C4A-A33A-0D9DFBDAF83E}">
  <sheetPr codeName="Sheet21"/>
  <dimension ref="A1:P28"/>
  <sheetViews>
    <sheetView zoomScale="83" workbookViewId="0">
      <selection activeCell="F3" sqref="F3"/>
    </sheetView>
  </sheetViews>
  <sheetFormatPr baseColWidth="10" defaultRowHeight="15" x14ac:dyDescent="0.2"/>
  <cols>
    <col min="2" max="2" width="17.1640625" customWidth="1"/>
    <col min="3" max="3" width="13.5" customWidth="1"/>
    <col min="4" max="4" width="13.83203125" customWidth="1"/>
    <col min="5" max="5" width="17.83203125" customWidth="1"/>
    <col min="7" max="7" width="15" customWidth="1"/>
  </cols>
  <sheetData>
    <row r="1" spans="1:16" x14ac:dyDescent="0.2">
      <c r="A1" s="78" t="s">
        <v>137</v>
      </c>
      <c r="B1" s="78"/>
      <c r="C1" s="78"/>
      <c r="D1" s="78"/>
      <c r="E1" s="78"/>
      <c r="F1" s="78"/>
      <c r="G1" s="78"/>
      <c r="J1" s="78" t="s">
        <v>138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74</v>
      </c>
      <c r="C2" t="s">
        <v>16</v>
      </c>
      <c r="D2" t="s">
        <v>43</v>
      </c>
      <c r="E2" t="s">
        <v>44</v>
      </c>
      <c r="F2" t="s">
        <v>70</v>
      </c>
      <c r="G2" t="s">
        <v>71</v>
      </c>
      <c r="J2" t="s">
        <v>0</v>
      </c>
      <c r="K2" t="s">
        <v>74</v>
      </c>
      <c r="L2" t="s">
        <v>16</v>
      </c>
      <c r="M2" t="s">
        <v>43</v>
      </c>
      <c r="N2" t="s">
        <v>44</v>
      </c>
      <c r="O2" t="s">
        <v>71</v>
      </c>
    </row>
    <row r="3" spans="1:16" x14ac:dyDescent="0.2">
      <c r="A3" s="20">
        <v>44888</v>
      </c>
      <c r="B3" s="22">
        <v>8.1185860520907038E-3</v>
      </c>
      <c r="C3" s="22">
        <v>5.9146891478476515E-3</v>
      </c>
      <c r="D3" s="17">
        <v>9.4240250665517805E-3</v>
      </c>
      <c r="E3" s="17">
        <v>-1.3054390144610767E-3</v>
      </c>
      <c r="F3">
        <v>-3.1090090678363116E-2</v>
      </c>
      <c r="G3" t="s">
        <v>110</v>
      </c>
      <c r="J3" s="38">
        <v>45419</v>
      </c>
      <c r="K3" s="39">
        <v>-1.9379827052266485E-2</v>
      </c>
      <c r="L3" s="39">
        <v>1.3434298232750663E-3</v>
      </c>
      <c r="M3" s="40">
        <v>-1.247141196019141E-3</v>
      </c>
      <c r="N3" s="40">
        <v>-1.8132685856247343E-2</v>
      </c>
      <c r="O3" s="41">
        <v>-0.53038482176443136</v>
      </c>
      <c r="P3" s="41" t="s">
        <v>110</v>
      </c>
    </row>
    <row r="4" spans="1:16" x14ac:dyDescent="0.2">
      <c r="A4" s="21">
        <v>44890</v>
      </c>
      <c r="B4" s="22">
        <v>0</v>
      </c>
      <c r="C4" s="22">
        <v>-2.8304419763336419E-4</v>
      </c>
      <c r="D4" s="17">
        <v>1.7616498148590822E-3</v>
      </c>
      <c r="E4" s="17">
        <v>-1.7616498148590822E-3</v>
      </c>
      <c r="F4">
        <v>-4.195512151910142E-2</v>
      </c>
      <c r="G4" t="s">
        <v>110</v>
      </c>
      <c r="J4" s="42">
        <v>45420</v>
      </c>
      <c r="K4" s="39">
        <v>-1.976282722596967E-2</v>
      </c>
      <c r="L4" s="39">
        <v>-5.8356181661389783E-6</v>
      </c>
      <c r="M4" s="40">
        <v>-3.1135246152689247E-3</v>
      </c>
      <c r="N4" s="40">
        <v>-1.6649302610700745E-2</v>
      </c>
      <c r="O4" s="41">
        <v>-0.48699555419894769</v>
      </c>
      <c r="P4" s="41" t="s">
        <v>110</v>
      </c>
    </row>
    <row r="5" spans="1:16" x14ac:dyDescent="0.2">
      <c r="A5" s="20">
        <v>44893</v>
      </c>
      <c r="B5" s="22">
        <v>-5.2520875817642088E-3</v>
      </c>
      <c r="C5" s="22">
        <v>-1.5444192913123267E-2</v>
      </c>
      <c r="D5" s="17">
        <v>-1.6982365816195177E-2</v>
      </c>
      <c r="E5" s="17">
        <v>1.1730278234430968E-2</v>
      </c>
      <c r="F5">
        <v>0.27936610592371863</v>
      </c>
      <c r="G5" t="s">
        <v>110</v>
      </c>
      <c r="J5" s="38">
        <v>45421</v>
      </c>
      <c r="K5" s="39">
        <v>-6.0484293503266784E-3</v>
      </c>
      <c r="L5" s="39">
        <v>5.0909476986258362E-3</v>
      </c>
      <c r="M5" s="40">
        <v>3.9366462271775522E-3</v>
      </c>
      <c r="N5" s="40">
        <v>-9.9850755775042314E-3</v>
      </c>
      <c r="O5" s="41">
        <v>-0.29206553140908931</v>
      </c>
      <c r="P5" s="41" t="s">
        <v>110</v>
      </c>
    </row>
    <row r="6" spans="1:16" x14ac:dyDescent="0.2">
      <c r="A6" s="21">
        <v>44894</v>
      </c>
      <c r="B6" s="22">
        <v>-1.0559635292918812E-2</v>
      </c>
      <c r="C6" s="22">
        <v>-1.5918653377758885E-3</v>
      </c>
      <c r="D6" s="17">
        <v>1.4352942243649495E-4</v>
      </c>
      <c r="E6" s="17">
        <v>-1.0703164715355307E-2</v>
      </c>
      <c r="F6">
        <v>-0.25490456303179132</v>
      </c>
      <c r="G6" t="s">
        <v>110</v>
      </c>
      <c r="J6" s="42">
        <v>45422</v>
      </c>
      <c r="K6" s="39">
        <v>-5.070994091378056E-2</v>
      </c>
      <c r="L6" s="39">
        <v>1.6493988445498431E-3</v>
      </c>
      <c r="M6" s="40">
        <v>-8.2390682673050058E-4</v>
      </c>
      <c r="N6" s="40">
        <v>-4.9886034087050057E-2</v>
      </c>
      <c r="O6" s="41">
        <v>-1.4591768427223049</v>
      </c>
      <c r="P6" s="41" t="s">
        <v>110</v>
      </c>
    </row>
    <row r="7" spans="1:16" x14ac:dyDescent="0.2">
      <c r="A7" s="18">
        <v>44895</v>
      </c>
      <c r="B7" s="19">
        <v>6.154391692183947E-2</v>
      </c>
      <c r="C7" s="19">
        <v>3.0947872397389053E-2</v>
      </c>
      <c r="D7" s="19">
        <v>4.0373024178014402E-2</v>
      </c>
      <c r="E7" s="19">
        <v>2.1170892743825068E-2</v>
      </c>
      <c r="F7" s="27">
        <v>0.50420201009477816</v>
      </c>
      <c r="G7" s="27" t="s">
        <v>110</v>
      </c>
      <c r="J7" s="43">
        <v>45425</v>
      </c>
      <c r="K7" s="44">
        <v>-2.3504201006839698E-2</v>
      </c>
      <c r="L7" s="44">
        <v>-2.4130405535727206E-4</v>
      </c>
      <c r="M7" s="44">
        <v>-3.4392384247479324E-3</v>
      </c>
      <c r="N7" s="44">
        <v>-2.0064962582091766E-2</v>
      </c>
      <c r="O7" s="45">
        <v>-0.58690431672294885</v>
      </c>
      <c r="P7" s="45" t="s">
        <v>110</v>
      </c>
    </row>
    <row r="8" spans="1:16" x14ac:dyDescent="0.2">
      <c r="A8" s="21">
        <v>44896</v>
      </c>
      <c r="B8" s="22">
        <v>-8.378016042949632E-3</v>
      </c>
      <c r="C8" s="22">
        <v>-8.6763321804983473E-4</v>
      </c>
      <c r="D8" s="17">
        <v>1.0389113243887743E-3</v>
      </c>
      <c r="E8" s="17">
        <v>-9.4169273673384065E-3</v>
      </c>
      <c r="F8">
        <v>-0.22427177563938183</v>
      </c>
      <c r="G8" t="s">
        <v>110</v>
      </c>
      <c r="J8" s="42">
        <v>45426</v>
      </c>
      <c r="K8" s="39">
        <v>2.406994585237765E-2</v>
      </c>
      <c r="L8" s="39">
        <v>4.8378131397597279E-3</v>
      </c>
      <c r="M8" s="40">
        <v>3.5864955978083049E-3</v>
      </c>
      <c r="N8" s="40">
        <v>2.0483450254569345E-2</v>
      </c>
      <c r="O8" s="41">
        <v>0.59914516793149497</v>
      </c>
      <c r="P8" s="41" t="s">
        <v>110</v>
      </c>
    </row>
    <row r="9" spans="1:16" x14ac:dyDescent="0.2">
      <c r="A9" s="20">
        <v>44897</v>
      </c>
      <c r="B9" s="22">
        <v>3.3795329825634379E-3</v>
      </c>
      <c r="C9" s="22">
        <v>-1.194660488065602E-3</v>
      </c>
      <c r="D9" s="17">
        <v>6.3460130962756972E-4</v>
      </c>
      <c r="E9" s="17">
        <v>2.7449316729358684E-3</v>
      </c>
      <c r="F9">
        <v>6.5372777795152714E-2</v>
      </c>
      <c r="G9" t="s">
        <v>110</v>
      </c>
      <c r="J9" s="38">
        <v>45427</v>
      </c>
      <c r="K9" s="39">
        <v>-1.495720029739156E-2</v>
      </c>
      <c r="L9" s="39">
        <v>1.1715927882596233E-2</v>
      </c>
      <c r="M9" s="40">
        <v>1.3100708974544323E-2</v>
      </c>
      <c r="N9" s="40">
        <v>-2.8057909271935882E-2</v>
      </c>
      <c r="O9" s="41">
        <v>-0.82069966502789793</v>
      </c>
      <c r="P9" s="41" t="s">
        <v>110</v>
      </c>
    </row>
    <row r="10" spans="1:16" x14ac:dyDescent="0.2">
      <c r="A10" s="21">
        <v>44900</v>
      </c>
      <c r="B10" s="22">
        <v>-3.7049523802059614E-2</v>
      </c>
      <c r="C10" s="22">
        <v>-1.7894212283564803E-2</v>
      </c>
      <c r="D10" s="17">
        <v>-2.0011371219263538E-2</v>
      </c>
      <c r="E10" s="17">
        <v>-1.7038152582796076E-2</v>
      </c>
      <c r="F10">
        <v>-0.40577744568910384</v>
      </c>
      <c r="G10" t="s">
        <v>110</v>
      </c>
      <c r="J10" s="42">
        <v>45428</v>
      </c>
      <c r="K10" s="39">
        <v>-2.1692469831258165E-3</v>
      </c>
      <c r="L10" s="39">
        <v>-2.0816677921287052E-3</v>
      </c>
      <c r="M10" s="40">
        <v>-5.98493792775299E-3</v>
      </c>
      <c r="N10" s="40">
        <v>3.8156909446271734E-3</v>
      </c>
      <c r="O10" s="41">
        <v>0.11160975145207037</v>
      </c>
      <c r="P10" s="41" t="s">
        <v>110</v>
      </c>
    </row>
    <row r="11" spans="1:16" x14ac:dyDescent="0.2">
      <c r="A11" s="20">
        <v>44901</v>
      </c>
      <c r="B11" s="22">
        <v>-1.3990892493719098E-2</v>
      </c>
      <c r="C11" s="22">
        <v>-1.4399194981406072E-2</v>
      </c>
      <c r="D11" s="17">
        <v>-1.5690415058762511E-2</v>
      </c>
      <c r="E11" s="17">
        <v>1.6995225650434133E-3</v>
      </c>
      <c r="F11">
        <v>4.0475510592072501E-2</v>
      </c>
      <c r="G11" t="s">
        <v>110</v>
      </c>
      <c r="J11" s="38">
        <v>45429</v>
      </c>
      <c r="K11" s="39">
        <v>-4.782604233754284E-2</v>
      </c>
      <c r="L11" s="39">
        <v>1.1647735102702228E-3</v>
      </c>
      <c r="M11" s="40">
        <v>-1.4942691295563534E-3</v>
      </c>
      <c r="N11" s="40">
        <v>-4.6331773207986489E-2</v>
      </c>
      <c r="O11" s="41">
        <v>-1.3552139749049632</v>
      </c>
      <c r="P11" s="41" t="s">
        <v>110</v>
      </c>
    </row>
    <row r="12" spans="1:16" x14ac:dyDescent="0.2">
      <c r="A12" s="21">
        <v>44902</v>
      </c>
      <c r="B12" s="22">
        <v>-2.1284156442098801E-2</v>
      </c>
      <c r="C12" s="22">
        <v>-1.8623708845491027E-3</v>
      </c>
      <c r="D12" s="17">
        <v>-1.9090171415830047E-4</v>
      </c>
      <c r="E12" s="17">
        <v>-2.1093254727940498E-2</v>
      </c>
      <c r="F12">
        <v>-0.50235299767274944</v>
      </c>
      <c r="G12" t="s">
        <v>110</v>
      </c>
      <c r="J12" s="46">
        <v>45432</v>
      </c>
      <c r="K12" s="47">
        <v>-7.0776240794484746E-2</v>
      </c>
      <c r="L12" s="47">
        <v>9.163899374069473E-4</v>
      </c>
      <c r="M12" s="47">
        <v>-1.8378479152924426E-3</v>
      </c>
      <c r="N12" s="47">
        <v>-6.8938392879192303E-2</v>
      </c>
      <c r="O12" s="48">
        <v>-2.0164622885891568</v>
      </c>
      <c r="P12" s="48" t="s">
        <v>114</v>
      </c>
    </row>
    <row r="13" spans="1:16" x14ac:dyDescent="0.2">
      <c r="A13" s="20">
        <v>44903</v>
      </c>
      <c r="B13" s="22">
        <v>1.7760049597977279E-2</v>
      </c>
      <c r="C13" s="22">
        <v>7.5217819575039702E-3</v>
      </c>
      <c r="D13" s="17">
        <v>1.1410904379593302E-2</v>
      </c>
      <c r="E13" s="17">
        <v>6.3491452183839763E-3</v>
      </c>
      <c r="F13">
        <v>0.15121005147156877</v>
      </c>
      <c r="G13" t="s">
        <v>110</v>
      </c>
      <c r="J13" s="38">
        <v>45433</v>
      </c>
      <c r="K13" s="39">
        <v>7.3709414510774174E-3</v>
      </c>
      <c r="L13" s="39">
        <v>2.501874243978186E-3</v>
      </c>
      <c r="M13" s="40">
        <v>3.5528734955547541E-4</v>
      </c>
      <c r="N13" s="40">
        <v>7.0156541015219415E-3</v>
      </c>
      <c r="O13" s="41">
        <v>0.20520933741950884</v>
      </c>
      <c r="P13" s="41" t="s">
        <v>110</v>
      </c>
    </row>
    <row r="14" spans="1:16" x14ac:dyDescent="0.2">
      <c r="A14" s="21">
        <v>44904</v>
      </c>
      <c r="B14" s="22">
        <v>-3.1695135045106015E-2</v>
      </c>
      <c r="C14" s="22">
        <v>-7.349578247904498E-3</v>
      </c>
      <c r="D14" s="17">
        <v>-6.9748402216994205E-3</v>
      </c>
      <c r="E14" s="17">
        <v>-2.4720294823406597E-2</v>
      </c>
      <c r="F14">
        <v>-0.58873390418231364</v>
      </c>
      <c r="G14" t="s">
        <v>110</v>
      </c>
      <c r="J14" s="42">
        <v>45434</v>
      </c>
      <c r="K14" s="39">
        <v>-3.9024353935063871E-2</v>
      </c>
      <c r="L14" s="39">
        <v>-2.7061230392261271E-3</v>
      </c>
      <c r="M14" s="40">
        <v>-6.8487212008213833E-3</v>
      </c>
      <c r="N14" s="40">
        <v>-3.2175632734242489E-2</v>
      </c>
      <c r="O14" s="41">
        <v>-0.94114393025947418</v>
      </c>
      <c r="P14" s="41" t="s">
        <v>110</v>
      </c>
    </row>
    <row r="15" spans="1:16" x14ac:dyDescent="0.2">
      <c r="A15" s="20">
        <v>44907</v>
      </c>
      <c r="B15" s="22">
        <v>1.6917950549374394E-2</v>
      </c>
      <c r="C15" s="22">
        <v>1.4279296218109305E-2</v>
      </c>
      <c r="D15" s="17">
        <v>1.9765347390791322E-2</v>
      </c>
      <c r="E15" s="17">
        <v>-2.8473968414169278E-3</v>
      </c>
      <c r="F15">
        <v>-6.7813069026041825E-2</v>
      </c>
      <c r="G15" t="s">
        <v>110</v>
      </c>
      <c r="J15" s="38">
        <v>45435</v>
      </c>
      <c r="K15" s="39">
        <v>-4.3147226859147403E-2</v>
      </c>
      <c r="L15" s="39">
        <v>-7.3807894850155265E-3</v>
      </c>
      <c r="M15" s="40">
        <v>-1.3314995128081705E-2</v>
      </c>
      <c r="N15" s="40">
        <v>-2.9832231731065698E-2</v>
      </c>
      <c r="O15" s="41">
        <v>-0.87259896492747469</v>
      </c>
      <c r="P15" s="41" t="s">
        <v>110</v>
      </c>
    </row>
    <row r="16" spans="1:16" x14ac:dyDescent="0.2">
      <c r="A16" s="21">
        <v>44908</v>
      </c>
      <c r="B16" s="22">
        <v>1.0849951122897217E-2</v>
      </c>
      <c r="C16" s="22">
        <v>7.2896644387934195E-3</v>
      </c>
      <c r="D16" s="17">
        <v>1.1123933089976775E-2</v>
      </c>
      <c r="E16" s="17">
        <v>-2.7398196707955833E-4</v>
      </c>
      <c r="F16">
        <v>-6.5251031311150884E-3</v>
      </c>
      <c r="G16" t="s">
        <v>110</v>
      </c>
      <c r="J16" s="42">
        <v>45436</v>
      </c>
      <c r="K16" s="39">
        <v>-2.1220139021431605E-2</v>
      </c>
      <c r="L16" s="39">
        <v>7.0010425881694704E-3</v>
      </c>
      <c r="M16" s="40">
        <v>6.5788019672890731E-3</v>
      </c>
      <c r="N16" s="40">
        <v>-2.7798940988720679E-2</v>
      </c>
      <c r="O16" s="41">
        <v>-0.81312478903739971</v>
      </c>
      <c r="P16" s="41" t="s">
        <v>110</v>
      </c>
    </row>
    <row r="17" spans="1:16" x14ac:dyDescent="0.2">
      <c r="A17" s="20">
        <v>44909</v>
      </c>
      <c r="B17" s="22">
        <v>2.7906932307891985E-2</v>
      </c>
      <c r="C17" s="22">
        <v>-6.0527246341003371E-3</v>
      </c>
      <c r="D17" s="17">
        <v>-5.3715155090080235E-3</v>
      </c>
      <c r="E17" s="17">
        <v>3.3278447816900009E-2</v>
      </c>
      <c r="F17">
        <v>0.79255327043348844</v>
      </c>
      <c r="G17" t="s">
        <v>110</v>
      </c>
      <c r="J17" s="38">
        <v>45440</v>
      </c>
      <c r="K17" s="39">
        <v>-1.6260146842582146E-2</v>
      </c>
      <c r="L17" s="39">
        <v>2.4880185293407742E-4</v>
      </c>
      <c r="M17" s="40">
        <v>-2.7612950691882775E-3</v>
      </c>
      <c r="N17" s="40">
        <v>-1.3498851773393869E-2</v>
      </c>
      <c r="O17" s="41">
        <v>-0.39484421384762797</v>
      </c>
      <c r="P17" s="41" t="s">
        <v>110</v>
      </c>
    </row>
    <row r="18" spans="1:16" x14ac:dyDescent="0.2">
      <c r="A18" s="21">
        <v>44910</v>
      </c>
      <c r="B18" s="22">
        <v>-3.8635528043469369E-2</v>
      </c>
      <c r="C18" s="22">
        <v>-2.4921675023714007E-2</v>
      </c>
      <c r="D18" s="17">
        <v>-2.8699556654278032E-2</v>
      </c>
      <c r="E18" s="17">
        <v>-9.9359713891913372E-3</v>
      </c>
      <c r="F18">
        <v>-0.23663323069527487</v>
      </c>
      <c r="G18" t="s">
        <v>110</v>
      </c>
      <c r="J18" s="42">
        <v>45441</v>
      </c>
      <c r="K18" s="39">
        <v>1.1019272890350207E-2</v>
      </c>
      <c r="L18" s="39">
        <v>-7.3670465096804527E-3</v>
      </c>
      <c r="M18" s="40">
        <v>-1.32959850352499E-2</v>
      </c>
      <c r="N18" s="40">
        <v>2.4315257925600107E-2</v>
      </c>
      <c r="O18" s="41">
        <v>0.71122633697325721</v>
      </c>
      <c r="P18" s="41" t="s">
        <v>110</v>
      </c>
    </row>
    <row r="19" spans="1:16" x14ac:dyDescent="0.2">
      <c r="A19" s="20">
        <v>44911</v>
      </c>
      <c r="B19" s="22">
        <v>3.6205094526660098E-3</v>
      </c>
      <c r="C19" s="22">
        <v>-1.1137750774080746E-2</v>
      </c>
      <c r="D19" s="17">
        <v>-1.1658229744238214E-2</v>
      </c>
      <c r="E19" s="17">
        <v>1.5278739196904223E-2</v>
      </c>
      <c r="F19">
        <v>0.36387558654274954</v>
      </c>
      <c r="G19" t="s">
        <v>110</v>
      </c>
      <c r="J19" s="38">
        <v>45442</v>
      </c>
      <c r="K19" s="39">
        <v>2.7247929851148989E-2</v>
      </c>
      <c r="L19" s="39">
        <v>-5.9750355854433224E-3</v>
      </c>
      <c r="M19" s="40">
        <v>-1.1370473546839073E-2</v>
      </c>
      <c r="N19" s="40">
        <v>3.8618403397988062E-2</v>
      </c>
      <c r="O19" s="41">
        <v>1.1295963083158931</v>
      </c>
      <c r="P19" s="41" t="s">
        <v>110</v>
      </c>
    </row>
    <row r="20" spans="1:16" x14ac:dyDescent="0.2">
      <c r="A20" s="21">
        <v>44914</v>
      </c>
      <c r="B20" s="22">
        <v>-1.6233725351285533E-2</v>
      </c>
      <c r="C20" s="22">
        <v>-9.0075160018523448E-3</v>
      </c>
      <c r="D20" s="17">
        <v>-9.0245801034514652E-3</v>
      </c>
      <c r="E20" s="17">
        <v>-7.2091452478340676E-3</v>
      </c>
      <c r="F20">
        <v>-0.17169165084374344</v>
      </c>
      <c r="G20" t="s">
        <v>110</v>
      </c>
      <c r="J20" s="42">
        <v>45443</v>
      </c>
      <c r="K20" s="39">
        <v>1.5915104266073676E-2</v>
      </c>
      <c r="L20" s="39">
        <v>8.0278762048646701E-3</v>
      </c>
      <c r="M20" s="40">
        <v>7.9991786979649523E-3</v>
      </c>
      <c r="N20" s="40">
        <v>7.915925568108724E-3</v>
      </c>
      <c r="O20" s="41">
        <v>0.23154246452106955</v>
      </c>
      <c r="P20" s="41" t="s">
        <v>110</v>
      </c>
    </row>
    <row r="21" spans="1:16" x14ac:dyDescent="0.2">
      <c r="A21" s="20">
        <v>44915</v>
      </c>
      <c r="B21" s="22">
        <v>-1.8701878266255578E-2</v>
      </c>
      <c r="C21" s="22">
        <v>1.0373383615349674E-3</v>
      </c>
      <c r="D21" s="17">
        <v>3.3940638088420512E-3</v>
      </c>
      <c r="E21" s="17">
        <v>-2.209594207509763E-2</v>
      </c>
      <c r="F21">
        <v>-0.52623281143642187</v>
      </c>
      <c r="G21" t="s">
        <v>110</v>
      </c>
      <c r="J21" s="38">
        <v>45446</v>
      </c>
      <c r="K21" s="39">
        <v>-4.4386381530490682E-2</v>
      </c>
      <c r="L21" s="39">
        <v>1.1160825806737495E-3</v>
      </c>
      <c r="M21" s="40">
        <v>-1.5616212908698809E-3</v>
      </c>
      <c r="N21" s="40">
        <v>-4.2824760239620799E-2</v>
      </c>
      <c r="O21" s="41">
        <v>-1.2526331182741002</v>
      </c>
      <c r="P21" s="41" t="s">
        <v>110</v>
      </c>
    </row>
    <row r="22" spans="1:16" x14ac:dyDescent="0.2">
      <c r="A22" s="21">
        <v>44916</v>
      </c>
      <c r="B22" s="22">
        <v>4.1106356282027967E-3</v>
      </c>
      <c r="C22" s="22">
        <v>1.4867993802734736E-2</v>
      </c>
      <c r="D22" s="17">
        <v>2.0493165377096615E-2</v>
      </c>
      <c r="E22" s="17">
        <v>-1.6382529748893818E-2</v>
      </c>
      <c r="F22">
        <v>-0.39016325526654971</v>
      </c>
      <c r="G22" t="s">
        <v>110</v>
      </c>
      <c r="J22" s="42">
        <v>45447</v>
      </c>
      <c r="K22" s="39">
        <v>-1.0929016211355447E-2</v>
      </c>
      <c r="L22" s="39">
        <v>1.5028090913065117E-3</v>
      </c>
      <c r="M22" s="40">
        <v>-1.026678406348693E-3</v>
      </c>
      <c r="N22" s="40">
        <v>-9.9023378050067529E-3</v>
      </c>
      <c r="O22" s="41">
        <v>-0.28964543440486407</v>
      </c>
      <c r="P22" s="41" t="s">
        <v>110</v>
      </c>
    </row>
    <row r="25" spans="1:16" x14ac:dyDescent="0.2">
      <c r="B25" t="s">
        <v>139</v>
      </c>
    </row>
    <row r="26" spans="1:16" x14ac:dyDescent="0.2">
      <c r="A26" t="s">
        <v>140</v>
      </c>
      <c r="B26">
        <f>_xlfn.T.TEST(E7:E12, N7:N12, 2, 3)</f>
        <v>0.22543226623612492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3)</f>
        <v>4.0622395617008186E-2</v>
      </c>
      <c r="C27" t="str">
        <f>IF(ABS(B27)&lt;0.05, "yes", "no")</f>
        <v>yes</v>
      </c>
    </row>
    <row r="28" spans="1:16" x14ac:dyDescent="0.2">
      <c r="A28" t="s">
        <v>93</v>
      </c>
      <c r="B28">
        <f>_xlfn.T.TEST(E7:E22, N7:N22, 2,3)</f>
        <v>0.22246255930344055</v>
      </c>
      <c r="C28" t="str">
        <f>IF(ABS(B28)&lt;0.05, "yes", "no")</f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834E-6E97-084A-8B44-55FDB36D8541}">
  <sheetPr codeName="Sheet22"/>
  <dimension ref="A1:Q28"/>
  <sheetViews>
    <sheetView workbookViewId="0">
      <selection activeCell="B26" sqref="B26"/>
    </sheetView>
  </sheetViews>
  <sheetFormatPr baseColWidth="10" defaultRowHeight="15" x14ac:dyDescent="0.2"/>
  <sheetData>
    <row r="1" spans="1:17" x14ac:dyDescent="0.2">
      <c r="A1" s="78" t="s">
        <v>137</v>
      </c>
      <c r="B1" s="78"/>
      <c r="C1" s="78"/>
      <c r="D1" s="78"/>
      <c r="E1" s="78"/>
      <c r="F1" s="78"/>
      <c r="G1" s="78"/>
      <c r="J1" s="78" t="s">
        <v>138</v>
      </c>
      <c r="K1" s="78"/>
      <c r="L1" s="78"/>
      <c r="M1" s="78"/>
      <c r="N1" s="78"/>
      <c r="O1" s="78"/>
      <c r="P1" s="78"/>
    </row>
    <row r="2" spans="1:17" x14ac:dyDescent="0.2">
      <c r="A2" t="s">
        <v>0</v>
      </c>
      <c r="B2" t="s">
        <v>73</v>
      </c>
      <c r="C2" t="s">
        <v>16</v>
      </c>
      <c r="D2" t="s">
        <v>43</v>
      </c>
      <c r="E2" t="s">
        <v>44</v>
      </c>
      <c r="F2" t="s">
        <v>70</v>
      </c>
      <c r="G2" t="s">
        <v>71</v>
      </c>
      <c r="J2" t="s">
        <v>0</v>
      </c>
      <c r="K2" t="s">
        <v>73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7" x14ac:dyDescent="0.2">
      <c r="A3" s="20">
        <v>44888</v>
      </c>
      <c r="B3" s="22">
        <v>3.200663925796432E-3</v>
      </c>
      <c r="C3" s="22">
        <v>5.9146891478476515E-3</v>
      </c>
      <c r="D3" s="17">
        <v>5.6659944838333108E-3</v>
      </c>
      <c r="E3" s="17">
        <v>-2.4653305580368788E-3</v>
      </c>
      <c r="F3" s="17">
        <v>-2.4653305580368788E-3</v>
      </c>
      <c r="G3">
        <v>-0.17232632675135048</v>
      </c>
      <c r="H3" t="s">
        <v>110</v>
      </c>
      <c r="J3" s="49">
        <v>45419</v>
      </c>
      <c r="K3" s="39">
        <v>3.9798417556748955E-3</v>
      </c>
      <c r="L3" s="39">
        <v>1.3434298232750663E-3</v>
      </c>
      <c r="M3" s="40">
        <v>1.9090327999851833E-3</v>
      </c>
      <c r="N3" s="40">
        <v>2.0708089556897122E-3</v>
      </c>
      <c r="O3" s="40">
        <v>2.0708089556897122E-3</v>
      </c>
      <c r="P3" s="41">
        <v>0.15722533104576505</v>
      </c>
      <c r="Q3" s="41" t="s">
        <v>110</v>
      </c>
    </row>
    <row r="4" spans="1:17" x14ac:dyDescent="0.2">
      <c r="A4" s="21">
        <v>44890</v>
      </c>
      <c r="B4" s="22">
        <v>2.3930030621486242E-3</v>
      </c>
      <c r="C4" s="22">
        <v>-2.8304419763336419E-4</v>
      </c>
      <c r="D4" s="17">
        <v>-3.2445015742787542E-4</v>
      </c>
      <c r="E4" s="17">
        <v>2.7174532195764997E-3</v>
      </c>
      <c r="F4" s="17">
        <v>2.5212266153962085E-4</v>
      </c>
      <c r="G4">
        <v>0.18994967223427575</v>
      </c>
      <c r="H4" t="s">
        <v>110</v>
      </c>
      <c r="J4" s="50">
        <v>45420</v>
      </c>
      <c r="K4" s="39">
        <v>-3.4354748576069793E-3</v>
      </c>
      <c r="L4" s="39">
        <v>-5.8356181661389783E-6</v>
      </c>
      <c r="M4" s="40">
        <v>5.7013767420183029E-4</v>
      </c>
      <c r="N4" s="40">
        <v>-4.0056125318088092E-3</v>
      </c>
      <c r="O4" s="40">
        <v>-1.934803576119097E-3</v>
      </c>
      <c r="P4" s="41">
        <v>-0.30412450874539837</v>
      </c>
      <c r="Q4" s="41" t="s">
        <v>110</v>
      </c>
    </row>
    <row r="5" spans="1:17" x14ac:dyDescent="0.2">
      <c r="A5" s="20">
        <v>44893</v>
      </c>
      <c r="B5" s="22">
        <v>-2.2281049043864187E-2</v>
      </c>
      <c r="C5" s="22">
        <v>-1.5444192913123267E-2</v>
      </c>
      <c r="D5" s="17">
        <v>-1.4978520769273723E-2</v>
      </c>
      <c r="E5" s="17">
        <v>-7.3025282745904641E-3</v>
      </c>
      <c r="F5" s="17">
        <v>-7.0504056130508436E-3</v>
      </c>
      <c r="G5">
        <v>-0.51044589921447259</v>
      </c>
      <c r="H5" t="s">
        <v>110</v>
      </c>
      <c r="J5" s="49">
        <v>45421</v>
      </c>
      <c r="K5" s="39">
        <v>1.5115251905919891E-2</v>
      </c>
      <c r="L5" s="39">
        <v>5.0909476986258362E-3</v>
      </c>
      <c r="M5" s="40">
        <v>5.6277476376925071E-3</v>
      </c>
      <c r="N5" s="40">
        <v>9.4875042682273838E-3</v>
      </c>
      <c r="O5" s="40">
        <v>7.5527006921082863E-3</v>
      </c>
      <c r="P5" s="41">
        <v>0.72033491803850902</v>
      </c>
      <c r="Q5" s="41" t="s">
        <v>110</v>
      </c>
    </row>
    <row r="6" spans="1:17" x14ac:dyDescent="0.2">
      <c r="A6" s="21">
        <v>44894</v>
      </c>
      <c r="B6" s="22">
        <v>3.7980788889362405E-3</v>
      </c>
      <c r="C6" s="22">
        <v>-1.5918653377758885E-3</v>
      </c>
      <c r="D6" s="17">
        <v>-1.5894966104271586E-3</v>
      </c>
      <c r="E6" s="17">
        <v>5.3875754993633991E-3</v>
      </c>
      <c r="F6" s="17">
        <v>-1.6628301136874446E-3</v>
      </c>
      <c r="G6">
        <v>0.37659091713857673</v>
      </c>
      <c r="H6" t="s">
        <v>110</v>
      </c>
      <c r="J6" s="50">
        <v>45422</v>
      </c>
      <c r="K6" s="39">
        <v>4.4410164787842543E-3</v>
      </c>
      <c r="L6" s="39">
        <v>1.6493988445498431E-3</v>
      </c>
      <c r="M6" s="40">
        <v>2.2126501747753704E-3</v>
      </c>
      <c r="N6" s="40">
        <v>2.2283663040088839E-3</v>
      </c>
      <c r="O6" s="40">
        <v>9.7810669961171694E-3</v>
      </c>
      <c r="P6" s="41">
        <v>0.16918780888811338</v>
      </c>
      <c r="Q6" s="41" t="s">
        <v>110</v>
      </c>
    </row>
    <row r="7" spans="1:17" x14ac:dyDescent="0.2">
      <c r="A7" s="18">
        <v>44895</v>
      </c>
      <c r="B7" s="19">
        <v>2.2972965173325477E-2</v>
      </c>
      <c r="C7" s="19">
        <v>3.0947872397389053E-2</v>
      </c>
      <c r="D7" s="19">
        <v>2.9861920654207449E-2</v>
      </c>
      <c r="E7" s="19">
        <v>-6.8889554808819718E-3</v>
      </c>
      <c r="F7" s="19">
        <v>-8.5517855945694173E-3</v>
      </c>
      <c r="G7" s="27">
        <v>-0.4815372077808866</v>
      </c>
      <c r="H7" s="27" t="s">
        <v>110</v>
      </c>
      <c r="J7" s="51">
        <v>45425</v>
      </c>
      <c r="K7" s="44">
        <v>-6.2418414444652681E-3</v>
      </c>
      <c r="L7" s="44">
        <v>-2.4130405535727206E-4</v>
      </c>
      <c r="M7" s="44">
        <v>3.3647902324410498E-4</v>
      </c>
      <c r="N7" s="44">
        <v>-6.5783204677093733E-3</v>
      </c>
      <c r="O7" s="44">
        <v>3.2027465284077961E-3</v>
      </c>
      <c r="P7" s="45">
        <v>-0.49945631653705935</v>
      </c>
      <c r="Q7" s="45" t="s">
        <v>110</v>
      </c>
    </row>
    <row r="8" spans="1:17" x14ac:dyDescent="0.2">
      <c r="A8" s="21">
        <v>44896</v>
      </c>
      <c r="B8" s="22">
        <v>-2.8700502984411735E-2</v>
      </c>
      <c r="C8" s="22">
        <v>-8.6763321804983473E-4</v>
      </c>
      <c r="D8" s="17">
        <v>-8.8948707810265163E-4</v>
      </c>
      <c r="E8" s="17">
        <v>-2.7811015906309085E-2</v>
      </c>
      <c r="F8" s="17">
        <v>-3.6362801500878505E-2</v>
      </c>
      <c r="G8">
        <v>-1.94398686161336</v>
      </c>
      <c r="H8" t="s">
        <v>110</v>
      </c>
      <c r="J8" s="50">
        <v>45426</v>
      </c>
      <c r="K8" s="39">
        <v>7.3278878660589797E-3</v>
      </c>
      <c r="L8" s="39">
        <v>4.8378131397597279E-3</v>
      </c>
      <c r="M8" s="40">
        <v>5.3765586450572724E-3</v>
      </c>
      <c r="N8" s="40">
        <v>1.9513292210017073E-3</v>
      </c>
      <c r="O8" s="40">
        <v>5.1540757494095034E-3</v>
      </c>
      <c r="P8" s="41">
        <v>0.14815388059256521</v>
      </c>
      <c r="Q8" s="41" t="s">
        <v>110</v>
      </c>
    </row>
    <row r="9" spans="1:17" x14ac:dyDescent="0.2">
      <c r="A9" s="20">
        <v>44897</v>
      </c>
      <c r="B9" s="22">
        <v>-1.2858983493288512E-2</v>
      </c>
      <c r="C9" s="22">
        <v>-1.194660488065602E-3</v>
      </c>
      <c r="D9" s="17">
        <v>-1.2055766302032805E-3</v>
      </c>
      <c r="E9" s="17">
        <v>-1.1653406863085232E-2</v>
      </c>
      <c r="F9" s="17">
        <v>-4.8016208363963739E-2</v>
      </c>
      <c r="G9">
        <v>-0.81457181971311754</v>
      </c>
      <c r="H9" t="s">
        <v>110</v>
      </c>
      <c r="J9" s="49">
        <v>45427</v>
      </c>
      <c r="K9" s="39">
        <v>1.0911921910859546E-2</v>
      </c>
      <c r="L9" s="39">
        <v>1.1715927882596233E-2</v>
      </c>
      <c r="M9" s="40">
        <v>1.2201808904135894E-2</v>
      </c>
      <c r="N9" s="40">
        <v>-1.2898869932763488E-3</v>
      </c>
      <c r="O9" s="40">
        <v>3.8641887561331545E-3</v>
      </c>
      <c r="P9" s="41">
        <v>-9.7934147412431921E-2</v>
      </c>
      <c r="Q9" s="41" t="s">
        <v>110</v>
      </c>
    </row>
    <row r="10" spans="1:17" x14ac:dyDescent="0.2">
      <c r="A10" s="21">
        <v>44900</v>
      </c>
      <c r="B10" s="22">
        <v>-4.4623132319282055E-2</v>
      </c>
      <c r="C10" s="22">
        <v>-1.7894212283564803E-2</v>
      </c>
      <c r="D10" s="17">
        <v>-1.7346597062738157E-2</v>
      </c>
      <c r="E10" s="17">
        <v>-2.7276535256543898E-2</v>
      </c>
      <c r="F10" s="17">
        <v>-7.5292743620507641E-2</v>
      </c>
      <c r="G10">
        <v>-1.9066267247370086</v>
      </c>
      <c r="H10" t="s">
        <v>110</v>
      </c>
      <c r="J10" s="50">
        <v>45428</v>
      </c>
      <c r="K10" s="39">
        <v>7.9671902371047931E-3</v>
      </c>
      <c r="L10" s="39">
        <v>-2.0816677921287052E-3</v>
      </c>
      <c r="M10" s="40">
        <v>-1.4897398667911672E-3</v>
      </c>
      <c r="N10" s="40">
        <v>9.4569301038959601E-3</v>
      </c>
      <c r="O10" s="40">
        <v>1.3321118860029114E-2</v>
      </c>
      <c r="P10" s="41">
        <v>0.71801358699768658</v>
      </c>
      <c r="Q10" s="41" t="s">
        <v>110</v>
      </c>
    </row>
    <row r="11" spans="1:17" x14ac:dyDescent="0.2">
      <c r="A11" s="24">
        <v>44901</v>
      </c>
      <c r="B11" s="25">
        <v>-4.2645797339583402E-2</v>
      </c>
      <c r="C11" s="25">
        <v>-1.4399194981406072E-2</v>
      </c>
      <c r="D11" s="25">
        <v>-1.396847372284042E-2</v>
      </c>
      <c r="E11" s="25">
        <v>-2.8677323616742981E-2</v>
      </c>
      <c r="F11" s="25">
        <v>-0.10397006723725062</v>
      </c>
      <c r="G11" s="26">
        <v>-2.0045416724434024</v>
      </c>
      <c r="H11" s="26" t="s">
        <v>114</v>
      </c>
      <c r="J11" s="49">
        <v>45429</v>
      </c>
      <c r="K11" s="39">
        <v>1.7847194450504311E-3</v>
      </c>
      <c r="L11" s="39">
        <v>1.1647735102702228E-3</v>
      </c>
      <c r="M11" s="40">
        <v>1.7317496210599833E-3</v>
      </c>
      <c r="N11" s="40">
        <v>5.2969823990447855E-5</v>
      </c>
      <c r="O11" s="40">
        <v>1.3374088684019562E-2</v>
      </c>
      <c r="P11" s="41">
        <v>4.0217124276248108E-3</v>
      </c>
      <c r="Q11" s="41" t="s">
        <v>110</v>
      </c>
    </row>
    <row r="12" spans="1:17" x14ac:dyDescent="0.2">
      <c r="A12" s="21">
        <v>44902</v>
      </c>
      <c r="B12" s="22">
        <v>-7.8787207295452077E-3</v>
      </c>
      <c r="C12" s="22">
        <v>-1.8623708845491027E-3</v>
      </c>
      <c r="D12" s="17">
        <v>-1.8509548585914741E-3</v>
      </c>
      <c r="E12" s="17">
        <v>-6.0277658709537336E-3</v>
      </c>
      <c r="F12" s="17">
        <v>-0.10999783310820435</v>
      </c>
      <c r="G12">
        <v>-0.42134015159644705</v>
      </c>
      <c r="H12" t="s">
        <v>110</v>
      </c>
      <c r="J12" s="50">
        <v>45432</v>
      </c>
      <c r="K12" s="39">
        <v>-1.1962296843455733E-2</v>
      </c>
      <c r="L12" s="39">
        <v>9.163899374069473E-4</v>
      </c>
      <c r="M12" s="40">
        <v>1.4852750988369333E-3</v>
      </c>
      <c r="N12" s="40">
        <v>-1.3447571942292666E-2</v>
      </c>
      <c r="O12" s="40">
        <v>-7.348325827310348E-5</v>
      </c>
      <c r="P12" s="41">
        <v>-1.0210014519106176</v>
      </c>
      <c r="Q12" s="41" t="s">
        <v>110</v>
      </c>
    </row>
    <row r="13" spans="1:17" x14ac:dyDescent="0.2">
      <c r="A13" s="20">
        <v>44903</v>
      </c>
      <c r="B13" s="22">
        <v>-9.1631780091708803E-3</v>
      </c>
      <c r="C13" s="22">
        <v>7.5217819575039702E-3</v>
      </c>
      <c r="D13" s="17">
        <v>7.2193366450662728E-3</v>
      </c>
      <c r="E13" s="17">
        <v>-1.6382514654237151E-2</v>
      </c>
      <c r="F13" s="17">
        <v>-0.1263803477624415</v>
      </c>
      <c r="G13">
        <v>-1.1451359186343351</v>
      </c>
      <c r="H13" t="s">
        <v>110</v>
      </c>
      <c r="J13" s="49">
        <v>45433</v>
      </c>
      <c r="K13" s="39">
        <v>2.138075099367498E-2</v>
      </c>
      <c r="L13" s="39">
        <v>2.501874243978186E-3</v>
      </c>
      <c r="M13" s="40">
        <v>3.0585735358048174E-3</v>
      </c>
      <c r="N13" s="40">
        <v>1.832217745787016E-2</v>
      </c>
      <c r="O13" s="40">
        <v>1.8248694199597057E-2</v>
      </c>
      <c r="P13" s="41">
        <v>1.391103900906894</v>
      </c>
      <c r="Q13" s="41" t="s">
        <v>110</v>
      </c>
    </row>
    <row r="14" spans="1:17" x14ac:dyDescent="0.2">
      <c r="A14" s="21">
        <v>44904</v>
      </c>
      <c r="B14" s="22">
        <v>-1.8495333216491661E-3</v>
      </c>
      <c r="C14" s="22">
        <v>-7.349578247904498E-3</v>
      </c>
      <c r="D14" s="17">
        <v>-7.1546376911658226E-3</v>
      </c>
      <c r="E14" s="17">
        <v>5.3051043695166566E-3</v>
      </c>
      <c r="F14" s="17">
        <v>-0.12107524339292484</v>
      </c>
      <c r="G14">
        <v>0.37082619450404303</v>
      </c>
      <c r="H14" t="s">
        <v>110</v>
      </c>
      <c r="J14" s="50">
        <v>45434</v>
      </c>
      <c r="K14" s="39">
        <v>2.774285734969073E-3</v>
      </c>
      <c r="L14" s="39">
        <v>-2.7061230392261271E-3</v>
      </c>
      <c r="M14" s="40">
        <v>-2.1093956149703585E-3</v>
      </c>
      <c r="N14" s="40">
        <v>4.8836813499394316E-3</v>
      </c>
      <c r="O14" s="40">
        <v>2.3132375549536489E-2</v>
      </c>
      <c r="P14" s="41">
        <v>0.37079152804345317</v>
      </c>
      <c r="Q14" s="41" t="s">
        <v>110</v>
      </c>
    </row>
    <row r="15" spans="1:17" x14ac:dyDescent="0.2">
      <c r="A15" s="20">
        <v>44907</v>
      </c>
      <c r="B15" s="22">
        <v>1.0809082973727069E-2</v>
      </c>
      <c r="C15" s="22">
        <v>1.4279296218109305E-2</v>
      </c>
      <c r="D15" s="17">
        <v>1.3750839830856773E-2</v>
      </c>
      <c r="E15" s="17">
        <v>-2.9417568571297043E-3</v>
      </c>
      <c r="F15" s="17">
        <v>-0.12401700025005455</v>
      </c>
      <c r="G15">
        <v>-0.20562847109169527</v>
      </c>
      <c r="H15" t="s">
        <v>110</v>
      </c>
      <c r="J15" s="49">
        <v>45435</v>
      </c>
      <c r="K15" s="39">
        <v>-1.4839181872096097E-2</v>
      </c>
      <c r="L15" s="39">
        <v>-7.3807894850155265E-3</v>
      </c>
      <c r="M15" s="40">
        <v>-6.7481330543915042E-3</v>
      </c>
      <c r="N15" s="40">
        <v>-8.0910488177045915E-3</v>
      </c>
      <c r="O15" s="40">
        <v>1.5041326731831898E-2</v>
      </c>
      <c r="P15" s="41">
        <v>-0.61430960368208065</v>
      </c>
      <c r="Q15" s="41" t="s">
        <v>110</v>
      </c>
    </row>
    <row r="16" spans="1:17" x14ac:dyDescent="0.2">
      <c r="A16" s="21">
        <v>44908</v>
      </c>
      <c r="B16" s="22">
        <v>6.1113176700744454E-4</v>
      </c>
      <c r="C16" s="22">
        <v>7.2896644387934195E-3</v>
      </c>
      <c r="D16" s="17">
        <v>6.9949825032224137E-3</v>
      </c>
      <c r="E16" s="17">
        <v>-6.3838507362149691E-3</v>
      </c>
      <c r="F16" s="17">
        <v>-0.13040085098626952</v>
      </c>
      <c r="G16">
        <v>-0.44623044334340084</v>
      </c>
      <c r="H16" t="s">
        <v>110</v>
      </c>
      <c r="J16" s="50">
        <v>45436</v>
      </c>
      <c r="K16" s="39">
        <v>1.3530872793192872E-2</v>
      </c>
      <c r="L16" s="39">
        <v>7.0010425881694704E-3</v>
      </c>
      <c r="M16" s="40">
        <v>7.5231617340188635E-3</v>
      </c>
      <c r="N16" s="40">
        <v>6.0077110591740084E-3</v>
      </c>
      <c r="O16" s="40">
        <v>2.1049037791005906E-2</v>
      </c>
      <c r="P16" s="41">
        <v>0.4561330283562236</v>
      </c>
      <c r="Q16" s="41" t="s">
        <v>110</v>
      </c>
    </row>
    <row r="17" spans="1:17" x14ac:dyDescent="0.2">
      <c r="A17" s="20">
        <v>44909</v>
      </c>
      <c r="B17" s="22">
        <v>-1.4351204346845114E-2</v>
      </c>
      <c r="C17" s="22">
        <v>-6.0527246341003371E-3</v>
      </c>
      <c r="D17" s="17">
        <v>-5.9011584999421806E-3</v>
      </c>
      <c r="E17" s="17">
        <v>-8.450045846902933E-3</v>
      </c>
      <c r="F17" s="17">
        <v>-0.13885089683317245</v>
      </c>
      <c r="G17">
        <v>-0.59065724753633797</v>
      </c>
      <c r="H17" t="s">
        <v>110</v>
      </c>
      <c r="J17" s="49">
        <v>45440</v>
      </c>
      <c r="K17" s="39">
        <v>-9.5717900596361538E-3</v>
      </c>
      <c r="L17" s="39">
        <v>2.4880185293407742E-4</v>
      </c>
      <c r="M17" s="40">
        <v>8.2281802784204129E-4</v>
      </c>
      <c r="N17" s="40">
        <v>-1.0394608087478194E-2</v>
      </c>
      <c r="O17" s="40">
        <v>1.0654429703527712E-2</v>
      </c>
      <c r="P17" s="41">
        <v>-0.7892064080341108</v>
      </c>
      <c r="Q17" s="41" t="s">
        <v>110</v>
      </c>
    </row>
    <row r="18" spans="1:17" x14ac:dyDescent="0.2">
      <c r="A18" s="21">
        <v>44910</v>
      </c>
      <c r="B18" s="22">
        <v>-1.5799336205391756E-2</v>
      </c>
      <c r="C18" s="22">
        <v>-2.4921675023714007E-2</v>
      </c>
      <c r="D18" s="17">
        <v>-2.4139020061072589E-2</v>
      </c>
      <c r="E18" s="17">
        <v>8.3396838556808323E-3</v>
      </c>
      <c r="F18" s="17">
        <v>-0.13051121297749163</v>
      </c>
      <c r="G18">
        <v>0.58294295685094877</v>
      </c>
      <c r="H18" t="s">
        <v>110</v>
      </c>
      <c r="J18" s="50">
        <v>45441</v>
      </c>
      <c r="K18" s="39">
        <v>-1.5259433672172973E-2</v>
      </c>
      <c r="L18" s="39">
        <v>-7.3670465096804527E-3</v>
      </c>
      <c r="M18" s="40">
        <v>-6.7344957061539054E-3</v>
      </c>
      <c r="N18" s="40">
        <v>-8.5249379660190666E-3</v>
      </c>
      <c r="O18" s="40">
        <v>2.1294917375086451E-3</v>
      </c>
      <c r="P18" s="41">
        <v>-0.64725246149302118</v>
      </c>
      <c r="Q18" s="41" t="s">
        <v>110</v>
      </c>
    </row>
    <row r="19" spans="1:17" x14ac:dyDescent="0.2">
      <c r="A19" s="20">
        <v>44911</v>
      </c>
      <c r="B19" s="22">
        <v>-2.2032734366562723E-3</v>
      </c>
      <c r="C19" s="22">
        <v>-1.1137750774080746E-2</v>
      </c>
      <c r="D19" s="17">
        <v>-1.0816111417871328E-2</v>
      </c>
      <c r="E19" s="17">
        <v>8.6128379812150553E-3</v>
      </c>
      <c r="F19" s="17">
        <v>-0.12189837499627658</v>
      </c>
      <c r="G19">
        <v>0.60203639928479935</v>
      </c>
      <c r="H19" t="s">
        <v>110</v>
      </c>
      <c r="J19" s="49">
        <v>45442</v>
      </c>
      <c r="K19" s="39">
        <v>-2.3243432123420948E-3</v>
      </c>
      <c r="L19" s="39">
        <v>-5.9750355854433224E-3</v>
      </c>
      <c r="M19" s="40">
        <v>-5.3531836349668457E-3</v>
      </c>
      <c r="N19" s="40">
        <v>3.0288404226247508E-3</v>
      </c>
      <c r="O19" s="40">
        <v>5.158332160133396E-3</v>
      </c>
      <c r="P19" s="41">
        <v>0.22996348206025735</v>
      </c>
      <c r="Q19" s="41" t="s">
        <v>110</v>
      </c>
    </row>
    <row r="20" spans="1:17" x14ac:dyDescent="0.2">
      <c r="A20" s="21">
        <v>44914</v>
      </c>
      <c r="B20" s="22">
        <v>1.1356444814471178E-2</v>
      </c>
      <c r="C20" s="22">
        <v>-9.0075160018523448E-3</v>
      </c>
      <c r="D20" s="17">
        <v>-8.7571242423052156E-3</v>
      </c>
      <c r="E20" s="17">
        <v>2.0113569056776394E-2</v>
      </c>
      <c r="F20" s="17">
        <v>-0.10178480593950018</v>
      </c>
      <c r="G20">
        <v>1.4059361987440437</v>
      </c>
      <c r="H20" t="s">
        <v>110</v>
      </c>
      <c r="J20" s="52">
        <v>45443</v>
      </c>
      <c r="K20" s="47">
        <v>3.5205825688596315E-2</v>
      </c>
      <c r="L20" s="47">
        <v>8.0278762048646701E-3</v>
      </c>
      <c r="M20" s="47">
        <v>8.5421032129580927E-3</v>
      </c>
      <c r="N20" s="47">
        <v>2.6663722475638224E-2</v>
      </c>
      <c r="O20" s="47">
        <v>3.1822054635771618E-2</v>
      </c>
      <c r="P20" s="48">
        <v>2.0244323270991216</v>
      </c>
      <c r="Q20" s="48" t="s">
        <v>114</v>
      </c>
    </row>
    <row r="21" spans="1:17" x14ac:dyDescent="0.2">
      <c r="A21" s="20">
        <v>44915</v>
      </c>
      <c r="B21" s="22">
        <v>4.0548627469805254E-3</v>
      </c>
      <c r="C21" s="22">
        <v>1.0373383615349674E-3</v>
      </c>
      <c r="D21" s="17">
        <v>9.5177103265476758E-4</v>
      </c>
      <c r="E21" s="17">
        <v>3.1030917143257579E-3</v>
      </c>
      <c r="F21" s="17">
        <v>-9.8681714225174424E-2</v>
      </c>
      <c r="G21">
        <v>0.2169057593348136</v>
      </c>
      <c r="H21" t="s">
        <v>110</v>
      </c>
      <c r="J21" s="49">
        <v>45446</v>
      </c>
      <c r="K21" s="39">
        <v>-2.7506000683544807E-3</v>
      </c>
      <c r="L21" s="39">
        <v>1.1160825806737495E-3</v>
      </c>
      <c r="M21" s="40">
        <v>1.6834329249494357E-3</v>
      </c>
      <c r="N21" s="40">
        <v>-4.4340329933039166E-3</v>
      </c>
      <c r="O21" s="40">
        <v>2.7388021642467703E-2</v>
      </c>
      <c r="P21" s="41">
        <v>-0.33665215872502335</v>
      </c>
      <c r="Q21" s="41" t="s">
        <v>110</v>
      </c>
    </row>
    <row r="22" spans="1:17" x14ac:dyDescent="0.2">
      <c r="A22" s="21">
        <v>44916</v>
      </c>
      <c r="B22" s="22">
        <v>1.5222190364517996E-2</v>
      </c>
      <c r="C22" s="22">
        <v>1.4867993802734736E-2</v>
      </c>
      <c r="D22" s="17">
        <v>1.4319847901156242E-2</v>
      </c>
      <c r="E22" s="17">
        <v>9.023424633617539E-4</v>
      </c>
      <c r="F22" s="17">
        <v>-9.7779371761812672E-2</v>
      </c>
      <c r="G22">
        <v>6.3073635977934459E-2</v>
      </c>
      <c r="H22" t="s">
        <v>110</v>
      </c>
      <c r="J22" s="50">
        <v>45447</v>
      </c>
      <c r="K22" s="39">
        <v>-5.0151180183490851E-3</v>
      </c>
      <c r="L22" s="39">
        <v>1.5028090913065117E-3</v>
      </c>
      <c r="M22" s="40">
        <v>2.0671870953255338E-3</v>
      </c>
      <c r="N22" s="40">
        <v>-7.0823051136746189E-3</v>
      </c>
      <c r="O22" s="40">
        <v>2.0305716528793084E-2</v>
      </c>
      <c r="P22" s="41">
        <v>-0.53772114661042392</v>
      </c>
      <c r="Q22" s="41" t="s">
        <v>110</v>
      </c>
    </row>
    <row r="25" spans="1:17" x14ac:dyDescent="0.2">
      <c r="B25" t="s">
        <v>139</v>
      </c>
    </row>
    <row r="26" spans="1:17" x14ac:dyDescent="0.2">
      <c r="A26" t="s">
        <v>140</v>
      </c>
      <c r="B26">
        <f>_xlfn.T.TEST(E7:E12, N7:N12, 2, 3)</f>
        <v>1.5273134688557071E-2</v>
      </c>
      <c r="C26" t="str">
        <f>IF(ABS(B26)&lt;0.05, "yes", "no")</f>
        <v>yes</v>
      </c>
    </row>
    <row r="27" spans="1:17" x14ac:dyDescent="0.2">
      <c r="A27" t="s">
        <v>92</v>
      </c>
      <c r="B27">
        <f>_xlfn.T.TEST(E7:E17, N7:N17, 2, 3)</f>
        <v>1.0406068549535815E-2</v>
      </c>
      <c r="C27" t="str">
        <f>IF(ABS(B27)&lt;0.05, "yes", "no")</f>
        <v>yes</v>
      </c>
    </row>
    <row r="28" spans="1:17" x14ac:dyDescent="0.2">
      <c r="A28" t="s">
        <v>93</v>
      </c>
      <c r="B28">
        <f>_xlfn.T.TEST(E7:E22, N7:N22, 2, 3)</f>
        <v>0.14326638541955128</v>
      </c>
      <c r="C28" t="str">
        <f>IF(ABS(B28)&lt;0.05, "yes", "no")</f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A637-9C1D-7146-B9A6-16B08A7BC350}">
  <sheetPr codeName="Sheet23"/>
  <dimension ref="A1:P28"/>
  <sheetViews>
    <sheetView zoomScale="75" workbookViewId="0">
      <selection activeCell="A25" sqref="A25:C28"/>
    </sheetView>
  </sheetViews>
  <sheetFormatPr baseColWidth="10" defaultRowHeight="15" x14ac:dyDescent="0.2"/>
  <cols>
    <col min="2" max="2" width="17" customWidth="1"/>
    <col min="3" max="3" width="16.6640625" customWidth="1"/>
  </cols>
  <sheetData>
    <row r="1" spans="1:16" x14ac:dyDescent="0.2">
      <c r="A1" s="78" t="s">
        <v>137</v>
      </c>
      <c r="B1" s="78"/>
      <c r="C1" s="78"/>
      <c r="D1" s="78"/>
      <c r="E1" s="78"/>
      <c r="F1" s="78"/>
      <c r="G1" s="78"/>
      <c r="J1" s="78" t="s">
        <v>138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87</v>
      </c>
      <c r="C2" t="s">
        <v>16</v>
      </c>
      <c r="D2" t="s">
        <v>43</v>
      </c>
      <c r="E2" t="s">
        <v>44</v>
      </c>
      <c r="F2" t="s">
        <v>70</v>
      </c>
      <c r="G2" t="s">
        <v>71</v>
      </c>
      <c r="J2" t="s">
        <v>0</v>
      </c>
      <c r="K2" t="s">
        <v>87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6" x14ac:dyDescent="0.2">
      <c r="A3" s="21">
        <v>44888</v>
      </c>
      <c r="B3" s="22">
        <v>4.6698301791747721E-3</v>
      </c>
      <c r="C3" s="22">
        <v>5.9146891478476515E-3</v>
      </c>
      <c r="D3" s="17">
        <v>6.6077265255118133E-3</v>
      </c>
      <c r="E3" s="17">
        <v>-1.9378963463370412E-3</v>
      </c>
      <c r="F3">
        <v>-0.12201132217517513</v>
      </c>
      <c r="G3" t="s">
        <v>110</v>
      </c>
      <c r="J3" s="38">
        <v>45419</v>
      </c>
      <c r="K3" s="39">
        <v>1.1630534637752099E-3</v>
      </c>
      <c r="L3" s="39">
        <v>1.3434298232750663E-3</v>
      </c>
      <c r="M3" s="40">
        <v>2.4518900524180074E-3</v>
      </c>
      <c r="N3" s="40">
        <v>-1.2888365886427975E-3</v>
      </c>
      <c r="O3" s="41">
        <v>-9.6148590545175217E-2</v>
      </c>
      <c r="P3" s="41" t="s">
        <v>110</v>
      </c>
    </row>
    <row r="4" spans="1:16" x14ac:dyDescent="0.2">
      <c r="A4" s="21">
        <v>44890</v>
      </c>
      <c r="B4" s="22">
        <v>2.3240190097479907E-3</v>
      </c>
      <c r="C4" s="22">
        <v>-2.8304419763336419E-4</v>
      </c>
      <c r="D4" s="17">
        <v>3.0047858925530559E-4</v>
      </c>
      <c r="E4" s="17">
        <v>2.0235404204926853E-3</v>
      </c>
      <c r="F4">
        <v>0.12740353355116041</v>
      </c>
      <c r="G4" t="s">
        <v>110</v>
      </c>
      <c r="J4" s="42">
        <v>45420</v>
      </c>
      <c r="K4" s="39">
        <v>1.609692527681239E-2</v>
      </c>
      <c r="L4" s="39">
        <v>-5.8356181661389783E-6</v>
      </c>
      <c r="M4" s="40">
        <v>1.3394107463966438E-3</v>
      </c>
      <c r="N4" s="40">
        <v>1.4757514530415747E-2</v>
      </c>
      <c r="O4" s="41">
        <v>1.1009263971498493</v>
      </c>
      <c r="P4" s="41" t="s">
        <v>110</v>
      </c>
    </row>
    <row r="5" spans="1:16" x14ac:dyDescent="0.2">
      <c r="A5" s="21">
        <v>44893</v>
      </c>
      <c r="B5" s="22">
        <v>-9.6963959909143194E-3</v>
      </c>
      <c r="C5" s="22">
        <v>-1.5444192913123267E-2</v>
      </c>
      <c r="D5" s="17">
        <v>-1.5128569195895909E-2</v>
      </c>
      <c r="E5" s="17">
        <v>5.4321732049815892E-3</v>
      </c>
      <c r="F5">
        <v>0.34201346025402418</v>
      </c>
      <c r="G5" t="s">
        <v>110</v>
      </c>
      <c r="J5" s="38">
        <v>45421</v>
      </c>
      <c r="K5" s="39">
        <v>6.5702782878211963E-3</v>
      </c>
      <c r="L5" s="39">
        <v>5.0909476986258362E-3</v>
      </c>
      <c r="M5" s="40">
        <v>5.5417461750351862E-3</v>
      </c>
      <c r="N5" s="40">
        <v>1.0285321127860101E-3</v>
      </c>
      <c r="O5" s="41">
        <v>7.6729597721122783E-2</v>
      </c>
      <c r="P5" s="41" t="s">
        <v>110</v>
      </c>
    </row>
    <row r="6" spans="1:16" x14ac:dyDescent="0.2">
      <c r="A6" s="21">
        <v>44894</v>
      </c>
      <c r="B6" s="22">
        <v>1.2558587605960625E-2</v>
      </c>
      <c r="C6" s="22">
        <v>-1.5918653377758885E-3</v>
      </c>
      <c r="D6" s="17">
        <v>-1.0314695561278574E-3</v>
      </c>
      <c r="E6" s="17">
        <v>1.3590057162088482E-2</v>
      </c>
      <c r="F6">
        <v>0.85563959389097188</v>
      </c>
      <c r="G6" t="s">
        <v>110</v>
      </c>
      <c r="J6" s="42">
        <v>45422</v>
      </c>
      <c r="K6" s="39">
        <v>9.9543421725996062E-3</v>
      </c>
      <c r="L6" s="39">
        <v>1.6493988445498431E-3</v>
      </c>
      <c r="M6" s="40">
        <v>2.704163766690435E-3</v>
      </c>
      <c r="N6" s="40">
        <v>7.2501784059091712E-3</v>
      </c>
      <c r="O6" s="41">
        <v>0.54087107789460231</v>
      </c>
      <c r="P6" s="41" t="s">
        <v>110</v>
      </c>
    </row>
    <row r="7" spans="1:16" x14ac:dyDescent="0.2">
      <c r="A7" s="18">
        <v>44895</v>
      </c>
      <c r="B7" s="19">
        <v>7.9882126023700373E-3</v>
      </c>
      <c r="C7" s="19">
        <v>3.0947872397389053E-2</v>
      </c>
      <c r="D7" s="19">
        <v>3.2083248718431656E-2</v>
      </c>
      <c r="E7" s="19">
        <v>-2.4095036116061619E-2</v>
      </c>
      <c r="F7" s="27">
        <v>-1.5170404856462687</v>
      </c>
      <c r="G7" s="27" t="s">
        <v>110</v>
      </c>
      <c r="J7" s="43">
        <v>45425</v>
      </c>
      <c r="K7" s="44">
        <v>-1.0179395313305917E-2</v>
      </c>
      <c r="L7" s="44">
        <v>-2.4130405535727206E-4</v>
      </c>
      <c r="M7" s="44">
        <v>1.1452652835761306E-3</v>
      </c>
      <c r="N7" s="44">
        <v>-1.1324660596882048E-2</v>
      </c>
      <c r="O7" s="45">
        <v>-0.84483181528800289</v>
      </c>
      <c r="P7" s="45" t="s">
        <v>110</v>
      </c>
    </row>
    <row r="8" spans="1:16" x14ac:dyDescent="0.2">
      <c r="A8" s="21">
        <v>44896</v>
      </c>
      <c r="B8" s="22">
        <v>-2.2523495356069789E-2</v>
      </c>
      <c r="C8" s="22">
        <v>-8.6763321804983473E-4</v>
      </c>
      <c r="D8" s="17">
        <v>-2.9444017976021288E-4</v>
      </c>
      <c r="E8" s="17">
        <v>-2.2229055176309576E-2</v>
      </c>
      <c r="F8">
        <v>-1.3995570082440021</v>
      </c>
      <c r="G8" t="s">
        <v>110</v>
      </c>
      <c r="J8" s="42">
        <v>45426</v>
      </c>
      <c r="K8" s="39">
        <v>1.0284081039642512E-2</v>
      </c>
      <c r="L8" s="39">
        <v>4.8378131397597279E-3</v>
      </c>
      <c r="M8" s="40">
        <v>5.3330348646227627E-3</v>
      </c>
      <c r="N8" s="40">
        <v>4.9510461750197493E-3</v>
      </c>
      <c r="O8" s="41">
        <v>0.3693533498715435</v>
      </c>
      <c r="P8" s="41" t="s">
        <v>110</v>
      </c>
    </row>
    <row r="9" spans="1:16" x14ac:dyDescent="0.2">
      <c r="A9" s="21">
        <v>44897</v>
      </c>
      <c r="B9" s="22">
        <v>-1.9842090990724759E-2</v>
      </c>
      <c r="C9" s="22">
        <v>-1.194660488065602E-3</v>
      </c>
      <c r="D9" s="17">
        <v>-6.2724605554228283E-4</v>
      </c>
      <c r="E9" s="17">
        <v>-1.9214844935182475E-2</v>
      </c>
      <c r="F9">
        <v>-1.209780203344702</v>
      </c>
      <c r="G9" t="s">
        <v>110</v>
      </c>
      <c r="J9" s="38">
        <v>45427</v>
      </c>
      <c r="K9" s="39">
        <v>7.270969601684163E-3</v>
      </c>
      <c r="L9" s="39">
        <v>1.1715927882596233E-2</v>
      </c>
      <c r="M9" s="40">
        <v>1.1004091189665008E-2</v>
      </c>
      <c r="N9" s="40">
        <v>-3.7331215879808453E-3</v>
      </c>
      <c r="O9" s="41">
        <v>-0.27849487063065032</v>
      </c>
      <c r="P9" s="41" t="s">
        <v>110</v>
      </c>
    </row>
    <row r="10" spans="1:16" x14ac:dyDescent="0.2">
      <c r="A10" s="28">
        <v>44900</v>
      </c>
      <c r="B10" s="25">
        <v>-4.9629858383495096E-2</v>
      </c>
      <c r="C10" s="25">
        <v>-1.7894212283564803E-2</v>
      </c>
      <c r="D10" s="25">
        <v>-1.7621880662623188E-2</v>
      </c>
      <c r="E10" s="25">
        <v>-3.2007977720871911E-2</v>
      </c>
      <c r="F10" s="26">
        <v>-2.0152448758463732</v>
      </c>
      <c r="G10" s="26" t="s">
        <v>114</v>
      </c>
      <c r="J10" s="42">
        <v>45428</v>
      </c>
      <c r="K10" s="39">
        <v>-2.0532538353445373E-2</v>
      </c>
      <c r="L10" s="39">
        <v>-2.0816677921287052E-3</v>
      </c>
      <c r="M10" s="40">
        <v>-3.7212818832921377E-4</v>
      </c>
      <c r="N10" s="40">
        <v>-2.016041016511616E-2</v>
      </c>
      <c r="O10" s="41">
        <v>-1.5039882008856984</v>
      </c>
      <c r="P10" s="41" t="s">
        <v>110</v>
      </c>
    </row>
    <row r="11" spans="1:16" x14ac:dyDescent="0.2">
      <c r="A11" s="21">
        <v>44901</v>
      </c>
      <c r="B11" s="22">
        <v>-5.95516959691611E-3</v>
      </c>
      <c r="C11" s="22">
        <v>-1.4399194981406072E-2</v>
      </c>
      <c r="D11" s="17">
        <v>-1.4065106042383282E-2</v>
      </c>
      <c r="E11" s="17">
        <v>8.1099364454671717E-3</v>
      </c>
      <c r="F11">
        <v>0.51060732445180734</v>
      </c>
      <c r="G11" t="s">
        <v>110</v>
      </c>
      <c r="J11" s="38">
        <v>45429</v>
      </c>
      <c r="K11" s="39">
        <v>3.2749428740297404E-4</v>
      </c>
      <c r="L11" s="39">
        <v>1.1647735102702228E-3</v>
      </c>
      <c r="M11" s="40">
        <v>2.3045866049246294E-3</v>
      </c>
      <c r="N11" s="40">
        <v>-1.9770923175216554E-3</v>
      </c>
      <c r="O11" s="41">
        <v>-0.14749320540905758</v>
      </c>
      <c r="P11" s="41" t="s">
        <v>110</v>
      </c>
    </row>
    <row r="12" spans="1:16" x14ac:dyDescent="0.2">
      <c r="A12" s="21">
        <v>44902</v>
      </c>
      <c r="B12" s="22">
        <v>-2.1889405795726846E-2</v>
      </c>
      <c r="C12" s="22">
        <v>-1.8623708845491027E-3</v>
      </c>
      <c r="D12" s="17">
        <v>-1.30675496395769E-3</v>
      </c>
      <c r="E12" s="17">
        <v>-2.0582650831769154E-2</v>
      </c>
      <c r="F12">
        <v>-1.2958982283035645</v>
      </c>
      <c r="G12" t="s">
        <v>110</v>
      </c>
      <c r="J12" s="42">
        <v>45432</v>
      </c>
      <c r="K12" s="39">
        <v>-6.2213136593251006E-3</v>
      </c>
      <c r="L12" s="39">
        <v>9.163899374069473E-4</v>
      </c>
      <c r="M12" s="40">
        <v>2.0997925175055571E-3</v>
      </c>
      <c r="N12" s="40">
        <v>-8.3211061768306577E-3</v>
      </c>
      <c r="O12" s="41">
        <v>-0.62076343714102733</v>
      </c>
      <c r="P12" s="41" t="s">
        <v>110</v>
      </c>
    </row>
    <row r="13" spans="1:16" x14ac:dyDescent="0.2">
      <c r="A13" s="21">
        <v>44903</v>
      </c>
      <c r="B13" s="22">
        <v>3.0624584464058469E-3</v>
      </c>
      <c r="C13" s="22">
        <v>7.5217819575039702E-3</v>
      </c>
      <c r="D13" s="17">
        <v>8.2432168317329163E-3</v>
      </c>
      <c r="E13" s="17">
        <v>-5.1807583853270694E-3</v>
      </c>
      <c r="F13">
        <v>-0.32618420570258078</v>
      </c>
      <c r="G13" t="s">
        <v>110</v>
      </c>
      <c r="J13" s="38">
        <v>45433</v>
      </c>
      <c r="K13" s="39">
        <v>1.2520457053862399E-2</v>
      </c>
      <c r="L13" s="39">
        <v>2.501874243978186E-3</v>
      </c>
      <c r="M13" s="40">
        <v>3.4070360197167517E-3</v>
      </c>
      <c r="N13" s="40">
        <v>9.1134210341456481E-3</v>
      </c>
      <c r="O13" s="41">
        <v>0.67987097448915523</v>
      </c>
      <c r="P13" s="41" t="s">
        <v>110</v>
      </c>
    </row>
    <row r="14" spans="1:16" x14ac:dyDescent="0.2">
      <c r="A14" s="21">
        <v>44904</v>
      </c>
      <c r="B14" s="22">
        <v>-1.8787622439127016E-3</v>
      </c>
      <c r="C14" s="22">
        <v>-7.349578247904498E-3</v>
      </c>
      <c r="D14" s="17">
        <v>-6.8909218503193934E-3</v>
      </c>
      <c r="E14" s="17">
        <v>5.0121596064066918E-3</v>
      </c>
      <c r="F14">
        <v>0.31556910754623307</v>
      </c>
      <c r="G14" t="s">
        <v>110</v>
      </c>
      <c r="J14" s="42">
        <v>45434</v>
      </c>
      <c r="K14" s="39">
        <v>-8.6234199893588936E-3</v>
      </c>
      <c r="L14" s="39">
        <v>-2.7061230392261271E-3</v>
      </c>
      <c r="M14" s="40">
        <v>-8.8699614432629975E-4</v>
      </c>
      <c r="N14" s="40">
        <v>-7.7364238450325935E-3</v>
      </c>
      <c r="O14" s="41">
        <v>-0.57714550868180448</v>
      </c>
      <c r="P14" s="41" t="s">
        <v>110</v>
      </c>
    </row>
    <row r="15" spans="1:16" x14ac:dyDescent="0.2">
      <c r="A15" s="21">
        <v>44907</v>
      </c>
      <c r="B15" s="22">
        <v>8.4704398660984115E-3</v>
      </c>
      <c r="C15" s="22">
        <v>1.4279296218109305E-2</v>
      </c>
      <c r="D15" s="17">
        <v>1.5120137069920254E-2</v>
      </c>
      <c r="E15" s="17">
        <v>-6.6496972038218426E-3</v>
      </c>
      <c r="F15">
        <v>-0.41866963082748859</v>
      </c>
      <c r="G15" t="s">
        <v>110</v>
      </c>
      <c r="J15" s="38">
        <v>45435</v>
      </c>
      <c r="K15" s="39">
        <v>-2.051536759641448E-2</v>
      </c>
      <c r="L15" s="39">
        <v>-7.3807894850155265E-3</v>
      </c>
      <c r="M15" s="40">
        <v>-4.7412931001115984E-3</v>
      </c>
      <c r="N15" s="40">
        <v>-1.577407449630288E-2</v>
      </c>
      <c r="O15" s="41">
        <v>-1.1767628598837516</v>
      </c>
      <c r="P15" s="41" t="s">
        <v>110</v>
      </c>
    </row>
    <row r="16" spans="1:16" x14ac:dyDescent="0.2">
      <c r="A16" s="21">
        <v>44908</v>
      </c>
      <c r="B16" s="22">
        <v>-5.5995611666783685E-3</v>
      </c>
      <c r="C16" s="22">
        <v>7.2896644387934195E-3</v>
      </c>
      <c r="D16" s="17">
        <v>8.0069977724015595E-3</v>
      </c>
      <c r="E16" s="17">
        <v>-1.3606558939079928E-2</v>
      </c>
      <c r="F16">
        <v>-0.8566785574210759</v>
      </c>
      <c r="G16" t="s">
        <v>110</v>
      </c>
      <c r="J16" s="42">
        <v>45436</v>
      </c>
      <c r="K16" s="39">
        <v>8.8806848328573107E-3</v>
      </c>
      <c r="L16" s="39">
        <v>7.0010425881694704E-3</v>
      </c>
      <c r="M16" s="40">
        <v>7.1166334966023346E-3</v>
      </c>
      <c r="N16" s="40">
        <v>1.7640513362549761E-3</v>
      </c>
      <c r="O16" s="41">
        <v>0.13160011992587589</v>
      </c>
      <c r="P16" s="41" t="s">
        <v>110</v>
      </c>
    </row>
    <row r="17" spans="1:16" x14ac:dyDescent="0.2">
      <c r="A17" s="21">
        <v>44909</v>
      </c>
      <c r="B17" s="22">
        <v>-1.0323781853384784E-2</v>
      </c>
      <c r="C17" s="22">
        <v>-6.0527246341003371E-3</v>
      </c>
      <c r="D17" s="17">
        <v>-5.5711526987057463E-3</v>
      </c>
      <c r="E17" s="17">
        <v>-4.7526291546790373E-3</v>
      </c>
      <c r="F17">
        <v>-0.2992288870695986</v>
      </c>
      <c r="G17" t="s">
        <v>110</v>
      </c>
      <c r="J17" s="38">
        <v>45440</v>
      </c>
      <c r="K17" s="39">
        <v>-1.2124207976623724E-2</v>
      </c>
      <c r="L17" s="39">
        <v>2.4880185293407742E-4</v>
      </c>
      <c r="M17" s="40">
        <v>1.5493612190286428E-3</v>
      </c>
      <c r="N17" s="40">
        <v>-1.3673569195652368E-2</v>
      </c>
      <c r="O17" s="41">
        <v>-1.0200629136920549</v>
      </c>
      <c r="P17" s="41" t="s">
        <v>110</v>
      </c>
    </row>
    <row r="18" spans="1:16" x14ac:dyDescent="0.2">
      <c r="A18" s="21">
        <v>44910</v>
      </c>
      <c r="B18" s="22">
        <v>-1.9203465885231585E-2</v>
      </c>
      <c r="C18" s="22">
        <v>-2.4921675023714007E-2</v>
      </c>
      <c r="D18" s="17">
        <v>-2.4773519397975317E-2</v>
      </c>
      <c r="E18" s="17">
        <v>5.5700535127437313E-3</v>
      </c>
      <c r="F18">
        <v>0.35069450177813732</v>
      </c>
      <c r="G18" t="s">
        <v>110</v>
      </c>
      <c r="J18" s="42">
        <v>45441</v>
      </c>
      <c r="K18" s="39">
        <v>-1.2273008483982384E-2</v>
      </c>
      <c r="L18" s="39">
        <v>-7.3670465096804527E-3</v>
      </c>
      <c r="M18" s="40">
        <v>-4.7299619156064201E-3</v>
      </c>
      <c r="N18" s="40">
        <v>-7.5430465683759638E-3</v>
      </c>
      <c r="O18" s="41">
        <v>-0.56271935663286354</v>
      </c>
      <c r="P18" s="41" t="s">
        <v>110</v>
      </c>
    </row>
    <row r="19" spans="1:16" x14ac:dyDescent="0.2">
      <c r="A19" s="21">
        <v>44911</v>
      </c>
      <c r="B19" s="22">
        <v>-4.3511005574095041E-3</v>
      </c>
      <c r="C19" s="22">
        <v>-1.1137750774080746E-2</v>
      </c>
      <c r="D19" s="17">
        <v>-1.0746031777778586E-2</v>
      </c>
      <c r="E19" s="17">
        <v>6.3949312203690819E-3</v>
      </c>
      <c r="F19">
        <v>0.40262938463729125</v>
      </c>
      <c r="G19" t="s">
        <v>110</v>
      </c>
      <c r="J19" s="38">
        <v>45442</v>
      </c>
      <c r="K19" s="39">
        <v>7.8297987555011606E-3</v>
      </c>
      <c r="L19" s="39">
        <v>-5.9750355854433224E-3</v>
      </c>
      <c r="M19" s="40">
        <v>-3.5822386438124176E-3</v>
      </c>
      <c r="N19" s="40">
        <v>1.1412037399313579E-2</v>
      </c>
      <c r="O19" s="41">
        <v>0.85135021837662306</v>
      </c>
      <c r="P19" s="41" t="s">
        <v>110</v>
      </c>
    </row>
    <row r="20" spans="1:16" x14ac:dyDescent="0.2">
      <c r="A20" s="21">
        <v>44914</v>
      </c>
      <c r="B20" s="22">
        <v>1.529510661195399E-2</v>
      </c>
      <c r="C20" s="22">
        <v>-9.0075160018523448E-3</v>
      </c>
      <c r="D20" s="17">
        <v>-8.5781555362690939E-3</v>
      </c>
      <c r="E20" s="17">
        <v>2.3873262148223086E-2</v>
      </c>
      <c r="F20">
        <v>1.503077440052442</v>
      </c>
      <c r="G20" t="s">
        <v>110</v>
      </c>
      <c r="J20" s="42">
        <v>45443</v>
      </c>
      <c r="K20" s="39">
        <v>1.1991180706386606E-2</v>
      </c>
      <c r="L20" s="39">
        <v>8.0278762048646701E-3</v>
      </c>
      <c r="M20" s="40">
        <v>7.9632653854916791E-3</v>
      </c>
      <c r="N20" s="40">
        <v>4.0279153208949269E-3</v>
      </c>
      <c r="O20" s="41">
        <v>0.30048679898759378</v>
      </c>
      <c r="P20" s="41" t="s">
        <v>110</v>
      </c>
    </row>
    <row r="21" spans="1:16" x14ac:dyDescent="0.2">
      <c r="A21" s="21">
        <v>44915</v>
      </c>
      <c r="B21" s="22">
        <v>-2.0086091472702128E-2</v>
      </c>
      <c r="C21" s="22">
        <v>1.0373383615349674E-3</v>
      </c>
      <c r="D21" s="17">
        <v>1.6441924451371121E-3</v>
      </c>
      <c r="E21" s="17">
        <v>-2.1730283917839238E-2</v>
      </c>
      <c r="F21">
        <v>-1.3681540176640521</v>
      </c>
      <c r="G21" t="s">
        <v>110</v>
      </c>
      <c r="J21" s="38">
        <v>45446</v>
      </c>
      <c r="K21" s="39">
        <v>-9.6795900847618244E-3</v>
      </c>
      <c r="L21" s="39">
        <v>1.1160825806737495E-3</v>
      </c>
      <c r="M21" s="40">
        <v>2.2644405744229063E-3</v>
      </c>
      <c r="N21" s="40">
        <v>-1.1944030659184731E-2</v>
      </c>
      <c r="O21" s="41">
        <v>-0.89103748561195817</v>
      </c>
      <c r="P21" s="41" t="s">
        <v>110</v>
      </c>
    </row>
    <row r="22" spans="1:16" x14ac:dyDescent="0.2">
      <c r="A22" s="21">
        <v>44916</v>
      </c>
      <c r="B22" s="22">
        <v>3.4163518515828439E-3</v>
      </c>
      <c r="C22" s="22">
        <v>1.4867993802734736E-2</v>
      </c>
      <c r="D22" s="17">
        <v>1.5719237001900269E-2</v>
      </c>
      <c r="E22" s="17">
        <v>-1.2302885150317425E-2</v>
      </c>
      <c r="F22">
        <v>-0.77459833524991106</v>
      </c>
      <c r="G22" t="s">
        <v>110</v>
      </c>
      <c r="J22" s="42">
        <v>45447</v>
      </c>
      <c r="K22" s="39">
        <v>-1.078522689936301E-2</v>
      </c>
      <c r="L22" s="39">
        <v>1.5028090913065117E-3</v>
      </c>
      <c r="M22" s="40">
        <v>2.5832994341808925E-3</v>
      </c>
      <c r="N22" s="40">
        <v>-1.3368526333543903E-2</v>
      </c>
      <c r="O22" s="41">
        <v>-0.99730638931491844</v>
      </c>
      <c r="P22" s="41" t="s">
        <v>110</v>
      </c>
    </row>
    <row r="25" spans="1:16" x14ac:dyDescent="0.2">
      <c r="B25" t="s">
        <v>139</v>
      </c>
    </row>
    <row r="26" spans="1:16" x14ac:dyDescent="0.2">
      <c r="A26" t="s">
        <v>140</v>
      </c>
      <c r="B26">
        <f>_xlfn.T.TEST(E7:E12, N7:N12, 2, 2)</f>
        <v>0.11066405646091185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2)</f>
        <v>0.20049567175373387</v>
      </c>
      <c r="C27" t="str">
        <f>IF(ABS(B27)&lt;0.05, "yes", "no")</f>
        <v>no</v>
      </c>
    </row>
    <row r="28" spans="1:16" x14ac:dyDescent="0.2">
      <c r="A28" t="s">
        <v>93</v>
      </c>
      <c r="B28">
        <f>_xlfn.T.TEST(E7:E22, N7:N22, 2, 2)</f>
        <v>0.49440582856318016</v>
      </c>
      <c r="C28" t="str">
        <f>IF(ABS(B28)&lt;0.05, "yes", "no")</f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FD6C-422D-D943-9419-9A7944B8DE5A}">
  <sheetPr codeName="Sheet24"/>
  <dimension ref="A1:P28"/>
  <sheetViews>
    <sheetView workbookViewId="0">
      <selection activeCell="A25" sqref="A25:C28"/>
    </sheetView>
  </sheetViews>
  <sheetFormatPr baseColWidth="10" defaultRowHeight="15" x14ac:dyDescent="0.2"/>
  <sheetData>
    <row r="1" spans="1:16" x14ac:dyDescent="0.2">
      <c r="A1" s="78" t="s">
        <v>137</v>
      </c>
      <c r="B1" s="78"/>
      <c r="C1" s="78"/>
      <c r="D1" s="78"/>
      <c r="E1" s="78"/>
      <c r="F1" s="78"/>
      <c r="G1" s="78"/>
      <c r="J1" s="78" t="s">
        <v>138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152</v>
      </c>
      <c r="C2" t="s">
        <v>16</v>
      </c>
      <c r="D2" t="s">
        <v>43</v>
      </c>
      <c r="E2" t="s">
        <v>44</v>
      </c>
      <c r="F2" t="s">
        <v>70</v>
      </c>
      <c r="G2" t="s">
        <v>153</v>
      </c>
      <c r="J2" t="s">
        <v>0</v>
      </c>
      <c r="K2" t="s">
        <v>152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6" x14ac:dyDescent="0.2">
      <c r="A3" s="20">
        <v>44888</v>
      </c>
      <c r="B3" s="22">
        <v>2.9991254822795632E-2</v>
      </c>
      <c r="C3" s="22">
        <v>5.9147063378277576E-3</v>
      </c>
      <c r="D3" s="17">
        <v>1.2334410484796835E-2</v>
      </c>
      <c r="E3" s="17">
        <v>1.7656844337998797E-2</v>
      </c>
      <c r="F3">
        <v>0.81033295421732032</v>
      </c>
      <c r="G3" t="s">
        <v>110</v>
      </c>
      <c r="J3" s="38">
        <v>45419</v>
      </c>
      <c r="K3" s="39">
        <v>-1.7212898296312673E-2</v>
      </c>
      <c r="L3" s="39">
        <v>1.3434298232750663E-3</v>
      </c>
      <c r="M3" s="40">
        <v>6.1217648785532397E-3</v>
      </c>
      <c r="N3" s="40">
        <v>-2.3334663174865912E-2</v>
      </c>
      <c r="O3" s="41">
        <v>-0.91200417355642194</v>
      </c>
      <c r="P3" s="41" t="s">
        <v>110</v>
      </c>
    </row>
    <row r="4" spans="1:16" x14ac:dyDescent="0.2">
      <c r="A4" s="21">
        <v>44890</v>
      </c>
      <c r="B4" s="22">
        <v>-1.5073619126257709E-2</v>
      </c>
      <c r="C4" s="22">
        <v>-2.830708720074071E-4</v>
      </c>
      <c r="D4" s="17">
        <v>-1.4329232608234475E-3</v>
      </c>
      <c r="E4" s="17">
        <v>-1.3640695865434262E-2</v>
      </c>
      <c r="F4">
        <v>-0.62601816987361636</v>
      </c>
      <c r="G4" t="s">
        <v>110</v>
      </c>
      <c r="J4" s="42">
        <v>45420</v>
      </c>
      <c r="K4" s="39">
        <v>-1.5680561573807594E-3</v>
      </c>
      <c r="L4" s="39">
        <v>-5.8356181661389783E-6</v>
      </c>
      <c r="M4" s="40">
        <v>2.8265639743410885E-3</v>
      </c>
      <c r="N4" s="40">
        <v>-4.394620131721848E-3</v>
      </c>
      <c r="O4" s="41">
        <v>-0.17175786388219116</v>
      </c>
      <c r="P4" s="41" t="s">
        <v>110</v>
      </c>
    </row>
    <row r="5" spans="1:16" x14ac:dyDescent="0.2">
      <c r="A5" s="20">
        <v>44893</v>
      </c>
      <c r="B5" s="22">
        <v>-2.7228032453837092E-2</v>
      </c>
      <c r="C5" s="22">
        <v>-1.5444149702443011E-2</v>
      </c>
      <c r="D5" s="17">
        <v>-3.5110744378858867E-2</v>
      </c>
      <c r="E5" s="17">
        <v>7.882711925021775E-3</v>
      </c>
      <c r="F5">
        <v>0.36176460069370242</v>
      </c>
      <c r="G5" t="s">
        <v>110</v>
      </c>
      <c r="J5" s="38">
        <v>45421</v>
      </c>
      <c r="K5" s="39">
        <v>-1.8415776707409459E-2</v>
      </c>
      <c r="L5" s="39">
        <v>5.0909476986258362E-3</v>
      </c>
      <c r="M5" s="40">
        <v>1.5274022034281453E-2</v>
      </c>
      <c r="N5" s="40">
        <v>-3.368979874169091E-2</v>
      </c>
      <c r="O5" s="41">
        <v>-1.3167208297993596</v>
      </c>
      <c r="P5" s="41" t="s">
        <v>110</v>
      </c>
    </row>
    <row r="6" spans="1:16" x14ac:dyDescent="0.2">
      <c r="A6" s="21">
        <v>44894</v>
      </c>
      <c r="B6" s="22">
        <v>-1.1878445772992463E-2</v>
      </c>
      <c r="C6" s="22">
        <v>-1.5918505325509535E-3</v>
      </c>
      <c r="D6" s="17">
        <v>-4.3401601259352605E-3</v>
      </c>
      <c r="E6" s="17">
        <v>-7.5382856470572026E-3</v>
      </c>
      <c r="F6">
        <v>-0.34595770122795444</v>
      </c>
      <c r="G6" t="s">
        <v>110</v>
      </c>
      <c r="J6" s="42">
        <v>45422</v>
      </c>
      <c r="K6" s="39">
        <v>1.2744140717385166E-2</v>
      </c>
      <c r="L6" s="39">
        <v>1.6493988445498431E-3</v>
      </c>
      <c r="M6" s="40">
        <v>6.8690080559139681E-3</v>
      </c>
      <c r="N6" s="40">
        <v>5.8751326614711981E-3</v>
      </c>
      <c r="O6" s="41">
        <v>0.22962172058393859</v>
      </c>
      <c r="P6" s="41" t="s">
        <v>110</v>
      </c>
    </row>
    <row r="7" spans="1:16" x14ac:dyDescent="0.2">
      <c r="A7" s="18">
        <v>44895</v>
      </c>
      <c r="B7" s="19">
        <v>8.2379192822922054E-2</v>
      </c>
      <c r="C7" s="19">
        <v>3.0947814727501077E-2</v>
      </c>
      <c r="D7" s="19">
        <v>6.7941307316134486E-2</v>
      </c>
      <c r="E7" s="19">
        <v>1.4437885506787568E-2</v>
      </c>
      <c r="F7" s="27">
        <v>0.66260392805233326</v>
      </c>
      <c r="G7" s="27" t="s">
        <v>110</v>
      </c>
      <c r="J7" s="43">
        <v>45425</v>
      </c>
      <c r="K7" s="44">
        <v>5.7968026296637554E-3</v>
      </c>
      <c r="L7" s="44">
        <v>-2.4130405535727206E-4</v>
      </c>
      <c r="M7" s="44">
        <v>2.2514986215096573E-3</v>
      </c>
      <c r="N7" s="44">
        <v>3.545304008154098E-3</v>
      </c>
      <c r="O7" s="45">
        <v>0.13856347647843981</v>
      </c>
      <c r="P7" s="45" t="s">
        <v>110</v>
      </c>
    </row>
    <row r="8" spans="1:16" x14ac:dyDescent="0.2">
      <c r="A8" s="21">
        <v>44896</v>
      </c>
      <c r="B8" s="22">
        <v>1.2527518022436679E-2</v>
      </c>
      <c r="C8" s="22">
        <v>-8.6762366700898763E-4</v>
      </c>
      <c r="D8" s="17">
        <v>-2.7314103067842283E-3</v>
      </c>
      <c r="E8" s="17">
        <v>1.5258928329220907E-2</v>
      </c>
      <c r="F8">
        <v>0.70028439026321221</v>
      </c>
      <c r="G8" t="s">
        <v>110</v>
      </c>
      <c r="J8" s="42">
        <v>45426</v>
      </c>
      <c r="K8" s="39">
        <v>1.0586315643009048E-2</v>
      </c>
      <c r="L8" s="39">
        <v>4.8378131397597279E-3</v>
      </c>
      <c r="M8" s="40">
        <v>1.4655812153820884E-2</v>
      </c>
      <c r="N8" s="40">
        <v>-4.0694965108118361E-3</v>
      </c>
      <c r="O8" s="41">
        <v>-0.15905084098798089</v>
      </c>
      <c r="P8" s="41" t="s">
        <v>110</v>
      </c>
    </row>
    <row r="9" spans="1:16" x14ac:dyDescent="0.2">
      <c r="A9" s="20">
        <v>44897</v>
      </c>
      <c r="B9" s="22">
        <v>-1.5115372098679747E-2</v>
      </c>
      <c r="C9" s="22">
        <v>-1.1946317615054713E-3</v>
      </c>
      <c r="D9" s="17">
        <v>-3.4578045320087522E-3</v>
      </c>
      <c r="E9" s="17">
        <v>-1.1657567566670995E-2</v>
      </c>
      <c r="F9">
        <v>-0.53500563206297036</v>
      </c>
      <c r="G9" t="s">
        <v>110</v>
      </c>
      <c r="J9" s="38">
        <v>45427</v>
      </c>
      <c r="K9" s="39">
        <v>3.5837823445339811E-2</v>
      </c>
      <c r="L9" s="39">
        <v>1.1715927882596233E-2</v>
      </c>
      <c r="M9" s="40">
        <v>3.1453670620914372E-2</v>
      </c>
      <c r="N9" s="40">
        <v>4.3841528244254399E-3</v>
      </c>
      <c r="O9" s="41">
        <v>0.17134876314357395</v>
      </c>
      <c r="P9" s="41" t="s">
        <v>110</v>
      </c>
    </row>
    <row r="10" spans="1:16" x14ac:dyDescent="0.2">
      <c r="A10" s="21">
        <v>44900</v>
      </c>
      <c r="B10" s="22">
        <v>-1.5762057713404443E-2</v>
      </c>
      <c r="C10" s="22">
        <v>-1.7894245646781326E-2</v>
      </c>
      <c r="D10" s="17">
        <v>-4.0553226002910892E-2</v>
      </c>
      <c r="E10" s="17">
        <v>2.4791168289506449E-2</v>
      </c>
      <c r="F10">
        <v>1.1377514721190198</v>
      </c>
      <c r="G10" t="s">
        <v>110</v>
      </c>
      <c r="J10" s="42">
        <v>45428</v>
      </c>
      <c r="K10" s="39">
        <v>-2.8638354214508555E-3</v>
      </c>
      <c r="L10" s="39">
        <v>-2.0816677921287052E-3</v>
      </c>
      <c r="M10" s="40">
        <v>-2.2430715818232624E-3</v>
      </c>
      <c r="N10" s="40">
        <v>-6.2076383962759302E-4</v>
      </c>
      <c r="O10" s="41">
        <v>-2.4261726354939232E-2</v>
      </c>
      <c r="P10" s="41" t="s">
        <v>110</v>
      </c>
    </row>
    <row r="11" spans="1:16" x14ac:dyDescent="0.2">
      <c r="A11" s="20">
        <v>44901</v>
      </c>
      <c r="B11" s="22">
        <v>-3.7507431882693676E-2</v>
      </c>
      <c r="C11" s="22">
        <v>-1.4399175760970717E-2</v>
      </c>
      <c r="D11" s="17">
        <v>-3.2789508148409086E-2</v>
      </c>
      <c r="E11" s="17">
        <v>-4.7179237342845903E-3</v>
      </c>
      <c r="F11">
        <v>-0.21652165042579447</v>
      </c>
      <c r="G11" t="s">
        <v>110</v>
      </c>
      <c r="J11" s="38">
        <v>45429</v>
      </c>
      <c r="K11" s="39">
        <v>-1.9924045335314111E-2</v>
      </c>
      <c r="L11" s="39">
        <v>1.1647735102702228E-3</v>
      </c>
      <c r="M11" s="40">
        <v>5.6854471414533063E-3</v>
      </c>
      <c r="N11" s="40">
        <v>-2.5609492476767418E-2</v>
      </c>
      <c r="O11" s="41">
        <v>-1.0009128414002868</v>
      </c>
      <c r="P11" s="41" t="s">
        <v>110</v>
      </c>
    </row>
    <row r="12" spans="1:16" x14ac:dyDescent="0.2">
      <c r="A12" s="21">
        <v>44902</v>
      </c>
      <c r="B12" s="22">
        <v>8.3193934429646177E-3</v>
      </c>
      <c r="C12" s="22">
        <v>-1.8623485890298941E-3</v>
      </c>
      <c r="D12" s="17">
        <v>-4.9410266777657457E-3</v>
      </c>
      <c r="E12" s="17">
        <v>1.3260420120730363E-2</v>
      </c>
      <c r="F12">
        <v>0.60856601581231895</v>
      </c>
      <c r="G12" t="s">
        <v>110</v>
      </c>
      <c r="J12" s="42">
        <v>45432</v>
      </c>
      <c r="K12" s="39">
        <v>2.4881521868130863E-2</v>
      </c>
      <c r="L12" s="39">
        <v>9.163899374069473E-4</v>
      </c>
      <c r="M12" s="40">
        <v>5.0788402064855919E-3</v>
      </c>
      <c r="N12" s="40">
        <v>1.9802681661645269E-2</v>
      </c>
      <c r="O12" s="41">
        <v>0.77396138901557066</v>
      </c>
      <c r="P12" s="41" t="s">
        <v>110</v>
      </c>
    </row>
    <row r="13" spans="1:16" x14ac:dyDescent="0.2">
      <c r="A13" s="24">
        <v>44903</v>
      </c>
      <c r="B13" s="25">
        <v>6.5074352044251826E-2</v>
      </c>
      <c r="C13" s="25">
        <v>7.5217594663847809E-3</v>
      </c>
      <c r="D13" s="25">
        <v>1.5904212370007904E-2</v>
      </c>
      <c r="E13" s="25">
        <v>4.9170139674243926E-2</v>
      </c>
      <c r="F13" s="26">
        <v>2.2565858190050871</v>
      </c>
      <c r="G13" s="26" t="s">
        <v>114</v>
      </c>
      <c r="J13" s="38">
        <v>45433</v>
      </c>
      <c r="K13" s="39">
        <v>6.3937518103671653E-3</v>
      </c>
      <c r="L13" s="39">
        <v>2.501874243978186E-3</v>
      </c>
      <c r="M13" s="40">
        <v>8.950939172458686E-3</v>
      </c>
      <c r="N13" s="40">
        <v>-2.5571873620915207E-3</v>
      </c>
      <c r="O13" s="41">
        <v>-9.9944255861606421E-2</v>
      </c>
      <c r="P13" s="41" t="s">
        <v>110</v>
      </c>
    </row>
    <row r="14" spans="1:16" x14ac:dyDescent="0.2">
      <c r="A14" s="21">
        <v>44904</v>
      </c>
      <c r="B14" s="22">
        <v>-9.7851705680553902E-3</v>
      </c>
      <c r="C14" s="22">
        <v>-7.3495462355336327E-3</v>
      </c>
      <c r="D14" s="17">
        <v>-1.7129925821755512E-2</v>
      </c>
      <c r="E14" s="17">
        <v>7.3447552537001214E-3</v>
      </c>
      <c r="F14">
        <v>0.33707592980958234</v>
      </c>
      <c r="G14" t="s">
        <v>110</v>
      </c>
      <c r="J14" s="42">
        <v>45434</v>
      </c>
      <c r="K14" s="39">
        <v>-4.5708491622177272E-3</v>
      </c>
      <c r="L14" s="39">
        <v>-2.7061230392261271E-3</v>
      </c>
      <c r="M14" s="40">
        <v>-3.7681276839624592E-3</v>
      </c>
      <c r="N14" s="40">
        <v>-8.0272147825526802E-4</v>
      </c>
      <c r="O14" s="41">
        <v>-3.1373297865328706E-2</v>
      </c>
      <c r="P14" s="41" t="s">
        <v>110</v>
      </c>
    </row>
    <row r="15" spans="1:16" x14ac:dyDescent="0.2">
      <c r="A15" s="20">
        <v>44907</v>
      </c>
      <c r="B15" s="22">
        <v>3.1410013402947357E-2</v>
      </c>
      <c r="C15" s="22">
        <v>1.4279251114533986E-2</v>
      </c>
      <c r="D15" s="17">
        <v>3.0914858873351006E-2</v>
      </c>
      <c r="E15" s="17">
        <v>4.9515452959635053E-4</v>
      </c>
      <c r="F15">
        <v>2.2724334262742577E-2</v>
      </c>
      <c r="G15" t="s">
        <v>110</v>
      </c>
      <c r="J15" s="53">
        <v>45435</v>
      </c>
      <c r="K15" s="47">
        <v>9.3196364888887384E-2</v>
      </c>
      <c r="L15" s="47">
        <v>-7.3807894850155265E-3</v>
      </c>
      <c r="M15" s="47">
        <v>-1.5184684149383993E-2</v>
      </c>
      <c r="N15" s="47">
        <v>0.10838104903827138</v>
      </c>
      <c r="O15" s="48">
        <v>4.235928683290056</v>
      </c>
      <c r="P15" s="48" t="s">
        <v>114</v>
      </c>
    </row>
    <row r="16" spans="1:16" x14ac:dyDescent="0.2">
      <c r="A16" s="21">
        <v>44908</v>
      </c>
      <c r="B16" s="22">
        <v>3.0624613918046162E-2</v>
      </c>
      <c r="C16" s="22">
        <v>7.289703700733785E-3</v>
      </c>
      <c r="D16" s="17">
        <v>1.5388738988963657E-2</v>
      </c>
      <c r="E16" s="17">
        <v>1.5235874929082505E-2</v>
      </c>
      <c r="F16">
        <v>0.6992263909128581</v>
      </c>
      <c r="G16" t="s">
        <v>110</v>
      </c>
      <c r="J16" s="42">
        <v>45436</v>
      </c>
      <c r="K16" s="39">
        <v>2.5722865507099346E-2</v>
      </c>
      <c r="L16" s="39">
        <v>7.0010425881694704E-3</v>
      </c>
      <c r="M16" s="40">
        <v>1.9938890942827837E-2</v>
      </c>
      <c r="N16" s="40">
        <v>5.7839745642715087E-3</v>
      </c>
      <c r="O16" s="41">
        <v>0.22605892799179497</v>
      </c>
      <c r="P16" s="41" t="s">
        <v>110</v>
      </c>
    </row>
    <row r="17" spans="1:16" x14ac:dyDescent="0.2">
      <c r="A17" s="20">
        <v>44909</v>
      </c>
      <c r="B17" s="22">
        <v>-2.2023404587958817E-2</v>
      </c>
      <c r="C17" s="22">
        <v>-6.0527657880661279E-3</v>
      </c>
      <c r="D17" s="17">
        <v>-1.4249343217600435E-2</v>
      </c>
      <c r="E17" s="17">
        <v>-7.7740613703583816E-3</v>
      </c>
      <c r="F17">
        <v>-0.35677825527136309</v>
      </c>
      <c r="G17" t="s">
        <v>110</v>
      </c>
      <c r="J17" s="53">
        <v>45440</v>
      </c>
      <c r="K17" s="47">
        <v>6.9804243906596675E-2</v>
      </c>
      <c r="L17" s="47">
        <v>2.4880185293407742E-4</v>
      </c>
      <c r="M17" s="47">
        <v>3.4484442947319166E-3</v>
      </c>
      <c r="N17" s="47">
        <v>6.635579961186476E-2</v>
      </c>
      <c r="O17" s="48">
        <v>2.5934278858962796</v>
      </c>
      <c r="P17" s="48" t="s">
        <v>114</v>
      </c>
    </row>
    <row r="18" spans="1:16" x14ac:dyDescent="0.2">
      <c r="A18" s="21">
        <v>44910</v>
      </c>
      <c r="B18" s="22">
        <v>-4.0850893305112601E-2</v>
      </c>
      <c r="C18" s="22">
        <v>-2.4921658340258168E-2</v>
      </c>
      <c r="D18" s="17">
        <v>-5.6163457323548688E-2</v>
      </c>
      <c r="E18" s="17">
        <v>1.5312564018436087E-2</v>
      </c>
      <c r="F18">
        <v>0.70274591541806009</v>
      </c>
      <c r="G18" t="s">
        <v>110</v>
      </c>
      <c r="J18" s="42">
        <v>45441</v>
      </c>
      <c r="K18" s="39">
        <v>8.112285688190557E-3</v>
      </c>
      <c r="L18" s="39">
        <v>-7.3670465096804527E-3</v>
      </c>
      <c r="M18" s="40">
        <v>-1.5151120801980439E-2</v>
      </c>
      <c r="N18" s="40">
        <v>2.3263406490170994E-2</v>
      </c>
      <c r="O18" s="41">
        <v>0.90921920111655585</v>
      </c>
      <c r="P18" s="41" t="s">
        <v>110</v>
      </c>
    </row>
    <row r="19" spans="1:16" x14ac:dyDescent="0.2">
      <c r="A19" s="20">
        <v>44911</v>
      </c>
      <c r="B19" s="22">
        <v>-2.2475415086494643E-2</v>
      </c>
      <c r="C19" s="22">
        <v>-1.1137778348199956E-2</v>
      </c>
      <c r="D19" s="17">
        <v>-2.5544854922174169E-2</v>
      </c>
      <c r="E19" s="17">
        <v>3.0694398356795258E-3</v>
      </c>
      <c r="F19">
        <v>0.140867088264789</v>
      </c>
      <c r="G19" t="s">
        <v>110</v>
      </c>
      <c r="J19" s="38">
        <v>45442</v>
      </c>
      <c r="K19" s="39">
        <v>-3.76660930516588E-2</v>
      </c>
      <c r="L19" s="39">
        <v>-5.9750355854433224E-3</v>
      </c>
      <c r="M19" s="40">
        <v>-1.1751526092640022E-2</v>
      </c>
      <c r="N19" s="40">
        <v>-2.5914566959018778E-2</v>
      </c>
      <c r="O19" s="41">
        <v>-1.0128362704626135</v>
      </c>
      <c r="P19" s="41" t="s">
        <v>110</v>
      </c>
    </row>
    <row r="20" spans="1:16" x14ac:dyDescent="0.2">
      <c r="A20" s="21">
        <v>44914</v>
      </c>
      <c r="B20" s="22">
        <v>-1.9129615732620175E-2</v>
      </c>
      <c r="C20" s="22">
        <v>-9.007465553582783E-3</v>
      </c>
      <c r="D20" s="17">
        <v>-2.0812718507280406E-2</v>
      </c>
      <c r="E20" s="17">
        <v>1.6831027746602306E-3</v>
      </c>
      <c r="F20">
        <v>7.7243340742753186E-2</v>
      </c>
      <c r="G20" t="s">
        <v>110</v>
      </c>
      <c r="J20" s="42">
        <v>45443</v>
      </c>
      <c r="K20" s="39">
        <v>-7.8460025151797508E-3</v>
      </c>
      <c r="L20" s="39">
        <v>8.0278762048646701E-3</v>
      </c>
      <c r="M20" s="40">
        <v>2.2446642907923212E-2</v>
      </c>
      <c r="N20" s="40">
        <v>-3.0292645423102962E-2</v>
      </c>
      <c r="O20" s="41">
        <v>-1.1839476253375789</v>
      </c>
      <c r="P20" s="41" t="s">
        <v>110</v>
      </c>
    </row>
    <row r="21" spans="1:16" x14ac:dyDescent="0.2">
      <c r="A21" s="20">
        <v>44915</v>
      </c>
      <c r="B21" s="22">
        <v>-1.0397443896132175E-2</v>
      </c>
      <c r="C21" s="22">
        <v>1.0372846193742458E-3</v>
      </c>
      <c r="D21" s="17">
        <v>1.5000273918504867E-3</v>
      </c>
      <c r="E21" s="17">
        <v>-1.1897471287982662E-2</v>
      </c>
      <c r="F21">
        <v>-0.5460156340484239</v>
      </c>
      <c r="G21" t="s">
        <v>110</v>
      </c>
      <c r="J21" s="38">
        <v>45446</v>
      </c>
      <c r="K21" s="39">
        <v>4.89542017219462E-2</v>
      </c>
      <c r="L21" s="39">
        <v>1.1160825806737495E-3</v>
      </c>
      <c r="M21" s="40">
        <v>5.5665332566791955E-3</v>
      </c>
      <c r="N21" s="40">
        <v>4.3387668465267003E-2</v>
      </c>
      <c r="O21" s="41">
        <v>1.6957491275823073</v>
      </c>
      <c r="P21" s="41" t="s">
        <v>110</v>
      </c>
    </row>
    <row r="22" spans="1:16" x14ac:dyDescent="0.2">
      <c r="A22" s="21">
        <v>44916</v>
      </c>
      <c r="B22" s="22">
        <v>2.5862713546511928E-2</v>
      </c>
      <c r="C22" s="22">
        <v>1.4868040255179737E-2</v>
      </c>
      <c r="D22" s="17">
        <v>3.2222756258272103E-2</v>
      </c>
      <c r="E22" s="17">
        <v>-6.3600427117601749E-3</v>
      </c>
      <c r="F22">
        <v>-0.29188410459493686</v>
      </c>
      <c r="G22" t="s">
        <v>110</v>
      </c>
      <c r="J22" s="42">
        <v>45447</v>
      </c>
      <c r="K22" s="39">
        <v>1.2495617988699026E-2</v>
      </c>
      <c r="L22" s="39">
        <v>1.5028090913065117E-3</v>
      </c>
      <c r="M22" s="40">
        <v>6.5110038614837719E-3</v>
      </c>
      <c r="N22" s="40">
        <v>5.984614127215254E-3</v>
      </c>
      <c r="O22" s="41">
        <v>0.23390065758583201</v>
      </c>
      <c r="P22" s="41" t="s">
        <v>110</v>
      </c>
    </row>
    <row r="25" spans="1:16" x14ac:dyDescent="0.2">
      <c r="B25" t="s">
        <v>139</v>
      </c>
    </row>
    <row r="26" spans="1:16" x14ac:dyDescent="0.2">
      <c r="A26" t="s">
        <v>140</v>
      </c>
      <c r="B26">
        <f>_xlfn.T.TEST(E7:E12, N7:N12, 2, 2)</f>
        <v>0.30182699494647397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2)</f>
        <v>0.67606619680243896</v>
      </c>
      <c r="C27" t="str">
        <f>IF(ABS(B27)&lt;0.05, "yes", "no")</f>
        <v>no</v>
      </c>
    </row>
    <row r="28" spans="1:16" x14ac:dyDescent="0.2">
      <c r="A28" t="s">
        <v>93</v>
      </c>
      <c r="B28">
        <f>_xlfn.T.TEST(E7:E22, N7:N22, 2, 2)</f>
        <v>0.64122386216251015</v>
      </c>
      <c r="C28" t="str">
        <f>IF(ABS(B28)&lt;0.05, "yes", "no")</f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779-DDF4-E842-B82B-8154C83F7C84}">
  <sheetPr codeName="Sheet25"/>
  <dimension ref="A1:P28"/>
  <sheetViews>
    <sheetView zoomScale="89" workbookViewId="0">
      <selection activeCell="A25" sqref="A25:C28"/>
    </sheetView>
  </sheetViews>
  <sheetFormatPr baseColWidth="10" defaultRowHeight="15" x14ac:dyDescent="0.2"/>
  <sheetData>
    <row r="1" spans="1:16" x14ac:dyDescent="0.2">
      <c r="A1" s="78" t="s">
        <v>137</v>
      </c>
      <c r="B1" s="78"/>
      <c r="C1" s="78"/>
      <c r="D1" s="78"/>
      <c r="E1" s="78"/>
      <c r="F1" s="78"/>
      <c r="G1" s="78"/>
      <c r="J1" s="78" t="s">
        <v>138</v>
      </c>
      <c r="K1" s="78"/>
      <c r="L1" s="78"/>
      <c r="M1" s="78"/>
      <c r="N1" s="78"/>
      <c r="O1" s="78"/>
      <c r="P1" s="78"/>
    </row>
    <row r="2" spans="1:16" x14ac:dyDescent="0.2">
      <c r="A2" t="s">
        <v>0</v>
      </c>
      <c r="B2" t="s">
        <v>78</v>
      </c>
      <c r="C2" t="s">
        <v>16</v>
      </c>
      <c r="D2" t="s">
        <v>43</v>
      </c>
      <c r="E2" t="s">
        <v>44</v>
      </c>
      <c r="F2" t="s">
        <v>70</v>
      </c>
      <c r="G2" t="s">
        <v>153</v>
      </c>
      <c r="J2" t="s">
        <v>0</v>
      </c>
      <c r="K2" t="s">
        <v>78</v>
      </c>
      <c r="L2" t="s">
        <v>16</v>
      </c>
      <c r="M2" t="s">
        <v>43</v>
      </c>
      <c r="N2" t="s">
        <v>44</v>
      </c>
      <c r="O2" t="s">
        <v>70</v>
      </c>
      <c r="P2" t="s">
        <v>71</v>
      </c>
    </row>
    <row r="3" spans="1:16" x14ac:dyDescent="0.2">
      <c r="A3" s="20">
        <v>44888</v>
      </c>
      <c r="B3" s="22">
        <v>7.1787868727180015E-3</v>
      </c>
      <c r="C3" s="22">
        <v>5.9146891478476515E-3</v>
      </c>
      <c r="D3" s="17">
        <v>7.4101983853049761E-3</v>
      </c>
      <c r="E3" s="17">
        <v>-2.3141151258697455E-4</v>
      </c>
      <c r="F3">
        <v>-7.6691745240307667E-3</v>
      </c>
      <c r="G3" t="s">
        <v>110</v>
      </c>
      <c r="J3" s="54">
        <v>45419</v>
      </c>
      <c r="K3" s="39">
        <v>5.4972114725879706E-3</v>
      </c>
      <c r="L3" s="39">
        <v>1.3434298232750663E-3</v>
      </c>
      <c r="M3" s="40">
        <v>3.5817832268071172E-3</v>
      </c>
      <c r="N3" s="40">
        <v>1.9154282457808534E-3</v>
      </c>
      <c r="O3" s="41">
        <v>0.10075538470843276</v>
      </c>
      <c r="P3" s="41" t="s">
        <v>110</v>
      </c>
    </row>
    <row r="4" spans="1:16" x14ac:dyDescent="0.2">
      <c r="A4" s="21">
        <v>44890</v>
      </c>
      <c r="B4" s="22">
        <v>-7.3947870356694256E-3</v>
      </c>
      <c r="C4" s="22">
        <v>-2.8304419763336419E-4</v>
      </c>
      <c r="D4" s="17">
        <v>-3.2093635039707139E-3</v>
      </c>
      <c r="E4" s="17">
        <v>-4.1854235316987117E-3</v>
      </c>
      <c r="F4">
        <v>-0.13870849882422565</v>
      </c>
      <c r="G4" t="s">
        <v>110</v>
      </c>
      <c r="J4" s="55">
        <v>45420</v>
      </c>
      <c r="K4" s="39">
        <v>9.3114825099080978E-3</v>
      </c>
      <c r="L4" s="39">
        <v>-5.8356181661389783E-6</v>
      </c>
      <c r="M4" s="40">
        <v>1.3173750438647124E-3</v>
      </c>
      <c r="N4" s="40">
        <v>7.9941074660433847E-3</v>
      </c>
      <c r="O4" s="41">
        <v>0.42050615830477228</v>
      </c>
      <c r="P4" s="41" t="s">
        <v>110</v>
      </c>
    </row>
    <row r="5" spans="1:16" x14ac:dyDescent="0.2">
      <c r="A5" s="20">
        <v>44893</v>
      </c>
      <c r="B5" s="22">
        <v>-2.3606598555208413E-2</v>
      </c>
      <c r="C5" s="22">
        <v>-1.5444192913123267E-2</v>
      </c>
      <c r="D5" s="17">
        <v>-2.9187369997917708E-2</v>
      </c>
      <c r="E5" s="17">
        <v>5.5807714427092946E-3</v>
      </c>
      <c r="F5">
        <v>0.18495151643234894</v>
      </c>
      <c r="G5" t="s">
        <v>110</v>
      </c>
      <c r="J5" s="54">
        <v>45421</v>
      </c>
      <c r="K5" s="39">
        <v>5.9671151964362235E-3</v>
      </c>
      <c r="L5" s="39">
        <v>5.0909476986258362E-3</v>
      </c>
      <c r="M5" s="40">
        <v>9.8710646995491102E-3</v>
      </c>
      <c r="N5" s="40">
        <v>-3.9039495031128867E-3</v>
      </c>
      <c r="O5" s="41">
        <v>-0.20535560908369146</v>
      </c>
      <c r="P5" s="41" t="s">
        <v>110</v>
      </c>
    </row>
    <row r="6" spans="1:16" x14ac:dyDescent="0.2">
      <c r="A6" s="21">
        <v>44894</v>
      </c>
      <c r="B6" s="22">
        <v>6.2512438102146906E-3</v>
      </c>
      <c r="C6" s="22">
        <v>-1.5918653377758885E-3</v>
      </c>
      <c r="D6" s="17">
        <v>-5.4519748466917159E-3</v>
      </c>
      <c r="E6" s="17">
        <v>1.1703218656906406E-2</v>
      </c>
      <c r="F6">
        <v>0.38785462905167561</v>
      </c>
      <c r="G6" t="s">
        <v>110</v>
      </c>
      <c r="J6" s="55">
        <v>45422</v>
      </c>
      <c r="K6" s="39">
        <v>1.6406185324000511E-3</v>
      </c>
      <c r="L6" s="39">
        <v>1.6493988445498431E-3</v>
      </c>
      <c r="M6" s="40">
        <v>4.0952765204331915E-3</v>
      </c>
      <c r="N6" s="40">
        <v>-2.4546579880331404E-3</v>
      </c>
      <c r="O6" s="41">
        <v>-0.12911995552779523</v>
      </c>
      <c r="P6" s="41" t="s">
        <v>110</v>
      </c>
    </row>
    <row r="7" spans="1:16" x14ac:dyDescent="0.2">
      <c r="A7" s="18">
        <v>44895</v>
      </c>
      <c r="B7" s="19">
        <v>7.893285393046745E-2</v>
      </c>
      <c r="C7" s="19">
        <v>3.0947872397389053E-2</v>
      </c>
      <c r="D7" s="19">
        <v>5.0303531154763145E-2</v>
      </c>
      <c r="E7" s="19">
        <v>2.8629322775704305E-2</v>
      </c>
      <c r="F7" s="27">
        <v>0.94880012846881934</v>
      </c>
      <c r="G7" s="27" t="s">
        <v>110</v>
      </c>
      <c r="J7" s="56">
        <v>45425</v>
      </c>
      <c r="K7" s="44">
        <v>-1.7198729357694731E-2</v>
      </c>
      <c r="L7" s="44">
        <v>-2.4130405535727206E-4</v>
      </c>
      <c r="M7" s="44">
        <v>9.2219953604859859E-4</v>
      </c>
      <c r="N7" s="44">
        <v>-1.8120928893743331E-2</v>
      </c>
      <c r="O7" s="45">
        <v>-0.9531973677348361</v>
      </c>
      <c r="P7" s="45" t="s">
        <v>110</v>
      </c>
    </row>
    <row r="8" spans="1:16" x14ac:dyDescent="0.2">
      <c r="A8" s="21">
        <v>44896</v>
      </c>
      <c r="B8" s="22">
        <v>1.9813715285807554E-2</v>
      </c>
      <c r="C8" s="22">
        <v>-8.6763321804983473E-4</v>
      </c>
      <c r="D8" s="17">
        <v>-4.2110328137080055E-3</v>
      </c>
      <c r="E8" s="17">
        <v>2.4024748099515561E-2</v>
      </c>
      <c r="F8">
        <v>0.79620060389956671</v>
      </c>
      <c r="G8" t="s">
        <v>110</v>
      </c>
      <c r="J8" s="55">
        <v>45426</v>
      </c>
      <c r="K8" s="39">
        <v>8.2050606945389681E-3</v>
      </c>
      <c r="L8" s="39">
        <v>4.8378131397597279E-3</v>
      </c>
      <c r="M8" s="40">
        <v>9.4462409777841226E-3</v>
      </c>
      <c r="N8" s="40">
        <v>-1.2411802832451545E-3</v>
      </c>
      <c r="O8" s="41">
        <v>-6.5288583483275445E-2</v>
      </c>
      <c r="P8" s="41" t="s">
        <v>110</v>
      </c>
    </row>
    <row r="9" spans="1:16" x14ac:dyDescent="0.2">
      <c r="A9" s="20">
        <v>44897</v>
      </c>
      <c r="B9" s="22">
        <v>2.5323724016140359E-2</v>
      </c>
      <c r="C9" s="22">
        <v>-1.194660488065602E-3</v>
      </c>
      <c r="D9" s="17">
        <v>-4.7713806279529522E-3</v>
      </c>
      <c r="E9" s="17">
        <v>3.0095104644093311E-2</v>
      </c>
      <c r="F9">
        <v>0.99737738738375858</v>
      </c>
      <c r="G9" t="s">
        <v>110</v>
      </c>
      <c r="J9" s="54">
        <v>45427</v>
      </c>
      <c r="K9" s="39">
        <v>2.053608602103596E-2</v>
      </c>
      <c r="L9" s="39">
        <v>1.1715927882596233E-2</v>
      </c>
      <c r="M9" s="40">
        <v>2.0989454661712498E-2</v>
      </c>
      <c r="N9" s="40">
        <v>-4.5336864067653873E-4</v>
      </c>
      <c r="O9" s="41">
        <v>-2.3848103893592737E-2</v>
      </c>
      <c r="P9" s="41" t="s">
        <v>110</v>
      </c>
    </row>
    <row r="10" spans="1:16" x14ac:dyDescent="0.2">
      <c r="A10" s="21">
        <v>44900</v>
      </c>
      <c r="B10" s="22">
        <v>-8.5836755236723405E-3</v>
      </c>
      <c r="C10" s="22">
        <v>-1.7894212283564803E-2</v>
      </c>
      <c r="D10" s="17">
        <v>-3.3385377702347084E-2</v>
      </c>
      <c r="E10" s="17">
        <v>2.4801702178674744E-2</v>
      </c>
      <c r="F10">
        <v>0.82194952349141237</v>
      </c>
      <c r="G10" t="s">
        <v>110</v>
      </c>
      <c r="J10" s="55">
        <v>45428</v>
      </c>
      <c r="K10" s="39">
        <v>-1.7257025295264072E-2</v>
      </c>
      <c r="L10" s="39">
        <v>-2.0816677921287052E-3</v>
      </c>
      <c r="M10" s="40">
        <v>-2.1663956188709525E-3</v>
      </c>
      <c r="N10" s="40">
        <v>-1.509062967639312E-2</v>
      </c>
      <c r="O10" s="41">
        <v>-0.79379752381047375</v>
      </c>
      <c r="P10" s="41" t="s">
        <v>110</v>
      </c>
    </row>
    <row r="11" spans="1:16" x14ac:dyDescent="0.2">
      <c r="A11" s="20">
        <v>44901</v>
      </c>
      <c r="B11" s="22">
        <v>-6.7875373725185817E-2</v>
      </c>
      <c r="C11" s="22">
        <v>-1.4399194981406072E-2</v>
      </c>
      <c r="D11" s="17">
        <v>-2.7396808902202391E-2</v>
      </c>
      <c r="E11" s="17">
        <v>-4.0478564822983426E-2</v>
      </c>
      <c r="F11">
        <v>-1.3414940969848101</v>
      </c>
      <c r="G11" t="s">
        <v>110</v>
      </c>
      <c r="J11" s="54">
        <v>45429</v>
      </c>
      <c r="K11" s="39">
        <v>-2.7894444545922825E-3</v>
      </c>
      <c r="L11" s="39">
        <v>1.1647735102702228E-3</v>
      </c>
      <c r="M11" s="40">
        <v>3.2819528119182794E-3</v>
      </c>
      <c r="N11" s="40">
        <v>-6.071397266510562E-3</v>
      </c>
      <c r="O11" s="41">
        <v>-0.31936772815815889</v>
      </c>
      <c r="P11" s="41" t="s">
        <v>110</v>
      </c>
    </row>
    <row r="12" spans="1:16" x14ac:dyDescent="0.2">
      <c r="A12" s="21">
        <v>44902</v>
      </c>
      <c r="B12" s="22">
        <v>-1.6649945467048788E-3</v>
      </c>
      <c r="C12" s="22">
        <v>-1.8623708845491027E-3</v>
      </c>
      <c r="D12" s="17">
        <v>-5.915475006382365E-3</v>
      </c>
      <c r="E12" s="17">
        <v>4.2504804596774862E-3</v>
      </c>
      <c r="F12">
        <v>0.14086454079935859</v>
      </c>
      <c r="G12" t="s">
        <v>110</v>
      </c>
      <c r="J12" s="55">
        <v>45432</v>
      </c>
      <c r="K12" s="39">
        <v>-6.5055402902655102E-3</v>
      </c>
      <c r="L12" s="39">
        <v>9.163899374069473E-4</v>
      </c>
      <c r="M12" s="40">
        <v>2.8651024445811419E-3</v>
      </c>
      <c r="N12" s="40">
        <v>-9.3706427348466525E-3</v>
      </c>
      <c r="O12" s="41">
        <v>-0.4929146867257671</v>
      </c>
      <c r="P12" s="41" t="s">
        <v>110</v>
      </c>
    </row>
    <row r="13" spans="1:16" x14ac:dyDescent="0.2">
      <c r="A13" s="20">
        <v>44903</v>
      </c>
      <c r="B13" s="22">
        <v>1.2288207377058713E-2</v>
      </c>
      <c r="C13" s="22">
        <v>7.5217819575039702E-3</v>
      </c>
      <c r="D13" s="17">
        <v>1.0163886000213274E-2</v>
      </c>
      <c r="E13" s="17">
        <v>2.1243213768454387E-3</v>
      </c>
      <c r="F13">
        <v>7.0401818829276416E-2</v>
      </c>
      <c r="G13" t="s">
        <v>110</v>
      </c>
      <c r="J13" s="54">
        <v>45433</v>
      </c>
      <c r="K13" s="39">
        <v>-8.9795994687792424E-3</v>
      </c>
      <c r="L13" s="39">
        <v>2.501874243978186E-3</v>
      </c>
      <c r="M13" s="40">
        <v>5.5259455429501753E-3</v>
      </c>
      <c r="N13" s="40">
        <v>-1.4505545011729418E-2</v>
      </c>
      <c r="O13" s="41">
        <v>-0.763020891689147</v>
      </c>
      <c r="P13" s="41" t="s">
        <v>110</v>
      </c>
    </row>
    <row r="14" spans="1:16" x14ac:dyDescent="0.2">
      <c r="A14" s="21">
        <v>44904</v>
      </c>
      <c r="B14" s="22">
        <v>4.9423791518654614E-3</v>
      </c>
      <c r="C14" s="22">
        <v>-7.349578247904498E-3</v>
      </c>
      <c r="D14" s="17">
        <v>-1.5317579767299493E-2</v>
      </c>
      <c r="E14" s="17">
        <v>2.0259958919164954E-2</v>
      </c>
      <c r="F14">
        <v>0.67143228555827472</v>
      </c>
      <c r="G14" t="s">
        <v>110</v>
      </c>
      <c r="J14" s="55">
        <v>45434</v>
      </c>
      <c r="K14" s="39">
        <v>6.7795923615470155E-3</v>
      </c>
      <c r="L14" s="39">
        <v>-2.7061230392261271E-3</v>
      </c>
      <c r="M14" s="40">
        <v>-3.2143892367155992E-3</v>
      </c>
      <c r="N14" s="40">
        <v>9.9939815982626155E-3</v>
      </c>
      <c r="O14" s="41">
        <v>0.5257035667715394</v>
      </c>
      <c r="P14" s="41" t="s">
        <v>110</v>
      </c>
    </row>
    <row r="15" spans="1:16" x14ac:dyDescent="0.2">
      <c r="A15" s="20">
        <v>44907</v>
      </c>
      <c r="B15" s="22">
        <v>-1.0267428778995669E-2</v>
      </c>
      <c r="C15" s="22">
        <v>1.4279296218109305E-2</v>
      </c>
      <c r="D15" s="17">
        <v>2.1742609528305278E-2</v>
      </c>
      <c r="E15" s="17">
        <v>-3.2010038307300946E-2</v>
      </c>
      <c r="F15">
        <v>-1.0608399191346856</v>
      </c>
      <c r="G15" t="s">
        <v>110</v>
      </c>
      <c r="J15" s="54">
        <v>45435</v>
      </c>
      <c r="K15" s="39">
        <v>-4.2754107332557689E-3</v>
      </c>
      <c r="L15" s="39">
        <v>-7.3807894850155265E-3</v>
      </c>
      <c r="M15" s="40">
        <v>-1.1059660172481329E-2</v>
      </c>
      <c r="N15" s="40">
        <v>6.7842494392255596E-3</v>
      </c>
      <c r="O15" s="41">
        <v>0.35686518861398597</v>
      </c>
      <c r="P15" s="41" t="s">
        <v>110</v>
      </c>
    </row>
    <row r="16" spans="1:16" x14ac:dyDescent="0.2">
      <c r="A16" s="21">
        <v>44908</v>
      </c>
      <c r="B16" s="22">
        <v>4.742391863700357E-2</v>
      </c>
      <c r="C16" s="22">
        <v>7.2896644387934195E-3</v>
      </c>
      <c r="D16" s="17">
        <v>9.7661621521343452E-3</v>
      </c>
      <c r="E16" s="17">
        <v>3.7657756484869229E-2</v>
      </c>
      <c r="F16">
        <v>1.24801010735094</v>
      </c>
      <c r="G16" t="s">
        <v>110</v>
      </c>
      <c r="J16" s="55">
        <v>45436</v>
      </c>
      <c r="K16" s="39">
        <v>2.6707889369951943E-2</v>
      </c>
      <c r="L16" s="39">
        <v>7.0010425881694704E-3</v>
      </c>
      <c r="M16" s="40">
        <v>1.3076686340209465E-2</v>
      </c>
      <c r="N16" s="40">
        <v>1.3631203029742477E-2</v>
      </c>
      <c r="O16" s="41">
        <v>0.71702874191487298</v>
      </c>
      <c r="P16" s="41" t="s">
        <v>110</v>
      </c>
    </row>
    <row r="17" spans="1:16" x14ac:dyDescent="0.2">
      <c r="A17" s="20">
        <v>44909</v>
      </c>
      <c r="B17" s="22">
        <v>1.1984963200986298E-2</v>
      </c>
      <c r="C17" s="22">
        <v>-6.0527246341003371E-3</v>
      </c>
      <c r="D17" s="17">
        <v>-1.3095474290114713E-2</v>
      </c>
      <c r="E17" s="17">
        <v>2.5080437491101011E-2</v>
      </c>
      <c r="F17">
        <v>0.83118704902810692</v>
      </c>
      <c r="G17" t="s">
        <v>110</v>
      </c>
      <c r="J17" s="54">
        <v>45440</v>
      </c>
      <c r="K17" s="39">
        <v>3.5548205764242002E-3</v>
      </c>
      <c r="L17" s="39">
        <v>2.4880185293407742E-4</v>
      </c>
      <c r="M17" s="40">
        <v>1.7447210319359676E-3</v>
      </c>
      <c r="N17" s="40">
        <v>1.8100995444882326E-3</v>
      </c>
      <c r="O17" s="41">
        <v>9.5214882816517049E-2</v>
      </c>
      <c r="P17" s="41" t="s">
        <v>110</v>
      </c>
    </row>
    <row r="18" spans="1:16" x14ac:dyDescent="0.2">
      <c r="A18" s="21">
        <v>44910</v>
      </c>
      <c r="B18" s="22">
        <v>-4.4740442782371548E-2</v>
      </c>
      <c r="C18" s="22">
        <v>-2.4921675023714007E-2</v>
      </c>
      <c r="D18" s="17">
        <v>-4.5426646878280207E-2</v>
      </c>
      <c r="E18" s="17">
        <v>6.8620409590865877E-4</v>
      </c>
      <c r="F18">
        <v>2.2741387892922262E-2</v>
      </c>
      <c r="G18" t="s">
        <v>110</v>
      </c>
      <c r="J18" s="55">
        <v>45441</v>
      </c>
      <c r="K18" s="39">
        <v>-1.1585310162159357E-2</v>
      </c>
      <c r="L18" s="39">
        <v>-7.3670465096804527E-3</v>
      </c>
      <c r="M18" s="40">
        <v>-1.1036595988925663E-2</v>
      </c>
      <c r="N18" s="40">
        <v>-5.4871417323369351E-4</v>
      </c>
      <c r="O18" s="41">
        <v>-2.8863470997104498E-2</v>
      </c>
      <c r="P18" s="41" t="s">
        <v>110</v>
      </c>
    </row>
    <row r="19" spans="1:16" x14ac:dyDescent="0.2">
      <c r="A19" s="20">
        <v>44911</v>
      </c>
      <c r="B19" s="22">
        <v>2.8239247090786401E-2</v>
      </c>
      <c r="C19" s="22">
        <v>-1.1137750774080746E-2</v>
      </c>
      <c r="D19" s="17">
        <v>-2.1808458020123111E-2</v>
      </c>
      <c r="E19" s="17">
        <v>5.0047705110909516E-2</v>
      </c>
      <c r="F19">
        <v>1.6586235521818891</v>
      </c>
      <c r="G19" t="s">
        <v>110</v>
      </c>
      <c r="J19" s="54">
        <v>45442</v>
      </c>
      <c r="K19" s="39">
        <v>-1.5410243120364875E-2</v>
      </c>
      <c r="L19" s="39">
        <v>-5.9750355854433224E-3</v>
      </c>
      <c r="M19" s="40">
        <v>-8.7004500899979381E-3</v>
      </c>
      <c r="N19" s="40">
        <v>-6.7097930303669368E-3</v>
      </c>
      <c r="O19" s="41">
        <v>-0.35294863150197542</v>
      </c>
      <c r="P19" s="41" t="s">
        <v>110</v>
      </c>
    </row>
    <row r="20" spans="1:16" x14ac:dyDescent="0.2">
      <c r="A20" s="21">
        <v>44914</v>
      </c>
      <c r="B20" s="22">
        <v>-4.1446719591421655E-2</v>
      </c>
      <c r="C20" s="22">
        <v>-9.0075160018523448E-3</v>
      </c>
      <c r="D20" s="17">
        <v>-1.8158388108860921E-2</v>
      </c>
      <c r="E20" s="17">
        <v>-2.3288331482560733E-2</v>
      </c>
      <c r="F20">
        <v>-0.77179513031406288</v>
      </c>
      <c r="G20" t="s">
        <v>110</v>
      </c>
      <c r="J20" s="55">
        <v>45443</v>
      </c>
      <c r="K20" s="39">
        <v>-4.7109193374184066E-4</v>
      </c>
      <c r="L20" s="39">
        <v>8.0278762048646701E-3</v>
      </c>
      <c r="M20" s="40">
        <v>1.4799972487434391E-2</v>
      </c>
      <c r="N20" s="40">
        <v>-1.5271064421176232E-2</v>
      </c>
      <c r="O20" s="41">
        <v>-0.80328875490484408</v>
      </c>
      <c r="P20" s="41" t="s">
        <v>110</v>
      </c>
    </row>
    <row r="21" spans="1:16" x14ac:dyDescent="0.2">
      <c r="A21" s="20">
        <v>44915</v>
      </c>
      <c r="B21" s="22">
        <v>2.2798714007012055E-2</v>
      </c>
      <c r="C21" s="22">
        <v>1.0373383615349674E-3</v>
      </c>
      <c r="D21" s="17">
        <v>-9.4694214393718432E-4</v>
      </c>
      <c r="E21" s="17">
        <v>2.374565615094924E-2</v>
      </c>
      <c r="F21">
        <v>0.78695125913759223</v>
      </c>
      <c r="G21" t="s">
        <v>110</v>
      </c>
      <c r="J21" s="54">
        <v>45446</v>
      </c>
      <c r="K21" s="39">
        <v>2.2834892440545485E-2</v>
      </c>
      <c r="L21" s="39">
        <v>1.1160825806737495E-3</v>
      </c>
      <c r="M21" s="40">
        <v>3.2002371346119985E-3</v>
      </c>
      <c r="N21" s="40">
        <v>1.9634655305933488E-2</v>
      </c>
      <c r="O21" s="41">
        <v>1.0328224266946195</v>
      </c>
      <c r="P21" s="41" t="s">
        <v>110</v>
      </c>
    </row>
    <row r="22" spans="1:16" x14ac:dyDescent="0.2">
      <c r="A22" s="21">
        <v>44916</v>
      </c>
      <c r="B22" s="22">
        <v>2.2802918206425105E-2</v>
      </c>
      <c r="C22" s="22">
        <v>1.4867993802734736E-2</v>
      </c>
      <c r="D22" s="17">
        <v>2.2751318694303073E-2</v>
      </c>
      <c r="E22" s="17">
        <v>5.1599512122031677E-5</v>
      </c>
      <c r="F22">
        <v>1.7100517575588253E-3</v>
      </c>
      <c r="G22" t="s">
        <v>110</v>
      </c>
      <c r="J22" s="55">
        <v>45447</v>
      </c>
      <c r="K22" s="39">
        <v>-1.0470849267337767E-3</v>
      </c>
      <c r="L22" s="39">
        <v>1.5028090913065117E-3</v>
      </c>
      <c r="M22" s="40">
        <v>3.8492618915954811E-3</v>
      </c>
      <c r="N22" s="40">
        <v>-4.8963468183292579E-3</v>
      </c>
      <c r="O22" s="41">
        <v>-0.25755770722988386</v>
      </c>
      <c r="P22" s="41" t="s">
        <v>110</v>
      </c>
    </row>
    <row r="25" spans="1:16" x14ac:dyDescent="0.2">
      <c r="B25" t="s">
        <v>139</v>
      </c>
    </row>
    <row r="26" spans="1:16" x14ac:dyDescent="0.2">
      <c r="A26" t="s">
        <v>140</v>
      </c>
      <c r="B26">
        <f>_xlfn.T.TEST(E7:E12, N7:N12, 2, 3)</f>
        <v>0.1316960667975613</v>
      </c>
      <c r="C26" t="str">
        <f>IF(ABS(B26)&lt;0.05, "yes", "no")</f>
        <v>no</v>
      </c>
    </row>
    <row r="27" spans="1:16" x14ac:dyDescent="0.2">
      <c r="A27" t="s">
        <v>92</v>
      </c>
      <c r="B27">
        <f>_xlfn.T.TEST(E7:E17, N7:N17, 2, 3)</f>
        <v>0.11287799221534224</v>
      </c>
      <c r="C27" t="str">
        <f>IF(ABS(B27)&lt;0.05, "yes", "no")</f>
        <v>no</v>
      </c>
    </row>
    <row r="28" spans="1:16" x14ac:dyDescent="0.2">
      <c r="A28" t="s">
        <v>93</v>
      </c>
      <c r="B28">
        <f>_xlfn.T.TEST(E7:E22, N7:N22, 2,3)</f>
        <v>6.552007994428205E-2</v>
      </c>
      <c r="C28" t="str">
        <f>IF(ABS(B28)&lt;0.05, "yes", "no")</f>
        <v>no</v>
      </c>
    </row>
  </sheetData>
  <mergeCells count="2">
    <mergeCell ref="A1:G1"/>
    <mergeCell ref="J1:P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8C1-37D3-3540-8FB3-C503717BA085}">
  <sheetPr codeName="Sheet26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11</v>
      </c>
      <c r="C1" s="13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25.776800155639648</v>
      </c>
      <c r="C2" s="12">
        <v>4613.67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alpha_nvda+beta_nvda*E2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26.34968185424805</v>
      </c>
      <c r="C3" s="12">
        <v>4630.6499999999996</v>
      </c>
      <c r="D3">
        <f t="shared" si="0"/>
        <v>2.2224701869485664E-2</v>
      </c>
      <c r="E3">
        <f t="shared" si="1"/>
        <v>3.6803672564356127E-3</v>
      </c>
      <c r="F3">
        <f t="shared" si="2"/>
        <v>7.7182504195013792E-3</v>
      </c>
      <c r="G3">
        <f t="shared" si="3"/>
        <v>1.4506451449984284E-2</v>
      </c>
      <c r="H3">
        <f>0</f>
        <v>0</v>
      </c>
    </row>
    <row r="4" spans="1:15" x14ac:dyDescent="0.2">
      <c r="A4" s="4">
        <v>44503</v>
      </c>
      <c r="B4">
        <v>26.54630088806152</v>
      </c>
      <c r="C4" s="12">
        <v>4660.57</v>
      </c>
      <c r="D4">
        <f t="shared" si="0"/>
        <v>7.4619130090851638E-3</v>
      </c>
      <c r="E4">
        <f t="shared" si="1"/>
        <v>6.4612959303769202E-3</v>
      </c>
      <c r="F4">
        <f t="shared" si="2"/>
        <v>1.3904754866673374E-2</v>
      </c>
      <c r="G4">
        <f t="shared" si="3"/>
        <v>-6.44284185758821E-3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29.743076324462891</v>
      </c>
      <c r="C5" s="12">
        <v>4680.0600000000004</v>
      </c>
      <c r="D5">
        <f t="shared" si="0"/>
        <v>0.12042263251220198</v>
      </c>
      <c r="E5">
        <f t="shared" si="1"/>
        <v>4.1818919145084621E-3</v>
      </c>
      <c r="F5">
        <f t="shared" si="2"/>
        <v>8.8339512846863817E-3</v>
      </c>
      <c r="G5">
        <f t="shared" si="3"/>
        <v>0.1115886812275156</v>
      </c>
      <c r="H5">
        <f>0</f>
        <v>0</v>
      </c>
    </row>
    <row r="6" spans="1:15" x14ac:dyDescent="0.2">
      <c r="A6" s="4">
        <v>44505</v>
      </c>
      <c r="B6">
        <v>29.694171905517582</v>
      </c>
      <c r="C6" s="12">
        <v>4697.53</v>
      </c>
      <c r="D6">
        <f t="shared" si="0"/>
        <v>-1.6442286739885015E-3</v>
      </c>
      <c r="E6">
        <f t="shared" si="1"/>
        <v>3.7328581257503046E-3</v>
      </c>
      <c r="F6">
        <f t="shared" si="2"/>
        <v>7.8350225609425447E-3</v>
      </c>
      <c r="G6">
        <f t="shared" si="3"/>
        <v>-9.4792512349310461E-3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30.74412727355957</v>
      </c>
      <c r="C7" s="12">
        <v>4701.7</v>
      </c>
      <c r="D7">
        <f t="shared" si="0"/>
        <v>3.5358971160495356E-2</v>
      </c>
      <c r="E7">
        <f t="shared" si="1"/>
        <v>8.8770055752696031E-4</v>
      </c>
      <c r="F7">
        <f t="shared" si="2"/>
        <v>1.5056333487508098E-3</v>
      </c>
      <c r="G7">
        <f t="shared" si="3"/>
        <v>3.3853337811744544E-2</v>
      </c>
      <c r="H7">
        <f>0</f>
        <v>0</v>
      </c>
      <c r="J7" t="s">
        <v>20</v>
      </c>
      <c r="K7">
        <v>0.81022757283481617</v>
      </c>
    </row>
    <row r="8" spans="1:15" x14ac:dyDescent="0.2">
      <c r="A8" s="4">
        <v>44509</v>
      </c>
      <c r="B8">
        <v>30.597410202026371</v>
      </c>
      <c r="C8" s="12">
        <v>4685.25</v>
      </c>
      <c r="D8">
        <f t="shared" si="0"/>
        <v>-4.7721982877484415E-3</v>
      </c>
      <c r="E8">
        <f t="shared" si="1"/>
        <v>-3.4987345002870374E-3</v>
      </c>
      <c r="F8">
        <f t="shared" si="2"/>
        <v>-8.2525097660589627E-3</v>
      </c>
      <c r="G8">
        <f t="shared" si="3"/>
        <v>3.4803114783105212E-3</v>
      </c>
      <c r="H8">
        <f>0</f>
        <v>0</v>
      </c>
      <c r="J8" t="s">
        <v>21</v>
      </c>
      <c r="K8">
        <v>0.65646871978179733</v>
      </c>
    </row>
    <row r="9" spans="1:15" x14ac:dyDescent="0.2">
      <c r="A9" s="4">
        <v>44510</v>
      </c>
      <c r="B9">
        <v>29.401735305786129</v>
      </c>
      <c r="C9" s="12">
        <v>4646.71</v>
      </c>
      <c r="D9">
        <f t="shared" si="0"/>
        <v>-3.9077650309144674E-2</v>
      </c>
      <c r="E9">
        <f t="shared" si="1"/>
        <v>-8.2258150578944367E-3</v>
      </c>
      <c r="F9">
        <f t="shared" si="2"/>
        <v>-1.8768459047969838E-2</v>
      </c>
      <c r="G9">
        <f t="shared" si="3"/>
        <v>-2.0309191261174836E-2</v>
      </c>
      <c r="H9">
        <f>0</f>
        <v>0</v>
      </c>
      <c r="J9" t="s">
        <v>22</v>
      </c>
      <c r="K9">
        <v>0.65508907608614186</v>
      </c>
    </row>
    <row r="10" spans="1:15" x14ac:dyDescent="0.2">
      <c r="A10" s="4">
        <v>44511</v>
      </c>
      <c r="B10">
        <v>30.3309326171875</v>
      </c>
      <c r="C10" s="12">
        <v>4649.2700000000004</v>
      </c>
      <c r="D10">
        <f t="shared" si="0"/>
        <v>3.1603485363617567E-2</v>
      </c>
      <c r="E10">
        <f t="shared" si="1"/>
        <v>5.5092743037565839E-4</v>
      </c>
      <c r="F10">
        <f t="shared" si="2"/>
        <v>7.5644173217592151E-4</v>
      </c>
      <c r="G10">
        <f t="shared" si="3"/>
        <v>3.0847043631441647E-2</v>
      </c>
      <c r="H10">
        <f>0</f>
        <v>0</v>
      </c>
      <c r="J10" t="s">
        <v>23</v>
      </c>
      <c r="K10">
        <v>2.3438844723512771E-2</v>
      </c>
    </row>
    <row r="11" spans="1:15" ht="16" thickBot="1" x14ac:dyDescent="0.25">
      <c r="A11" s="4">
        <v>44512</v>
      </c>
      <c r="B11">
        <v>30.3309326171875</v>
      </c>
      <c r="C11" s="12">
        <v>4682.8500000000004</v>
      </c>
      <c r="D11">
        <f t="shared" si="0"/>
        <v>0</v>
      </c>
      <c r="E11">
        <f t="shared" si="1"/>
        <v>7.2226392530441164E-3</v>
      </c>
      <c r="F11">
        <f t="shared" si="2"/>
        <v>1.5598453053052935E-2</v>
      </c>
      <c r="G11">
        <f t="shared" si="3"/>
        <v>-1.5598453053052935E-2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29.966640472412109</v>
      </c>
      <c r="C12" s="12">
        <v>4682.8</v>
      </c>
      <c r="D12">
        <f t="shared" si="0"/>
        <v>-1.2010581717786017E-2</v>
      </c>
      <c r="E12">
        <f t="shared" si="1"/>
        <v>-1.0677258507119092E-5</v>
      </c>
      <c r="F12">
        <f t="shared" si="2"/>
        <v>-4.9291426097936193E-4</v>
      </c>
      <c r="G12">
        <f t="shared" si="3"/>
        <v>-1.1517667456806656E-2</v>
      </c>
      <c r="H12">
        <f>0</f>
        <v>0</v>
      </c>
    </row>
    <row r="13" spans="1:15" ht="16" thickBot="1" x14ac:dyDescent="0.25">
      <c r="A13" s="4">
        <v>44516</v>
      </c>
      <c r="B13">
        <v>30.144292831420898</v>
      </c>
      <c r="C13" s="12">
        <v>4700.8999999999996</v>
      </c>
      <c r="D13">
        <f t="shared" si="0"/>
        <v>5.9283375182592746E-3</v>
      </c>
      <c r="E13">
        <f t="shared" si="1"/>
        <v>3.8652088494062209E-3</v>
      </c>
      <c r="F13">
        <f t="shared" si="2"/>
        <v>8.1294523851074777E-3</v>
      </c>
      <c r="G13">
        <f t="shared" si="3"/>
        <v>-2.2011148668482031E-3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29.20412445068359</v>
      </c>
      <c r="C14" s="12">
        <v>4688.67</v>
      </c>
      <c r="D14">
        <f t="shared" si="0"/>
        <v>-3.1188934701341653E-2</v>
      </c>
      <c r="E14">
        <f t="shared" si="1"/>
        <v>-2.6016294752068125E-3</v>
      </c>
      <c r="F14">
        <f t="shared" si="2"/>
        <v>-6.2567936302066101E-3</v>
      </c>
      <c r="G14">
        <f t="shared" si="3"/>
        <v>-2.4932141071135044E-2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31.61342811584473</v>
      </c>
      <c r="C15" s="12">
        <v>4704.54</v>
      </c>
      <c r="D15">
        <f t="shared" si="0"/>
        <v>8.2498746683184576E-2</v>
      </c>
      <c r="E15">
        <f t="shared" si="1"/>
        <v>3.3847551651107199E-3</v>
      </c>
      <c r="F15">
        <f t="shared" si="2"/>
        <v>7.0606263909687231E-3</v>
      </c>
      <c r="G15">
        <f t="shared" si="3"/>
        <v>7.543812029221586E-2</v>
      </c>
      <c r="H15">
        <f>0</f>
        <v>0</v>
      </c>
      <c r="J15" t="s">
        <v>26</v>
      </c>
      <c r="K15">
        <v>1</v>
      </c>
      <c r="L15">
        <v>0.26140837672952955</v>
      </c>
      <c r="M15">
        <v>0.26140837672952955</v>
      </c>
      <c r="N15">
        <v>475.82482480733995</v>
      </c>
      <c r="O15">
        <v>1.05123388390033E-59</v>
      </c>
    </row>
    <row r="16" spans="1:15" x14ac:dyDescent="0.2">
      <c r="A16" s="4">
        <v>44519</v>
      </c>
      <c r="B16">
        <v>32.920879364013672</v>
      </c>
      <c r="C16" s="12">
        <v>4697.96</v>
      </c>
      <c r="D16">
        <f t="shared" si="0"/>
        <v>4.1357465042319852E-2</v>
      </c>
      <c r="E16">
        <f t="shared" si="1"/>
        <v>-1.3986489646171663E-3</v>
      </c>
      <c r="F16">
        <f t="shared" si="2"/>
        <v>-3.5806213326710296E-3</v>
      </c>
      <c r="G16">
        <f t="shared" si="3"/>
        <v>4.4938086374990881E-2</v>
      </c>
      <c r="H16">
        <f>0</f>
        <v>0</v>
      </c>
      <c r="J16" t="s">
        <v>27</v>
      </c>
      <c r="K16">
        <v>249</v>
      </c>
      <c r="L16">
        <v>0.13679548105126269</v>
      </c>
      <c r="M16">
        <v>5.4937944197294252E-4</v>
      </c>
    </row>
    <row r="17" spans="1:18" ht="16" thickBot="1" x14ac:dyDescent="0.25">
      <c r="A17" s="4">
        <v>44522</v>
      </c>
      <c r="B17">
        <v>31.89388465881348</v>
      </c>
      <c r="C17" s="12">
        <v>4682.9399999999996</v>
      </c>
      <c r="D17">
        <f t="shared" si="0"/>
        <v>-3.1195846679685446E-2</v>
      </c>
      <c r="E17">
        <f t="shared" si="1"/>
        <v>-3.1971323723489764E-3</v>
      </c>
      <c r="F17">
        <f t="shared" si="2"/>
        <v>-7.5815601932599846E-3</v>
      </c>
      <c r="G17">
        <f t="shared" si="3"/>
        <v>-2.3614286486425461E-2</v>
      </c>
      <c r="H17">
        <f>0</f>
        <v>0</v>
      </c>
      <c r="J17" s="6" t="s">
        <v>28</v>
      </c>
      <c r="K17" s="6">
        <v>250</v>
      </c>
      <c r="L17" s="6">
        <v>0.39820385778079226</v>
      </c>
      <c r="M17" s="6"/>
      <c r="N17" s="6"/>
      <c r="O17" s="6"/>
    </row>
    <row r="18" spans="1:18" ht="16" thickBot="1" x14ac:dyDescent="0.25">
      <c r="A18" s="4">
        <v>44523</v>
      </c>
      <c r="B18">
        <v>31.684293746948239</v>
      </c>
      <c r="C18" s="12">
        <v>4690.7</v>
      </c>
      <c r="D18">
        <f t="shared" si="0"/>
        <v>-6.5715078018043771E-3</v>
      </c>
      <c r="E18">
        <f t="shared" si="1"/>
        <v>1.6570786727996278E-3</v>
      </c>
      <c r="F18">
        <f t="shared" si="2"/>
        <v>3.2172058807227759E-3</v>
      </c>
      <c r="G18">
        <f t="shared" si="3"/>
        <v>-9.7887136825271538E-3</v>
      </c>
      <c r="H18">
        <f>0</f>
        <v>0</v>
      </c>
    </row>
    <row r="19" spans="1:18" x14ac:dyDescent="0.2">
      <c r="A19" s="4">
        <v>44524</v>
      </c>
      <c r="B19">
        <v>32.610488891601562</v>
      </c>
      <c r="C19" s="12">
        <v>4701.46</v>
      </c>
      <c r="D19">
        <f t="shared" si="0"/>
        <v>2.9231995892050833E-2</v>
      </c>
      <c r="E19">
        <f t="shared" si="1"/>
        <v>2.2939006971240961E-3</v>
      </c>
      <c r="F19">
        <f t="shared" si="2"/>
        <v>4.6338917247206379E-3</v>
      </c>
      <c r="G19">
        <f t="shared" si="3"/>
        <v>2.4598104167330194E-2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31.441766738891602</v>
      </c>
      <c r="C20" s="12">
        <v>4594.62</v>
      </c>
      <c r="D20">
        <f t="shared" si="0"/>
        <v>-3.5838841809297528E-2</v>
      </c>
      <c r="E20">
        <f t="shared" si="1"/>
        <v>-2.2724855683128209E-2</v>
      </c>
      <c r="F20">
        <f t="shared" si="2"/>
        <v>-5.1023288216461217E-2</v>
      </c>
      <c r="G20">
        <f t="shared" si="3"/>
        <v>1.5184446407163689E-2</v>
      </c>
      <c r="H20">
        <f>0</f>
        <v>0</v>
      </c>
      <c r="J20" t="s">
        <v>29</v>
      </c>
      <c r="K20">
        <v>-4.6916143773838314E-4</v>
      </c>
      <c r="L20">
        <v>1.4806801671887382E-3</v>
      </c>
      <c r="M20">
        <v>-0.31685535346174487</v>
      </c>
      <c r="N20">
        <v>0.75161885374695669</v>
      </c>
      <c r="O20">
        <v>-3.3854156162004797E-3</v>
      </c>
      <c r="P20">
        <v>2.4470927407237134E-3</v>
      </c>
      <c r="Q20">
        <v>-3.3854156162004797E-3</v>
      </c>
      <c r="R20">
        <v>2.4470927407237134E-3</v>
      </c>
    </row>
    <row r="21" spans="1:18" ht="16" thickBot="1" x14ac:dyDescent="0.25">
      <c r="A21" s="4">
        <v>44529</v>
      </c>
      <c r="B21">
        <v>33.311134338378913</v>
      </c>
      <c r="C21" s="12">
        <v>4655.2700000000004</v>
      </c>
      <c r="D21">
        <f t="shared" si="0"/>
        <v>5.94549159724862E-2</v>
      </c>
      <c r="E21">
        <f t="shared" si="1"/>
        <v>1.3200221128189193E-2</v>
      </c>
      <c r="F21">
        <f t="shared" si="2"/>
        <v>2.889629028291215E-2</v>
      </c>
      <c r="G21">
        <f t="shared" si="3"/>
        <v>3.055862568957405E-2</v>
      </c>
      <c r="H21">
        <f>0</f>
        <v>0</v>
      </c>
      <c r="J21" s="6" t="s">
        <v>42</v>
      </c>
      <c r="K21" s="6">
        <v>2.2246181662775588</v>
      </c>
      <c r="L21" s="6">
        <v>0.10198397402300033</v>
      </c>
      <c r="M21" s="6">
        <v>21.813409288952037</v>
      </c>
      <c r="N21" s="6">
        <v>1.0512338839005095E-59</v>
      </c>
      <c r="O21" s="6">
        <v>2.0237569695307838</v>
      </c>
      <c r="P21" s="6">
        <v>2.4254793630243339</v>
      </c>
      <c r="Q21" s="6">
        <v>2.0237569695307838</v>
      </c>
      <c r="R21" s="6">
        <v>2.4254793630243339</v>
      </c>
    </row>
    <row r="22" spans="1:18" x14ac:dyDescent="0.2">
      <c r="A22" s="4">
        <v>44530</v>
      </c>
      <c r="B22">
        <v>32.612483978271477</v>
      </c>
      <c r="C22" s="12">
        <v>4567</v>
      </c>
      <c r="D22">
        <f t="shared" si="0"/>
        <v>-2.0973478507530063E-2</v>
      </c>
      <c r="E22">
        <f t="shared" si="1"/>
        <v>-1.8961306218543861E-2</v>
      </c>
      <c r="F22">
        <f t="shared" si="2"/>
        <v>-4.2650827707862701E-2</v>
      </c>
      <c r="G22">
        <f t="shared" si="3"/>
        <v>2.1677349200332638E-2</v>
      </c>
      <c r="H22">
        <f>0</f>
        <v>0</v>
      </c>
    </row>
    <row r="23" spans="1:18" x14ac:dyDescent="0.2">
      <c r="A23" s="4">
        <v>44531</v>
      </c>
      <c r="B23">
        <v>31.377738952636719</v>
      </c>
      <c r="C23" s="12">
        <v>4513.04</v>
      </c>
      <c r="D23">
        <f t="shared" si="0"/>
        <v>-3.7861115591729333E-2</v>
      </c>
      <c r="E23">
        <f t="shared" si="1"/>
        <v>-1.1815195971097037E-2</v>
      </c>
      <c r="F23">
        <f t="shared" si="2"/>
        <v>-2.6753461033170275E-2</v>
      </c>
      <c r="G23">
        <f t="shared" si="3"/>
        <v>-1.1107654558559058E-2</v>
      </c>
      <c r="H23">
        <f>0</f>
        <v>0</v>
      </c>
    </row>
    <row r="24" spans="1:18" x14ac:dyDescent="0.2">
      <c r="A24" s="4">
        <v>44532</v>
      </c>
      <c r="B24">
        <v>32.067481994628913</v>
      </c>
      <c r="C24" s="12">
        <v>4577.1000000000004</v>
      </c>
      <c r="D24">
        <f t="shared" si="0"/>
        <v>2.1981923013424609E-2</v>
      </c>
      <c r="E24">
        <f t="shared" si="1"/>
        <v>1.4194423271231882E-2</v>
      </c>
      <c r="F24">
        <f t="shared" si="2"/>
        <v>3.1108010431276992E-2</v>
      </c>
      <c r="G24">
        <f t="shared" si="3"/>
        <v>-9.1260874178523826E-3</v>
      </c>
      <c r="H24">
        <f>0</f>
        <v>0</v>
      </c>
    </row>
    <row r="25" spans="1:18" x14ac:dyDescent="0.2">
      <c r="A25" s="4">
        <v>44533</v>
      </c>
      <c r="B25">
        <v>30.637090682983398</v>
      </c>
      <c r="C25" s="12">
        <v>4538.43</v>
      </c>
      <c r="D25">
        <f t="shared" si="0"/>
        <v>-4.4605663515616678E-2</v>
      </c>
      <c r="E25">
        <f t="shared" si="1"/>
        <v>-8.4485809792226307E-3</v>
      </c>
      <c r="F25">
        <f t="shared" si="2"/>
        <v>-1.9264028163384093E-2</v>
      </c>
      <c r="G25">
        <f t="shared" si="3"/>
        <v>-2.5341635352232585E-2</v>
      </c>
      <c r="H25">
        <f>0</f>
        <v>0</v>
      </c>
    </row>
    <row r="26" spans="1:18" x14ac:dyDescent="0.2">
      <c r="A26" s="4">
        <v>44536</v>
      </c>
      <c r="B26">
        <v>29.98228645324707</v>
      </c>
      <c r="C26" s="12">
        <v>4591.67</v>
      </c>
      <c r="D26">
        <f t="shared" si="0"/>
        <v>-2.1372924619765588E-2</v>
      </c>
      <c r="E26">
        <f t="shared" si="1"/>
        <v>1.1730928977641941E-2</v>
      </c>
      <c r="F26">
        <f t="shared" si="2"/>
        <v>2.562767627323571E-2</v>
      </c>
      <c r="G26">
        <f t="shared" si="3"/>
        <v>-4.7000600893001301E-2</v>
      </c>
      <c r="H26">
        <f>0</f>
        <v>0</v>
      </c>
    </row>
    <row r="27" spans="1:18" x14ac:dyDescent="0.2">
      <c r="A27" s="4">
        <v>44537</v>
      </c>
      <c r="B27">
        <v>32.367927551269531</v>
      </c>
      <c r="C27" s="12">
        <v>4686.75</v>
      </c>
      <c r="D27">
        <f t="shared" si="0"/>
        <v>7.9568351191044551E-2</v>
      </c>
      <c r="E27">
        <f t="shared" si="1"/>
        <v>2.0707063007576743E-2</v>
      </c>
      <c r="F27">
        <f t="shared" si="2"/>
        <v>4.5596147099170863E-2</v>
      </c>
      <c r="G27">
        <f t="shared" si="3"/>
        <v>3.3972204091873688E-2</v>
      </c>
      <c r="H27">
        <f>0</f>
        <v>0</v>
      </c>
    </row>
    <row r="28" spans="1:18" x14ac:dyDescent="0.2">
      <c r="A28" s="4">
        <v>44538</v>
      </c>
      <c r="B28">
        <v>31.768026351928711</v>
      </c>
      <c r="C28" s="12">
        <v>4701.21</v>
      </c>
      <c r="D28">
        <f t="shared" si="0"/>
        <v>-1.8533815561425748E-2</v>
      </c>
      <c r="E28">
        <f t="shared" si="1"/>
        <v>3.0852936469836223E-3</v>
      </c>
      <c r="F28">
        <f t="shared" si="2"/>
        <v>6.3944388576421245E-3</v>
      </c>
      <c r="G28">
        <f t="shared" si="3"/>
        <v>-2.4928254419067875E-2</v>
      </c>
      <c r="H28">
        <f>0</f>
        <v>0</v>
      </c>
    </row>
    <row r="29" spans="1:18" x14ac:dyDescent="0.2">
      <c r="A29" s="4">
        <v>44539</v>
      </c>
      <c r="B29">
        <v>30.4344596862793</v>
      </c>
      <c r="C29" s="12">
        <v>4667.45</v>
      </c>
      <c r="D29">
        <f t="shared" si="0"/>
        <v>-4.1978266162211453E-2</v>
      </c>
      <c r="E29">
        <f t="shared" si="1"/>
        <v>-7.1811299644134463E-3</v>
      </c>
      <c r="F29">
        <f t="shared" si="2"/>
        <v>-1.6444433610972656E-2</v>
      </c>
      <c r="G29">
        <f t="shared" si="3"/>
        <v>-2.5533832551238797E-2</v>
      </c>
      <c r="H29">
        <f>0</f>
        <v>0</v>
      </c>
    </row>
    <row r="30" spans="1:18" x14ac:dyDescent="0.2">
      <c r="A30" s="4">
        <v>44540</v>
      </c>
      <c r="B30">
        <v>30.142990112304691</v>
      </c>
      <c r="C30" s="12">
        <v>4712.0200000000004</v>
      </c>
      <c r="D30">
        <f t="shared" si="0"/>
        <v>-9.5769590450791586E-3</v>
      </c>
      <c r="E30">
        <f t="shared" si="1"/>
        <v>9.54911139915815E-3</v>
      </c>
      <c r="F30">
        <f t="shared" si="2"/>
        <v>2.0773965252636955E-2</v>
      </c>
      <c r="G30">
        <f t="shared" si="3"/>
        <v>-3.0350924297716114E-2</v>
      </c>
      <c r="H30">
        <f>0</f>
        <v>0</v>
      </c>
    </row>
    <row r="31" spans="1:18" x14ac:dyDescent="0.2">
      <c r="A31" s="4">
        <v>44543</v>
      </c>
      <c r="B31">
        <v>28.109697341918949</v>
      </c>
      <c r="C31" s="12">
        <v>4668.97</v>
      </c>
      <c r="D31">
        <f t="shared" si="0"/>
        <v>-6.7454912827501157E-2</v>
      </c>
      <c r="E31">
        <f t="shared" si="1"/>
        <v>-9.1362090992822553E-3</v>
      </c>
      <c r="F31">
        <f t="shared" si="2"/>
        <v>-2.079373817091202E-2</v>
      </c>
      <c r="G31">
        <f t="shared" si="3"/>
        <v>-4.6661174656589137E-2</v>
      </c>
      <c r="H31">
        <f>0</f>
        <v>0</v>
      </c>
    </row>
    <row r="32" spans="1:18" x14ac:dyDescent="0.2">
      <c r="A32" s="4">
        <v>44544</v>
      </c>
      <c r="B32">
        <v>28.285385131835941</v>
      </c>
      <c r="C32" s="12">
        <v>4634.09</v>
      </c>
      <c r="D32">
        <f t="shared" si="0"/>
        <v>6.2500776077369924E-3</v>
      </c>
      <c r="E32">
        <f t="shared" si="1"/>
        <v>-7.4705984403412584E-3</v>
      </c>
      <c r="F32">
        <f t="shared" si="2"/>
        <v>-1.7088390441086343E-2</v>
      </c>
      <c r="G32">
        <f t="shared" si="3"/>
        <v>2.3338468048823335E-2</v>
      </c>
      <c r="H32">
        <f>0</f>
        <v>0</v>
      </c>
    </row>
    <row r="33" spans="1:8" x14ac:dyDescent="0.2">
      <c r="A33" s="4">
        <v>44545</v>
      </c>
      <c r="B33">
        <v>30.403518676757809</v>
      </c>
      <c r="C33" s="12">
        <v>4709.8500000000004</v>
      </c>
      <c r="D33">
        <f t="shared" si="0"/>
        <v>7.488438057496527E-2</v>
      </c>
      <c r="E33">
        <f t="shared" si="1"/>
        <v>1.6348409288555077E-2</v>
      </c>
      <c r="F33">
        <f t="shared" si="2"/>
        <v>3.5899806855322021E-2</v>
      </c>
      <c r="G33">
        <f t="shared" si="3"/>
        <v>3.8984573719643249E-2</v>
      </c>
      <c r="H33">
        <f>0</f>
        <v>0</v>
      </c>
    </row>
    <row r="34" spans="1:8" x14ac:dyDescent="0.2">
      <c r="A34" s="4">
        <v>44546</v>
      </c>
      <c r="B34">
        <v>28.33528900146484</v>
      </c>
      <c r="C34" s="12">
        <v>4668.67</v>
      </c>
      <c r="D34">
        <f t="shared" si="0"/>
        <v>-6.8025997164401941E-2</v>
      </c>
      <c r="E34">
        <f t="shared" si="1"/>
        <v>-8.7433782392221104E-3</v>
      </c>
      <c r="F34">
        <f t="shared" si="2"/>
        <v>-1.9919839503347785E-2</v>
      </c>
      <c r="G34">
        <f t="shared" si="3"/>
        <v>-4.8106157661054152E-2</v>
      </c>
      <c r="H34">
        <f>0</f>
        <v>0</v>
      </c>
    </row>
    <row r="35" spans="1:8" x14ac:dyDescent="0.2">
      <c r="A35" s="4">
        <v>44547</v>
      </c>
      <c r="B35">
        <v>27.750358581542969</v>
      </c>
      <c r="C35" s="12">
        <v>4620.6400000000003</v>
      </c>
      <c r="D35">
        <f t="shared" si="0"/>
        <v>-2.0643178189981848E-2</v>
      </c>
      <c r="E35">
        <f t="shared" si="1"/>
        <v>-1.0287726483131143E-2</v>
      </c>
      <c r="F35">
        <f t="shared" si="2"/>
        <v>-2.3355424661806665E-2</v>
      </c>
      <c r="G35">
        <f t="shared" si="3"/>
        <v>2.7122464718248168E-3</v>
      </c>
      <c r="H35">
        <f>0</f>
        <v>0</v>
      </c>
    </row>
    <row r="36" spans="1:8" x14ac:dyDescent="0.2">
      <c r="A36" s="4">
        <v>44550</v>
      </c>
      <c r="B36">
        <v>27.668510437011719</v>
      </c>
      <c r="C36" s="12">
        <v>4568.0200000000004</v>
      </c>
      <c r="D36">
        <f t="shared" si="0"/>
        <v>-2.9494445735086527E-3</v>
      </c>
      <c r="E36">
        <f t="shared" si="1"/>
        <v>-1.1388032826621375E-2</v>
      </c>
      <c r="F36">
        <f t="shared" si="2"/>
        <v>-2.5803186142005472E-2</v>
      </c>
      <c r="G36">
        <f t="shared" si="3"/>
        <v>2.2853741568496819E-2</v>
      </c>
      <c r="H36">
        <f>0</f>
        <v>0</v>
      </c>
    </row>
    <row r="37" spans="1:8" x14ac:dyDescent="0.2">
      <c r="A37" s="4">
        <v>44551</v>
      </c>
      <c r="B37">
        <v>29.022039413452148</v>
      </c>
      <c r="C37" s="12">
        <v>4649.2299999999996</v>
      </c>
      <c r="D37">
        <f t="shared" si="0"/>
        <v>4.8919473981867689E-2</v>
      </c>
      <c r="E37">
        <f t="shared" si="1"/>
        <v>1.7777943178882483E-2</v>
      </c>
      <c r="F37">
        <f t="shared" si="2"/>
        <v>3.9079973917053798E-2</v>
      </c>
      <c r="G37">
        <f t="shared" si="3"/>
        <v>9.8395000648138914E-3</v>
      </c>
      <c r="H37">
        <f>0</f>
        <v>0</v>
      </c>
    </row>
    <row r="38" spans="1:8" x14ac:dyDescent="0.2">
      <c r="A38" s="4">
        <v>44552</v>
      </c>
      <c r="B38">
        <v>29.3464469909668</v>
      </c>
      <c r="C38" s="12">
        <v>4696.5600000000004</v>
      </c>
      <c r="D38">
        <f t="shared" si="0"/>
        <v>1.1177973156644594E-2</v>
      </c>
      <c r="E38">
        <f t="shared" si="1"/>
        <v>1.0180180373954517E-2</v>
      </c>
      <c r="F38">
        <f t="shared" si="2"/>
        <v>2.2177852758143109E-2</v>
      </c>
      <c r="G38">
        <f t="shared" si="3"/>
        <v>-1.0999879601498515E-2</v>
      </c>
      <c r="H38">
        <f>0</f>
        <v>0</v>
      </c>
    </row>
    <row r="39" spans="1:8" x14ac:dyDescent="0.2">
      <c r="A39" s="4">
        <v>44553</v>
      </c>
      <c r="B39">
        <v>29.58600997924805</v>
      </c>
      <c r="C39" s="12">
        <v>4725.79</v>
      </c>
      <c r="D39">
        <f t="shared" si="0"/>
        <v>8.163270611770912E-3</v>
      </c>
      <c r="E39">
        <f t="shared" si="1"/>
        <v>6.2237041579367158E-3</v>
      </c>
      <c r="F39">
        <f t="shared" si="2"/>
        <v>1.3376203893544812E-2</v>
      </c>
      <c r="G39">
        <f t="shared" si="3"/>
        <v>-5.2129332817739005E-3</v>
      </c>
      <c r="H39">
        <f>0</f>
        <v>0</v>
      </c>
    </row>
    <row r="40" spans="1:8" x14ac:dyDescent="0.2">
      <c r="A40" s="4">
        <v>44557</v>
      </c>
      <c r="B40">
        <v>30.88863372802734</v>
      </c>
      <c r="C40" s="12">
        <v>4791.1899999999996</v>
      </c>
      <c r="D40">
        <f t="shared" si="0"/>
        <v>4.4028368465128143E-2</v>
      </c>
      <c r="E40">
        <f t="shared" si="1"/>
        <v>1.383895602639984E-2</v>
      </c>
      <c r="F40">
        <f t="shared" si="2"/>
        <v>3.0317231540907E-2</v>
      </c>
      <c r="G40">
        <f t="shared" si="3"/>
        <v>1.3711136924221143E-2</v>
      </c>
      <c r="H40">
        <f>0</f>
        <v>0</v>
      </c>
    </row>
    <row r="41" spans="1:8" x14ac:dyDescent="0.2">
      <c r="A41" s="4">
        <v>44558</v>
      </c>
      <c r="B41">
        <v>30.266767501831051</v>
      </c>
      <c r="C41" s="12">
        <v>4786.3500000000004</v>
      </c>
      <c r="D41">
        <f t="shared" si="0"/>
        <v>-2.0132526147701668E-2</v>
      </c>
      <c r="E41">
        <f t="shared" si="1"/>
        <v>-1.0101874482121298E-3</v>
      </c>
      <c r="F41">
        <f t="shared" si="2"/>
        <v>-2.7164427863766577E-3</v>
      </c>
      <c r="G41">
        <f t="shared" si="3"/>
        <v>-1.741608336132501E-2</v>
      </c>
      <c r="H41">
        <f>0</f>
        <v>0</v>
      </c>
    </row>
    <row r="42" spans="1:8" x14ac:dyDescent="0.2">
      <c r="A42" s="4">
        <v>44559</v>
      </c>
      <c r="B42">
        <v>29.946353912353519</v>
      </c>
      <c r="C42" s="12">
        <v>4793.0600000000004</v>
      </c>
      <c r="D42">
        <f t="shared" si="0"/>
        <v>-1.0586316806317275E-2</v>
      </c>
      <c r="E42">
        <f t="shared" si="1"/>
        <v>1.4019033292591576E-3</v>
      </c>
      <c r="F42">
        <f t="shared" si="2"/>
        <v>2.649538175896529E-3</v>
      </c>
      <c r="G42">
        <f t="shared" si="3"/>
        <v>-1.3235854982213805E-2</v>
      </c>
      <c r="H42">
        <f>0</f>
        <v>0</v>
      </c>
    </row>
    <row r="43" spans="1:8" x14ac:dyDescent="0.2">
      <c r="A43" s="4">
        <v>44560</v>
      </c>
      <c r="B43">
        <v>29.532110214233398</v>
      </c>
      <c r="C43" s="12">
        <v>4778.7299999999996</v>
      </c>
      <c r="D43">
        <f t="shared" si="0"/>
        <v>-1.3832859229959138E-2</v>
      </c>
      <c r="E43">
        <f t="shared" si="1"/>
        <v>-2.9897393314501919E-3</v>
      </c>
      <c r="F43">
        <f t="shared" si="2"/>
        <v>-7.1201898669170033E-3</v>
      </c>
      <c r="G43">
        <f t="shared" si="3"/>
        <v>-6.7126693630421347E-3</v>
      </c>
      <c r="H43">
        <f>0</f>
        <v>0</v>
      </c>
    </row>
    <row r="44" spans="1:8" x14ac:dyDescent="0.2">
      <c r="A44" s="4">
        <v>44561</v>
      </c>
      <c r="B44">
        <v>29.357427597045898</v>
      </c>
      <c r="C44" s="12">
        <v>4766.18</v>
      </c>
      <c r="D44">
        <f t="shared" si="0"/>
        <v>-5.9150062735208175E-3</v>
      </c>
      <c r="E44">
        <f t="shared" si="1"/>
        <v>-2.6262207741385435E-3</v>
      </c>
      <c r="F44">
        <f t="shared" si="2"/>
        <v>-6.3114998805425008E-3</v>
      </c>
      <c r="G44">
        <f t="shared" si="3"/>
        <v>3.9649360702168329E-4</v>
      </c>
      <c r="H44">
        <f>0</f>
        <v>0</v>
      </c>
    </row>
    <row r="45" spans="1:8" x14ac:dyDescent="0.2">
      <c r="A45" s="4">
        <v>44564</v>
      </c>
      <c r="B45">
        <v>30.066133499145511</v>
      </c>
      <c r="C45" s="12">
        <v>4796.5600000000004</v>
      </c>
      <c r="D45">
        <f t="shared" si="0"/>
        <v>2.4140599504396842E-2</v>
      </c>
      <c r="E45">
        <f t="shared" si="1"/>
        <v>6.3740773533522699E-3</v>
      </c>
      <c r="F45">
        <f t="shared" si="2"/>
        <v>1.371072683578746E-2</v>
      </c>
      <c r="G45">
        <f t="shared" si="3"/>
        <v>1.0429872668609383E-2</v>
      </c>
      <c r="H45">
        <f>0</f>
        <v>0</v>
      </c>
    </row>
    <row r="46" spans="1:8" x14ac:dyDescent="0.2">
      <c r="A46" s="4">
        <v>44565</v>
      </c>
      <c r="B46">
        <v>29.236650466918949</v>
      </c>
      <c r="C46" s="12">
        <v>4793.54</v>
      </c>
      <c r="D46">
        <f t="shared" si="0"/>
        <v>-2.7588616682292622E-2</v>
      </c>
      <c r="E46">
        <f t="shared" si="1"/>
        <v>-6.29617892823231E-4</v>
      </c>
      <c r="F46">
        <f t="shared" si="2"/>
        <v>-1.8698208399263398E-3</v>
      </c>
      <c r="G46">
        <f t="shared" si="3"/>
        <v>-2.5718795842366284E-2</v>
      </c>
      <c r="H46">
        <f>0</f>
        <v>0</v>
      </c>
    </row>
    <row r="47" spans="1:8" x14ac:dyDescent="0.2">
      <c r="A47" s="4">
        <v>44566</v>
      </c>
      <c r="B47">
        <v>27.553720474243161</v>
      </c>
      <c r="C47" s="12">
        <v>4700.58</v>
      </c>
      <c r="D47">
        <f t="shared" si="0"/>
        <v>-5.7562339248814154E-2</v>
      </c>
      <c r="E47">
        <f t="shared" si="1"/>
        <v>-1.939276609770646E-2</v>
      </c>
      <c r="F47">
        <f t="shared" si="2"/>
        <v>-4.3610661193067737E-2</v>
      </c>
      <c r="G47">
        <f t="shared" si="3"/>
        <v>-1.3951678055746417E-2</v>
      </c>
      <c r="H47">
        <f>0</f>
        <v>0</v>
      </c>
    </row>
    <row r="48" spans="1:8" x14ac:dyDescent="0.2">
      <c r="A48" s="4">
        <v>44567</v>
      </c>
      <c r="B48">
        <v>28.126676559448239</v>
      </c>
      <c r="C48" s="12">
        <v>4696.05</v>
      </c>
      <c r="D48">
        <f t="shared" si="0"/>
        <v>2.0794145957191867E-2</v>
      </c>
      <c r="E48">
        <f t="shared" si="1"/>
        <v>-9.6371086121282978E-4</v>
      </c>
      <c r="F48">
        <f t="shared" si="2"/>
        <v>-2.6130501266314358E-3</v>
      </c>
      <c r="G48">
        <f t="shared" si="3"/>
        <v>2.3407196083823304E-2</v>
      </c>
      <c r="H48">
        <f>0</f>
        <v>0</v>
      </c>
    </row>
    <row r="49" spans="1:8" x14ac:dyDescent="0.2">
      <c r="A49" s="4">
        <v>44568</v>
      </c>
      <c r="B49">
        <v>27.197368621826168</v>
      </c>
      <c r="C49" s="12">
        <v>4677.03</v>
      </c>
      <c r="D49">
        <f t="shared" si="0"/>
        <v>-3.304009045142231E-2</v>
      </c>
      <c r="E49">
        <f t="shared" si="1"/>
        <v>-4.0502124125595396E-3</v>
      </c>
      <c r="F49">
        <f t="shared" si="2"/>
        <v>-9.4793375480011939E-3</v>
      </c>
      <c r="G49">
        <f t="shared" si="3"/>
        <v>-2.3560752903421116E-2</v>
      </c>
      <c r="H49">
        <f>0</f>
        <v>0</v>
      </c>
    </row>
    <row r="50" spans="1:8" x14ac:dyDescent="0.2">
      <c r="A50" s="4">
        <v>44571</v>
      </c>
      <c r="B50">
        <v>27.350090026855469</v>
      </c>
      <c r="C50" s="12">
        <v>4670.29</v>
      </c>
      <c r="D50">
        <f t="shared" si="0"/>
        <v>5.6153007723966919E-3</v>
      </c>
      <c r="E50">
        <f t="shared" si="1"/>
        <v>-1.4410854751839564E-3</v>
      </c>
      <c r="F50">
        <f t="shared" si="2"/>
        <v>-3.6750263649913406E-3</v>
      </c>
      <c r="G50">
        <f t="shared" si="3"/>
        <v>9.2903271373880325E-3</v>
      </c>
      <c r="H50">
        <f>0</f>
        <v>0</v>
      </c>
    </row>
    <row r="51" spans="1:8" x14ac:dyDescent="0.2">
      <c r="A51" s="4">
        <v>44572</v>
      </c>
      <c r="B51">
        <v>27.76633262634277</v>
      </c>
      <c r="C51" s="12">
        <v>4713.07</v>
      </c>
      <c r="D51">
        <f t="shared" si="0"/>
        <v>1.5219057746376219E-2</v>
      </c>
      <c r="E51">
        <f t="shared" si="1"/>
        <v>9.1600307475552256E-3</v>
      </c>
      <c r="F51">
        <f t="shared" si="2"/>
        <v>1.9908409366933978E-2</v>
      </c>
      <c r="G51">
        <f t="shared" si="3"/>
        <v>-4.6893516205577593E-3</v>
      </c>
      <c r="H51">
        <f>0</f>
        <v>0</v>
      </c>
    </row>
    <row r="52" spans="1:8" x14ac:dyDescent="0.2">
      <c r="A52" s="4">
        <v>44573</v>
      </c>
      <c r="B52">
        <v>27.948001861572269</v>
      </c>
      <c r="C52" s="12">
        <v>4726.3500000000004</v>
      </c>
      <c r="D52">
        <f t="shared" si="0"/>
        <v>6.542788263551369E-3</v>
      </c>
      <c r="E52">
        <f t="shared" si="1"/>
        <v>2.8176963210817529E-3</v>
      </c>
      <c r="F52">
        <f t="shared" si="2"/>
        <v>5.7991369851935299E-3</v>
      </c>
      <c r="G52">
        <f t="shared" si="3"/>
        <v>7.4365127835783907E-4</v>
      </c>
      <c r="H52">
        <f>0</f>
        <v>0</v>
      </c>
    </row>
    <row r="53" spans="1:8" x14ac:dyDescent="0.2">
      <c r="A53" s="4">
        <v>44574</v>
      </c>
      <c r="B53">
        <v>26.526590347290039</v>
      </c>
      <c r="C53" s="12">
        <v>4659.03</v>
      </c>
      <c r="D53">
        <f t="shared" si="0"/>
        <v>-5.085914625748722E-2</v>
      </c>
      <c r="E53">
        <f t="shared" si="1"/>
        <v>-1.4243549462058636E-2</v>
      </c>
      <c r="F53">
        <f t="shared" si="2"/>
        <v>-3.2155620323306974E-2</v>
      </c>
      <c r="G53">
        <f t="shared" si="3"/>
        <v>-1.8703525934180246E-2</v>
      </c>
      <c r="H53">
        <f>0</f>
        <v>0</v>
      </c>
    </row>
    <row r="54" spans="1:8" x14ac:dyDescent="0.2">
      <c r="A54" s="4">
        <v>44575</v>
      </c>
      <c r="B54">
        <v>26.892923355102539</v>
      </c>
      <c r="C54" s="12">
        <v>4662.8500000000004</v>
      </c>
      <c r="D54">
        <f t="shared" si="0"/>
        <v>1.3810029974316906E-2</v>
      </c>
      <c r="E54">
        <f t="shared" si="1"/>
        <v>8.1991315788920716E-4</v>
      </c>
      <c r="F54">
        <f t="shared" si="2"/>
        <v>1.3548322680719475E-3</v>
      </c>
      <c r="G54">
        <f t="shared" si="3"/>
        <v>1.245519770624496E-2</v>
      </c>
      <c r="H54">
        <f>0</f>
        <v>0</v>
      </c>
    </row>
    <row r="55" spans="1:8" x14ac:dyDescent="0.2">
      <c r="A55" s="4">
        <v>44579</v>
      </c>
      <c r="B55">
        <v>25.855817794799801</v>
      </c>
      <c r="C55" s="12">
        <v>4577.1099999999997</v>
      </c>
      <c r="D55">
        <f t="shared" si="0"/>
        <v>-3.856425523579099E-2</v>
      </c>
      <c r="E55">
        <f t="shared" si="1"/>
        <v>-1.8387895814791499E-2</v>
      </c>
      <c r="F55">
        <f t="shared" si="2"/>
        <v>-4.1375208506942644E-2</v>
      </c>
      <c r="G55">
        <f t="shared" si="3"/>
        <v>2.8109532711516547E-3</v>
      </c>
      <c r="H55">
        <f>0</f>
        <v>0</v>
      </c>
    </row>
    <row r="56" spans="1:8" x14ac:dyDescent="0.2">
      <c r="A56" s="4">
        <v>44580</v>
      </c>
      <c r="B56">
        <v>25.02133750915527</v>
      </c>
      <c r="C56" s="12">
        <v>4532.76</v>
      </c>
      <c r="D56">
        <f t="shared" si="0"/>
        <v>-3.2274372145845054E-2</v>
      </c>
      <c r="E56">
        <f t="shared" si="1"/>
        <v>-9.6895202431227512E-3</v>
      </c>
      <c r="F56">
        <f t="shared" si="2"/>
        <v>-2.2024644193103404E-2</v>
      </c>
      <c r="G56">
        <f t="shared" si="3"/>
        <v>-1.024972795274165E-2</v>
      </c>
      <c r="H56">
        <f>0</f>
        <v>0</v>
      </c>
    </row>
    <row r="57" spans="1:8" x14ac:dyDescent="0.2">
      <c r="A57" s="4">
        <v>44581</v>
      </c>
      <c r="B57">
        <v>24.106008529663089</v>
      </c>
      <c r="C57" s="12">
        <v>4482.7299999999996</v>
      </c>
      <c r="D57">
        <f t="shared" si="0"/>
        <v>-3.6581936483501831E-2</v>
      </c>
      <c r="E57">
        <f t="shared" si="1"/>
        <v>-1.103742532143781E-2</v>
      </c>
      <c r="F57">
        <f t="shared" si="2"/>
        <v>-2.5023218316740859E-2</v>
      </c>
      <c r="G57">
        <f t="shared" si="3"/>
        <v>-1.1558718166760972E-2</v>
      </c>
      <c r="H57">
        <f>0</f>
        <v>0</v>
      </c>
    </row>
    <row r="58" spans="1:8" x14ac:dyDescent="0.2">
      <c r="A58" s="4">
        <v>44582</v>
      </c>
      <c r="B58">
        <v>23.331422805786129</v>
      </c>
      <c r="C58" s="12">
        <v>4397.9399999999996</v>
      </c>
      <c r="D58">
        <f t="shared" si="0"/>
        <v>-3.2132475308959241E-2</v>
      </c>
      <c r="E58">
        <f t="shared" si="1"/>
        <v>-1.8914813071498782E-2</v>
      </c>
      <c r="F58">
        <f t="shared" si="2"/>
        <v>-4.2547398208338805E-2</v>
      </c>
      <c r="G58">
        <f t="shared" si="3"/>
        <v>1.0414922899379564E-2</v>
      </c>
      <c r="H58">
        <f>0</f>
        <v>0</v>
      </c>
    </row>
    <row r="59" spans="1:8" x14ac:dyDescent="0.2">
      <c r="A59" s="4">
        <v>44585</v>
      </c>
      <c r="B59">
        <v>23.329427719116211</v>
      </c>
      <c r="C59" s="12">
        <v>4410.13</v>
      </c>
      <c r="D59">
        <f t="shared" si="0"/>
        <v>-8.5510716021253153E-5</v>
      </c>
      <c r="E59">
        <f t="shared" si="1"/>
        <v>2.7717522294530283E-3</v>
      </c>
      <c r="F59">
        <f t="shared" si="2"/>
        <v>5.6969289243231488E-3</v>
      </c>
      <c r="G59">
        <f t="shared" si="3"/>
        <v>-5.782439640344402E-3</v>
      </c>
      <c r="H59">
        <f>0</f>
        <v>0</v>
      </c>
    </row>
    <row r="60" spans="1:8" x14ac:dyDescent="0.2">
      <c r="A60" s="4">
        <v>44586</v>
      </c>
      <c r="B60">
        <v>22.283334732055661</v>
      </c>
      <c r="C60" s="12">
        <v>4356.45</v>
      </c>
      <c r="D60">
        <f t="shared" si="0"/>
        <v>-4.4840062073334908E-2</v>
      </c>
      <c r="E60">
        <f t="shared" si="1"/>
        <v>-1.2171976789799865E-2</v>
      </c>
      <c r="F60">
        <f t="shared" si="2"/>
        <v>-2.7547162123835966E-2</v>
      </c>
      <c r="G60">
        <f t="shared" si="3"/>
        <v>-1.7292899949498942E-2</v>
      </c>
      <c r="H60">
        <f>0</f>
        <v>0</v>
      </c>
    </row>
    <row r="61" spans="1:8" x14ac:dyDescent="0.2">
      <c r="A61" s="4">
        <v>44587</v>
      </c>
      <c r="B61">
        <v>22.730522155761719</v>
      </c>
      <c r="C61" s="12">
        <v>4349.93</v>
      </c>
      <c r="D61">
        <f t="shared" si="0"/>
        <v>2.0068245129520879E-2</v>
      </c>
      <c r="E61">
        <f t="shared" si="1"/>
        <v>-1.4966314315554285E-3</v>
      </c>
      <c r="F61">
        <f t="shared" si="2"/>
        <v>-3.7985949085985781E-3</v>
      </c>
      <c r="G61">
        <f t="shared" si="3"/>
        <v>2.3866840038119456E-2</v>
      </c>
      <c r="H61">
        <f>0</f>
        <v>0</v>
      </c>
    </row>
    <row r="62" spans="1:8" x14ac:dyDescent="0.2">
      <c r="A62" s="4">
        <v>44588</v>
      </c>
      <c r="B62">
        <v>21.90402793884277</v>
      </c>
      <c r="C62" s="12">
        <v>4326.51</v>
      </c>
      <c r="D62">
        <f t="shared" si="0"/>
        <v>-3.6360546900566892E-2</v>
      </c>
      <c r="E62">
        <f t="shared" si="1"/>
        <v>-5.3839946849719711E-3</v>
      </c>
      <c r="F62">
        <f t="shared" si="2"/>
        <v>-1.2446493821068853E-2</v>
      </c>
      <c r="G62">
        <f t="shared" si="3"/>
        <v>-2.3914053079498038E-2</v>
      </c>
      <c r="H62">
        <f>0</f>
        <v>0</v>
      </c>
    </row>
    <row r="63" spans="1:8" x14ac:dyDescent="0.2">
      <c r="A63" s="4">
        <v>44589</v>
      </c>
      <c r="B63">
        <v>22.798395156860352</v>
      </c>
      <c r="C63" s="12">
        <v>4431.8500000000004</v>
      </c>
      <c r="D63">
        <f t="shared" si="0"/>
        <v>4.0831175914982643E-2</v>
      </c>
      <c r="E63">
        <f t="shared" si="1"/>
        <v>2.4347568825681787E-2</v>
      </c>
      <c r="F63">
        <f t="shared" si="2"/>
        <v>5.3694882476566487E-2</v>
      </c>
      <c r="G63">
        <f t="shared" si="3"/>
        <v>-1.2863706561583844E-2</v>
      </c>
      <c r="H63">
        <f>0</f>
        <v>0</v>
      </c>
    </row>
    <row r="64" spans="1:8" x14ac:dyDescent="0.2">
      <c r="A64" s="4">
        <v>44592</v>
      </c>
      <c r="B64">
        <v>24.441398620605469</v>
      </c>
      <c r="C64" s="12">
        <v>4515.55</v>
      </c>
      <c r="D64">
        <f t="shared" si="0"/>
        <v>7.2066628042926739E-2</v>
      </c>
      <c r="E64">
        <f t="shared" si="1"/>
        <v>1.8886018254227865E-2</v>
      </c>
      <c r="F64">
        <f t="shared" si="2"/>
        <v>4.1545017859266516E-2</v>
      </c>
      <c r="G64">
        <f t="shared" si="3"/>
        <v>3.0521610183660224E-2</v>
      </c>
      <c r="H64">
        <f>0</f>
        <v>0</v>
      </c>
    </row>
    <row r="65" spans="1:8" x14ac:dyDescent="0.2">
      <c r="A65" s="4">
        <v>44593</v>
      </c>
      <c r="B65">
        <v>24.59312629699707</v>
      </c>
      <c r="C65" s="12">
        <v>4546.54</v>
      </c>
      <c r="D65">
        <f t="shared" si="0"/>
        <v>6.2078148123523302E-3</v>
      </c>
      <c r="E65">
        <f t="shared" si="1"/>
        <v>6.8629513569775646E-3</v>
      </c>
      <c r="F65">
        <f t="shared" si="2"/>
        <v>1.4798284825273131E-2</v>
      </c>
      <c r="G65">
        <f t="shared" si="3"/>
        <v>-8.5904700129208009E-3</v>
      </c>
      <c r="H65">
        <f>0</f>
        <v>0</v>
      </c>
    </row>
    <row r="66" spans="1:8" x14ac:dyDescent="0.2">
      <c r="A66" s="4">
        <v>44594</v>
      </c>
      <c r="B66">
        <v>25.196025848388668</v>
      </c>
      <c r="C66" s="12">
        <v>4589.38</v>
      </c>
      <c r="D66">
        <f t="shared" ref="D66:D129" si="4">(B66/B65)-1</f>
        <v>2.4514961786912481E-2</v>
      </c>
      <c r="E66">
        <f t="shared" ref="E66:E129" si="5">(C66/C65)-1</f>
        <v>9.4225498950850639E-3</v>
      </c>
      <c r="F66">
        <f t="shared" ref="F66:F129" si="6">alpha_nvda+beta_nvda*E66</f>
        <v>2.0492414231524557E-2</v>
      </c>
      <c r="G66">
        <f t="shared" ref="G66:G129" si="7">D66-F66</f>
        <v>4.0225475553879245E-3</v>
      </c>
      <c r="H66">
        <f>0</f>
        <v>0</v>
      </c>
    </row>
    <row r="67" spans="1:8" x14ac:dyDescent="0.2">
      <c r="A67" s="4">
        <v>44595</v>
      </c>
      <c r="B67">
        <v>23.904373168945309</v>
      </c>
      <c r="C67" s="12">
        <v>4477.4399999999996</v>
      </c>
      <c r="D67">
        <f t="shared" si="4"/>
        <v>-5.1264143290516651E-2</v>
      </c>
      <c r="E67">
        <f t="shared" si="5"/>
        <v>-2.4391094221877574E-2</v>
      </c>
      <c r="F67">
        <f t="shared" si="6"/>
        <v>-5.473003273911483E-2</v>
      </c>
      <c r="G67">
        <f t="shared" si="7"/>
        <v>3.4658894485981792E-3</v>
      </c>
      <c r="H67">
        <f>0</f>
        <v>0</v>
      </c>
    </row>
    <row r="68" spans="1:8" x14ac:dyDescent="0.2">
      <c r="A68" s="4">
        <v>44596</v>
      </c>
      <c r="B68">
        <v>24.274700164794918</v>
      </c>
      <c r="C68" s="12">
        <v>4500.53</v>
      </c>
      <c r="D68">
        <f t="shared" si="4"/>
        <v>1.5492018687639497E-2</v>
      </c>
      <c r="E68">
        <f t="shared" si="5"/>
        <v>5.156964694110977E-3</v>
      </c>
      <c r="F68">
        <f t="shared" si="6"/>
        <v>1.1003115903632892E-2</v>
      </c>
      <c r="G68">
        <f t="shared" si="7"/>
        <v>4.4889027840066056E-3</v>
      </c>
      <c r="H68">
        <f>0</f>
        <v>0</v>
      </c>
    </row>
    <row r="69" spans="1:8" x14ac:dyDescent="0.2">
      <c r="A69" s="4">
        <v>44599</v>
      </c>
      <c r="B69">
        <v>24.68296051025391</v>
      </c>
      <c r="C69" s="12">
        <v>4483.87</v>
      </c>
      <c r="D69">
        <f t="shared" si="4"/>
        <v>1.6818347608308803E-2</v>
      </c>
      <c r="E69">
        <f t="shared" si="5"/>
        <v>-3.701786234065696E-3</v>
      </c>
      <c r="F69">
        <f t="shared" si="6"/>
        <v>-8.7042223417171209E-3</v>
      </c>
      <c r="G69">
        <f t="shared" si="7"/>
        <v>2.5522569950025924E-2</v>
      </c>
      <c r="H69">
        <f>0</f>
        <v>0</v>
      </c>
    </row>
    <row r="70" spans="1:8" x14ac:dyDescent="0.2">
      <c r="A70" s="4">
        <v>44600</v>
      </c>
      <c r="B70">
        <v>25.062265396118161</v>
      </c>
      <c r="C70" s="12">
        <v>4521.54</v>
      </c>
      <c r="D70">
        <f t="shared" si="4"/>
        <v>1.5367074209217346E-2</v>
      </c>
      <c r="E70">
        <f t="shared" si="5"/>
        <v>8.4012248347966612E-3</v>
      </c>
      <c r="F70">
        <f t="shared" si="6"/>
        <v>1.8220355948732451E-2</v>
      </c>
      <c r="G70">
        <f t="shared" si="7"/>
        <v>-2.8532817395151046E-3</v>
      </c>
      <c r="H70">
        <f>0</f>
        <v>0</v>
      </c>
    </row>
    <row r="71" spans="1:8" x14ac:dyDescent="0.2">
      <c r="A71" s="4">
        <v>44601</v>
      </c>
      <c r="B71">
        <v>26.656354904174801</v>
      </c>
      <c r="C71" s="12">
        <v>4587.18</v>
      </c>
      <c r="D71">
        <f t="shared" si="4"/>
        <v>6.3605164292272809E-2</v>
      </c>
      <c r="E71">
        <f t="shared" si="5"/>
        <v>1.4517177775713597E-2</v>
      </c>
      <c r="F71">
        <f t="shared" si="6"/>
        <v>3.182601596519493E-2</v>
      </c>
      <c r="G71">
        <f t="shared" si="7"/>
        <v>3.1779148327077879E-2</v>
      </c>
      <c r="H71">
        <f>0</f>
        <v>0</v>
      </c>
    </row>
    <row r="72" spans="1:8" x14ac:dyDescent="0.2">
      <c r="A72" s="4">
        <v>44602</v>
      </c>
      <c r="B72">
        <v>25.776962280273441</v>
      </c>
      <c r="C72" s="12">
        <v>4504.08</v>
      </c>
      <c r="D72">
        <f t="shared" si="4"/>
        <v>-3.2989980327866708E-2</v>
      </c>
      <c r="E72">
        <f t="shared" si="5"/>
        <v>-1.8115705073705524E-2</v>
      </c>
      <c r="F72">
        <f t="shared" si="6"/>
        <v>-4.0769688039630235E-2</v>
      </c>
      <c r="G72">
        <f t="shared" si="7"/>
        <v>7.7797077117635269E-3</v>
      </c>
      <c r="H72">
        <f>0</f>
        <v>0</v>
      </c>
    </row>
    <row r="73" spans="1:8" x14ac:dyDescent="0.2">
      <c r="A73" s="4">
        <v>44603</v>
      </c>
      <c r="B73">
        <v>23.90537261962891</v>
      </c>
      <c r="C73" s="12">
        <v>4418.6400000000003</v>
      </c>
      <c r="D73">
        <f t="shared" si="4"/>
        <v>-7.2607068292015908E-2</v>
      </c>
      <c r="E73">
        <f t="shared" si="5"/>
        <v>-1.89694676826343E-2</v>
      </c>
      <c r="F73">
        <f t="shared" si="6"/>
        <v>-4.2668983849141716E-2</v>
      </c>
      <c r="G73">
        <f t="shared" si="7"/>
        <v>-2.9938084442874192E-2</v>
      </c>
      <c r="H73">
        <f>0</f>
        <v>0</v>
      </c>
    </row>
    <row r="74" spans="1:8" x14ac:dyDescent="0.2">
      <c r="A74" s="4">
        <v>44606</v>
      </c>
      <c r="B74">
        <v>24.22280311584473</v>
      </c>
      <c r="C74" s="12">
        <v>4401.67</v>
      </c>
      <c r="D74">
        <f t="shared" si="4"/>
        <v>1.3278625741026007E-2</v>
      </c>
      <c r="E74">
        <f t="shared" si="5"/>
        <v>-3.8405482229827426E-3</v>
      </c>
      <c r="F74">
        <f t="shared" si="6"/>
        <v>-9.0129147830507895E-3</v>
      </c>
      <c r="G74">
        <f t="shared" si="7"/>
        <v>2.2291540524076794E-2</v>
      </c>
      <c r="H74">
        <f>0</f>
        <v>0</v>
      </c>
    </row>
    <row r="75" spans="1:8" x14ac:dyDescent="0.2">
      <c r="A75" s="4">
        <v>44607</v>
      </c>
      <c r="B75">
        <v>26.44673919677734</v>
      </c>
      <c r="C75" s="12">
        <v>4471.07</v>
      </c>
      <c r="D75">
        <f t="shared" si="4"/>
        <v>9.1811673087409007E-2</v>
      </c>
      <c r="E75">
        <f t="shared" si="5"/>
        <v>1.5766743077059386E-2</v>
      </c>
      <c r="F75">
        <f t="shared" si="6"/>
        <v>3.4605821634518863E-2</v>
      </c>
      <c r="G75">
        <f t="shared" si="7"/>
        <v>5.7205851452890144E-2</v>
      </c>
      <c r="H75">
        <f>0</f>
        <v>0</v>
      </c>
    </row>
    <row r="76" spans="1:8" x14ac:dyDescent="0.2">
      <c r="A76" s="4">
        <v>44608</v>
      </c>
      <c r="B76">
        <v>26.46270751953125</v>
      </c>
      <c r="C76" s="12">
        <v>4475.01</v>
      </c>
      <c r="D76">
        <f t="shared" si="4"/>
        <v>6.0379174291003146E-4</v>
      </c>
      <c r="E76">
        <f t="shared" si="5"/>
        <v>8.8122082633468324E-4</v>
      </c>
      <c r="F76">
        <f t="shared" si="6"/>
        <v>1.491218421027875E-3</v>
      </c>
      <c r="G76">
        <f t="shared" si="7"/>
        <v>-8.8742667811784353E-4</v>
      </c>
      <c r="H76">
        <f>0</f>
        <v>0</v>
      </c>
    </row>
    <row r="77" spans="1:8" x14ac:dyDescent="0.2">
      <c r="A77" s="4">
        <v>44609</v>
      </c>
      <c r="B77">
        <v>24.462356567382809</v>
      </c>
      <c r="C77" s="12">
        <v>4380.26</v>
      </c>
      <c r="D77">
        <f t="shared" si="4"/>
        <v>-7.5591318487424175E-2</v>
      </c>
      <c r="E77">
        <f t="shared" si="5"/>
        <v>-2.1173137043269175E-2</v>
      </c>
      <c r="F77">
        <f t="shared" si="6"/>
        <v>-4.7571306741279309E-2</v>
      </c>
      <c r="G77">
        <f t="shared" si="7"/>
        <v>-2.8020011746144866E-2</v>
      </c>
      <c r="H77">
        <f>0</f>
        <v>0</v>
      </c>
    </row>
    <row r="78" spans="1:8" x14ac:dyDescent="0.2">
      <c r="A78" s="4">
        <v>44610</v>
      </c>
      <c r="B78">
        <v>23.598936080932621</v>
      </c>
      <c r="C78" s="12">
        <v>4348.87</v>
      </c>
      <c r="D78">
        <f t="shared" si="4"/>
        <v>-3.5295883455539245E-2</v>
      </c>
      <c r="E78">
        <f t="shared" si="5"/>
        <v>-7.1662412733491943E-3</v>
      </c>
      <c r="F78">
        <f t="shared" si="6"/>
        <v>-1.6411311958359025E-2</v>
      </c>
      <c r="G78">
        <f t="shared" si="7"/>
        <v>-1.888457149718022E-2</v>
      </c>
      <c r="H78">
        <f>0</f>
        <v>0</v>
      </c>
    </row>
    <row r="79" spans="1:8" x14ac:dyDescent="0.2">
      <c r="A79" s="4">
        <v>44614</v>
      </c>
      <c r="B79">
        <v>23.347394943237301</v>
      </c>
      <c r="C79" s="12">
        <v>4304.76</v>
      </c>
      <c r="D79">
        <f t="shared" si="4"/>
        <v>-1.0659003305600656E-2</v>
      </c>
      <c r="E79">
        <f t="shared" si="5"/>
        <v>-1.0142864698185927E-2</v>
      </c>
      <c r="F79">
        <f t="shared" si="6"/>
        <v>-2.3033162503418147E-2</v>
      </c>
      <c r="G79">
        <f t="shared" si="7"/>
        <v>1.2374159197817491E-2</v>
      </c>
      <c r="H79">
        <f>0</f>
        <v>0</v>
      </c>
    </row>
    <row r="80" spans="1:8" x14ac:dyDescent="0.2">
      <c r="A80" s="4">
        <v>44615</v>
      </c>
      <c r="B80">
        <v>22.346218109130859</v>
      </c>
      <c r="C80" s="12">
        <v>4225.5</v>
      </c>
      <c r="D80">
        <f t="shared" si="4"/>
        <v>-4.288173633677439E-2</v>
      </c>
      <c r="E80">
        <f t="shared" si="5"/>
        <v>-1.8412176288573612E-2</v>
      </c>
      <c r="F80">
        <f t="shared" si="6"/>
        <v>-4.1429223290004161E-2</v>
      </c>
      <c r="G80">
        <f t="shared" si="7"/>
        <v>-1.4525130467702291E-3</v>
      </c>
      <c r="H80">
        <f>0</f>
        <v>0</v>
      </c>
    </row>
    <row r="81" spans="1:8" x14ac:dyDescent="0.2">
      <c r="A81" s="4">
        <v>44616</v>
      </c>
      <c r="B81">
        <v>23.704746246337891</v>
      </c>
      <c r="C81" s="12">
        <v>4288.7</v>
      </c>
      <c r="D81">
        <f t="shared" si="4"/>
        <v>6.0794543871919293E-2</v>
      </c>
      <c r="E81">
        <f t="shared" si="5"/>
        <v>1.4956809844988816E-2</v>
      </c>
      <c r="F81">
        <f t="shared" si="6"/>
        <v>3.2804029452982775E-2</v>
      </c>
      <c r="G81">
        <f t="shared" si="7"/>
        <v>2.7990514418936518E-2</v>
      </c>
      <c r="H81">
        <f>0</f>
        <v>0</v>
      </c>
    </row>
    <row r="82" spans="1:8" x14ac:dyDescent="0.2">
      <c r="A82" s="4">
        <v>44617</v>
      </c>
      <c r="B82">
        <v>24.112997055053711</v>
      </c>
      <c r="C82" s="12">
        <v>4384.6499999999996</v>
      </c>
      <c r="D82">
        <f t="shared" si="4"/>
        <v>1.7222323515860838E-2</v>
      </c>
      <c r="E82">
        <f t="shared" si="5"/>
        <v>2.2372746986266234E-2</v>
      </c>
      <c r="F82">
        <f t="shared" si="6"/>
        <v>4.9301657937440985E-2</v>
      </c>
      <c r="G82">
        <f t="shared" si="7"/>
        <v>-3.2079334421580147E-2</v>
      </c>
      <c r="H82">
        <f>0</f>
        <v>0</v>
      </c>
    </row>
    <row r="83" spans="1:8" x14ac:dyDescent="0.2">
      <c r="A83" s="4">
        <v>44620</v>
      </c>
      <c r="B83">
        <v>24.340581893920898</v>
      </c>
      <c r="C83" s="12">
        <v>4373.9399999999996</v>
      </c>
      <c r="D83">
        <f t="shared" si="4"/>
        <v>9.4382642832651076E-3</v>
      </c>
      <c r="E83">
        <f t="shared" si="5"/>
        <v>-2.4426122951660689E-3</v>
      </c>
      <c r="F83">
        <f t="shared" si="6"/>
        <v>-5.9030411227377422E-3</v>
      </c>
      <c r="G83">
        <f t="shared" si="7"/>
        <v>1.5341305406002849E-2</v>
      </c>
      <c r="H83">
        <f>0</f>
        <v>0</v>
      </c>
    </row>
    <row r="84" spans="1:8" x14ac:dyDescent="0.2">
      <c r="A84" s="4">
        <v>44621</v>
      </c>
      <c r="B84">
        <v>23.434238433837891</v>
      </c>
      <c r="C84" s="12">
        <v>4306.26</v>
      </c>
      <c r="D84">
        <f t="shared" si="4"/>
        <v>-3.7235899455196231E-2</v>
      </c>
      <c r="E84">
        <f t="shared" si="5"/>
        <v>-1.5473463284818578E-2</v>
      </c>
      <c r="F84">
        <f t="shared" si="6"/>
        <v>-3.4891708956374619E-2</v>
      </c>
      <c r="G84">
        <f t="shared" si="7"/>
        <v>-2.344190498821612E-3</v>
      </c>
      <c r="H84">
        <f>0</f>
        <v>0</v>
      </c>
    </row>
    <row r="85" spans="1:8" x14ac:dyDescent="0.2">
      <c r="A85" s="4">
        <v>44622</v>
      </c>
      <c r="B85">
        <v>24.180002212524411</v>
      </c>
      <c r="C85" s="12">
        <v>4386.54</v>
      </c>
      <c r="D85">
        <f t="shared" si="4"/>
        <v>3.1823683146010584E-2</v>
      </c>
      <c r="E85">
        <f t="shared" si="5"/>
        <v>1.8642627244987553E-2</v>
      </c>
      <c r="F85">
        <f t="shared" si="6"/>
        <v>4.1003565798601885E-2</v>
      </c>
      <c r="G85">
        <f t="shared" si="7"/>
        <v>-9.1798826525913008E-3</v>
      </c>
      <c r="H85">
        <f>0</f>
        <v>0</v>
      </c>
    </row>
    <row r="86" spans="1:8" x14ac:dyDescent="0.2">
      <c r="A86" s="4">
        <v>44623</v>
      </c>
      <c r="B86">
        <v>23.67484092712402</v>
      </c>
      <c r="C86" s="12">
        <v>4363.49</v>
      </c>
      <c r="D86">
        <f t="shared" si="4"/>
        <v>-2.0891697236435136E-2</v>
      </c>
      <c r="E86">
        <f t="shared" si="5"/>
        <v>-5.2547110022934662E-3</v>
      </c>
      <c r="F86">
        <f t="shared" si="6"/>
        <v>-1.2158886991978987E-2</v>
      </c>
      <c r="G86">
        <f t="shared" si="7"/>
        <v>-8.7328102444561486E-3</v>
      </c>
      <c r="H86">
        <f>0</f>
        <v>0</v>
      </c>
    </row>
    <row r="87" spans="1:8" x14ac:dyDescent="0.2">
      <c r="A87" s="4">
        <v>44624</v>
      </c>
      <c r="B87">
        <v>22.898124694824219</v>
      </c>
      <c r="C87" s="12">
        <v>4328.87</v>
      </c>
      <c r="D87">
        <f t="shared" si="4"/>
        <v>-3.2807664249601132E-2</v>
      </c>
      <c r="E87">
        <f t="shared" si="5"/>
        <v>-7.93401612012401E-3</v>
      </c>
      <c r="F87">
        <f t="shared" si="6"/>
        <v>-1.8119317830105251E-2</v>
      </c>
      <c r="G87">
        <f t="shared" si="7"/>
        <v>-1.468834641949588E-2</v>
      </c>
      <c r="H87">
        <f>0</f>
        <v>0</v>
      </c>
    </row>
    <row r="88" spans="1:8" x14ac:dyDescent="0.2">
      <c r="A88" s="4">
        <v>44627</v>
      </c>
      <c r="B88">
        <v>21.316740036010739</v>
      </c>
      <c r="C88" s="12">
        <v>4201.09</v>
      </c>
      <c r="D88">
        <f t="shared" si="4"/>
        <v>-6.9061754178102119E-2</v>
      </c>
      <c r="E88">
        <f t="shared" si="5"/>
        <v>-2.9518095946517109E-2</v>
      </c>
      <c r="F88">
        <f t="shared" si="6"/>
        <v>-6.6135653914284318E-2</v>
      </c>
      <c r="G88">
        <f t="shared" si="7"/>
        <v>-2.9261002638178019E-3</v>
      </c>
      <c r="H88">
        <f>0</f>
        <v>0</v>
      </c>
    </row>
    <row r="89" spans="1:8" x14ac:dyDescent="0.2">
      <c r="A89" s="4">
        <v>44628</v>
      </c>
      <c r="B89">
        <v>21.478469848632809</v>
      </c>
      <c r="C89" s="12">
        <v>4170.7</v>
      </c>
      <c r="D89">
        <f t="shared" si="4"/>
        <v>7.5869862065613969E-3</v>
      </c>
      <c r="E89">
        <f t="shared" si="5"/>
        <v>-7.2338369327961116E-3</v>
      </c>
      <c r="F89">
        <f t="shared" si="6"/>
        <v>-1.656168649032615E-2</v>
      </c>
      <c r="G89">
        <f t="shared" si="7"/>
        <v>2.4148672696887547E-2</v>
      </c>
      <c r="H89">
        <f>0</f>
        <v>0</v>
      </c>
    </row>
    <row r="90" spans="1:8" x14ac:dyDescent="0.2">
      <c r="A90" s="4">
        <v>44629</v>
      </c>
      <c r="B90">
        <v>22.975994110107418</v>
      </c>
      <c r="C90" s="12">
        <v>4277.88</v>
      </c>
      <c r="D90">
        <f t="shared" si="4"/>
        <v>6.9722111120030794E-2</v>
      </c>
      <c r="E90">
        <f t="shared" si="5"/>
        <v>2.5698324022346508E-2</v>
      </c>
      <c r="F90">
        <f t="shared" si="6"/>
        <v>5.6699797025260644E-2</v>
      </c>
      <c r="G90">
        <f t="shared" si="7"/>
        <v>1.302231409477015E-2</v>
      </c>
      <c r="H90">
        <f>0</f>
        <v>0</v>
      </c>
    </row>
    <row r="91" spans="1:8" x14ac:dyDescent="0.2">
      <c r="A91" s="4">
        <v>44630</v>
      </c>
      <c r="B91">
        <v>22.62058258056641</v>
      </c>
      <c r="C91" s="12">
        <v>4259.5200000000004</v>
      </c>
      <c r="D91">
        <f t="shared" si="4"/>
        <v>-1.5468820536677419E-2</v>
      </c>
      <c r="E91">
        <f t="shared" si="5"/>
        <v>-4.2918454935622075E-3</v>
      </c>
      <c r="F91">
        <f t="shared" si="6"/>
        <v>-1.0016878889573345E-2</v>
      </c>
      <c r="G91">
        <f t="shared" si="7"/>
        <v>-5.4519416471040735E-3</v>
      </c>
      <c r="H91">
        <f>0</f>
        <v>0</v>
      </c>
    </row>
    <row r="92" spans="1:8" x14ac:dyDescent="0.2">
      <c r="A92" s="4">
        <v>44631</v>
      </c>
      <c r="B92">
        <v>22.063503265380859</v>
      </c>
      <c r="C92" s="12">
        <v>4204.3100000000004</v>
      </c>
      <c r="D92">
        <f t="shared" si="4"/>
        <v>-2.4627098493216648E-2</v>
      </c>
      <c r="E92">
        <f t="shared" si="5"/>
        <v>-1.2961554353542182E-2</v>
      </c>
      <c r="F92">
        <f t="shared" si="6"/>
        <v>-2.9303670715822301E-2</v>
      </c>
      <c r="G92">
        <f t="shared" si="7"/>
        <v>4.676572222605653E-3</v>
      </c>
      <c r="H92">
        <f>0</f>
        <v>0</v>
      </c>
    </row>
    <row r="93" spans="1:8" x14ac:dyDescent="0.2">
      <c r="A93" s="4">
        <v>44634</v>
      </c>
      <c r="B93">
        <v>21.294773101806641</v>
      </c>
      <c r="C93" s="12">
        <v>4173.1099999999997</v>
      </c>
      <c r="D93">
        <f t="shared" si="4"/>
        <v>-3.4841709148719313E-2</v>
      </c>
      <c r="E93">
        <f t="shared" si="5"/>
        <v>-7.4209561140831104E-3</v>
      </c>
      <c r="F93">
        <f t="shared" si="6"/>
        <v>-1.6977955220276189E-2</v>
      </c>
      <c r="G93">
        <f t="shared" si="7"/>
        <v>-1.7863753928443124E-2</v>
      </c>
      <c r="H93">
        <f>0</f>
        <v>0</v>
      </c>
    </row>
    <row r="94" spans="1:8" x14ac:dyDescent="0.2">
      <c r="A94" s="4">
        <v>44635</v>
      </c>
      <c r="B94">
        <v>22.935060501098629</v>
      </c>
      <c r="C94" s="12">
        <v>4262.45</v>
      </c>
      <c r="D94">
        <f t="shared" si="4"/>
        <v>7.7027700245973829E-2</v>
      </c>
      <c r="E94">
        <f t="shared" si="5"/>
        <v>2.1408493905025416E-2</v>
      </c>
      <c r="F94">
        <f t="shared" si="6"/>
        <v>4.7156563016023556E-2</v>
      </c>
      <c r="G94">
        <f t="shared" si="7"/>
        <v>2.9871137229950273E-2</v>
      </c>
      <c r="H94">
        <f>0</f>
        <v>0</v>
      </c>
    </row>
    <row r="95" spans="1:8" x14ac:dyDescent="0.2">
      <c r="A95" s="4">
        <v>44636</v>
      </c>
      <c r="B95">
        <v>24.455549240112301</v>
      </c>
      <c r="C95" s="12">
        <v>4357.8599999999997</v>
      </c>
      <c r="D95">
        <f t="shared" si="4"/>
        <v>6.6295388187043836E-2</v>
      </c>
      <c r="E95">
        <f t="shared" si="5"/>
        <v>2.2383840279651235E-2</v>
      </c>
      <c r="F95">
        <f t="shared" si="6"/>
        <v>4.9326336279429103E-2</v>
      </c>
      <c r="G95">
        <f t="shared" si="7"/>
        <v>1.6969051907614732E-2</v>
      </c>
      <c r="H95">
        <f>0</f>
        <v>0</v>
      </c>
    </row>
    <row r="96" spans="1:8" x14ac:dyDescent="0.2">
      <c r="A96" s="4">
        <v>44637</v>
      </c>
      <c r="B96">
        <v>24.725103378295898</v>
      </c>
      <c r="C96" s="12">
        <v>4411.67</v>
      </c>
      <c r="D96">
        <f t="shared" si="4"/>
        <v>1.1022207497244585E-2</v>
      </c>
      <c r="E96">
        <f t="shared" si="5"/>
        <v>1.2347803738532281E-2</v>
      </c>
      <c r="F96">
        <f t="shared" si="6"/>
        <v>2.6999987072630485E-2</v>
      </c>
      <c r="G96">
        <f t="shared" si="7"/>
        <v>-1.59777795753859E-2</v>
      </c>
      <c r="H96">
        <f>0</f>
        <v>0</v>
      </c>
    </row>
    <row r="97" spans="1:8" x14ac:dyDescent="0.2">
      <c r="A97" s="4">
        <v>44638</v>
      </c>
      <c r="B97">
        <v>26.409311294555661</v>
      </c>
      <c r="C97" s="12">
        <v>4463.12</v>
      </c>
      <c r="D97">
        <f t="shared" si="4"/>
        <v>6.8117325557400354E-2</v>
      </c>
      <c r="E97">
        <f t="shared" si="5"/>
        <v>1.1662250349640857E-2</v>
      </c>
      <c r="F97">
        <f t="shared" si="6"/>
        <v>2.5474892549749481E-2</v>
      </c>
      <c r="G97">
        <f t="shared" si="7"/>
        <v>4.2642433007650873E-2</v>
      </c>
      <c r="H97">
        <f>0</f>
        <v>0</v>
      </c>
    </row>
    <row r="98" spans="1:8" x14ac:dyDescent="0.2">
      <c r="A98" s="4">
        <v>44641</v>
      </c>
      <c r="B98">
        <v>26.689851760864261</v>
      </c>
      <c r="C98" s="12">
        <v>4461.18</v>
      </c>
      <c r="D98">
        <f t="shared" si="4"/>
        <v>1.0622786152187036E-2</v>
      </c>
      <c r="E98">
        <f t="shared" si="5"/>
        <v>-4.3467350194470455E-4</v>
      </c>
      <c r="F98">
        <f t="shared" si="6"/>
        <v>-1.4361440065640567E-3</v>
      </c>
      <c r="G98">
        <f t="shared" si="7"/>
        <v>1.2058930158751093E-2</v>
      </c>
      <c r="H98">
        <f>0</f>
        <v>0</v>
      </c>
    </row>
    <row r="99" spans="1:8" x14ac:dyDescent="0.2">
      <c r="A99" s="4">
        <v>44642</v>
      </c>
      <c r="B99">
        <v>26.480197906494141</v>
      </c>
      <c r="C99" s="12">
        <v>4511.6099999999997</v>
      </c>
      <c r="D99">
        <f t="shared" si="4"/>
        <v>-7.8551899144505555E-3</v>
      </c>
      <c r="E99">
        <f t="shared" si="5"/>
        <v>1.1304184094790948E-2</v>
      </c>
      <c r="F99">
        <f t="shared" si="6"/>
        <v>2.4678331854479402E-2</v>
      </c>
      <c r="G99">
        <f t="shared" si="7"/>
        <v>-3.2533521768929957E-2</v>
      </c>
      <c r="H99">
        <f>0</f>
        <v>0</v>
      </c>
    </row>
    <row r="100" spans="1:8" x14ac:dyDescent="0.2">
      <c r="A100" s="4">
        <v>44643</v>
      </c>
      <c r="B100">
        <v>25.591670989990231</v>
      </c>
      <c r="C100" s="12">
        <v>4456.24</v>
      </c>
      <c r="D100">
        <f t="shared" si="4"/>
        <v>-3.3554391082779689E-2</v>
      </c>
      <c r="E100">
        <f t="shared" si="5"/>
        <v>-1.2272780670315009E-2</v>
      </c>
      <c r="F100">
        <f t="shared" si="6"/>
        <v>-2.7771412267661229E-2</v>
      </c>
      <c r="G100">
        <f t="shared" si="7"/>
        <v>-5.78297881511846E-3</v>
      </c>
      <c r="H100">
        <f>0</f>
        <v>0</v>
      </c>
    </row>
    <row r="101" spans="1:8" x14ac:dyDescent="0.2">
      <c r="A101" s="4">
        <v>44644</v>
      </c>
      <c r="B101">
        <v>28.103515625</v>
      </c>
      <c r="C101" s="12">
        <v>4520.16</v>
      </c>
      <c r="D101">
        <f t="shared" si="4"/>
        <v>9.8150864630615064E-2</v>
      </c>
      <c r="E101">
        <f t="shared" si="5"/>
        <v>1.4343931206577842E-2</v>
      </c>
      <c r="F101">
        <f t="shared" si="6"/>
        <v>3.1440608500250267E-2</v>
      </c>
      <c r="G101">
        <f t="shared" si="7"/>
        <v>6.6710256130364798E-2</v>
      </c>
      <c r="H101">
        <f>0</f>
        <v>0</v>
      </c>
    </row>
    <row r="102" spans="1:8" x14ac:dyDescent="0.2">
      <c r="A102" s="4">
        <v>44645</v>
      </c>
      <c r="B102">
        <v>27.646266937255859</v>
      </c>
      <c r="C102" s="12">
        <v>4543.0600000000004</v>
      </c>
      <c r="D102">
        <f t="shared" si="4"/>
        <v>-1.6270159714017685E-2</v>
      </c>
      <c r="E102">
        <f t="shared" si="5"/>
        <v>5.0661923471737591E-3</v>
      </c>
      <c r="F102">
        <f t="shared" si="6"/>
        <v>1.0801182091640707E-2</v>
      </c>
      <c r="G102">
        <f t="shared" si="7"/>
        <v>-2.7071341805658393E-2</v>
      </c>
      <c r="H102">
        <f>0</f>
        <v>0</v>
      </c>
    </row>
    <row r="103" spans="1:8" x14ac:dyDescent="0.2">
      <c r="A103" s="4">
        <v>44648</v>
      </c>
      <c r="B103">
        <v>28.172395706176761</v>
      </c>
      <c r="C103" s="12">
        <v>4575.5200000000004</v>
      </c>
      <c r="D103">
        <f t="shared" si="4"/>
        <v>1.9030734605687272E-2</v>
      </c>
      <c r="E103">
        <f t="shared" si="5"/>
        <v>7.1449639670178033E-3</v>
      </c>
      <c r="F103">
        <f t="shared" si="6"/>
        <v>1.5425655200687994E-2</v>
      </c>
      <c r="G103">
        <f t="shared" si="7"/>
        <v>3.6050794049992778E-3</v>
      </c>
      <c r="H103">
        <f>0</f>
        <v>0</v>
      </c>
    </row>
    <row r="104" spans="1:8" x14ac:dyDescent="0.2">
      <c r="A104" s="4">
        <v>44649</v>
      </c>
      <c r="B104">
        <v>28.608673095703121</v>
      </c>
      <c r="C104" s="12">
        <v>4631.6000000000004</v>
      </c>
      <c r="D104">
        <f t="shared" si="4"/>
        <v>1.5485988272935902E-2</v>
      </c>
      <c r="E104">
        <f t="shared" si="5"/>
        <v>1.2256530405287291E-2</v>
      </c>
      <c r="F104">
        <f t="shared" si="6"/>
        <v>2.6796938757396978E-2</v>
      </c>
      <c r="G104">
        <f t="shared" si="7"/>
        <v>-1.1310950484461076E-2</v>
      </c>
      <c r="H104">
        <f>0</f>
        <v>0</v>
      </c>
    </row>
    <row r="105" spans="1:8" x14ac:dyDescent="0.2">
      <c r="A105" s="4">
        <v>44650</v>
      </c>
      <c r="B105">
        <v>27.644269943237301</v>
      </c>
      <c r="C105" s="12">
        <v>4602.45</v>
      </c>
      <c r="D105">
        <f t="shared" si="4"/>
        <v>-3.3710167166427163E-2</v>
      </c>
      <c r="E105">
        <f t="shared" si="5"/>
        <v>-6.2937213921756552E-3</v>
      </c>
      <c r="F105">
        <f t="shared" si="6"/>
        <v>-1.4470288380262033E-2</v>
      </c>
      <c r="G105">
        <f t="shared" si="7"/>
        <v>-1.9239878786165128E-2</v>
      </c>
      <c r="H105">
        <f>0</f>
        <v>0</v>
      </c>
    </row>
    <row r="106" spans="1:8" x14ac:dyDescent="0.2">
      <c r="A106" s="4">
        <v>44651</v>
      </c>
      <c r="B106">
        <v>27.240940093994141</v>
      </c>
      <c r="C106" s="12">
        <v>4530.41</v>
      </c>
      <c r="D106">
        <f t="shared" si="4"/>
        <v>-1.4589998219208811E-2</v>
      </c>
      <c r="E106">
        <f t="shared" si="5"/>
        <v>-1.5652532890091164E-2</v>
      </c>
      <c r="F106">
        <f t="shared" si="6"/>
        <v>-3.5290070453292167E-2</v>
      </c>
      <c r="G106">
        <f t="shared" si="7"/>
        <v>2.0700072234083357E-2</v>
      </c>
      <c r="H106">
        <f>0</f>
        <v>0</v>
      </c>
    </row>
    <row r="107" spans="1:8" x14ac:dyDescent="0.2">
      <c r="A107" s="4">
        <v>44652</v>
      </c>
      <c r="B107">
        <v>26.66788482666016</v>
      </c>
      <c r="C107" s="12">
        <v>4545.8599999999997</v>
      </c>
      <c r="D107">
        <f t="shared" si="4"/>
        <v>-2.1036545191049583E-2</v>
      </c>
      <c r="E107">
        <f t="shared" si="5"/>
        <v>3.4102873691344016E-3</v>
      </c>
      <c r="F107">
        <f t="shared" si="6"/>
        <v>7.1174257958649097E-3</v>
      </c>
      <c r="G107">
        <f t="shared" si="7"/>
        <v>-2.8153970986914491E-2</v>
      </c>
      <c r="H107">
        <f>0</f>
        <v>0</v>
      </c>
    </row>
    <row r="108" spans="1:8" x14ac:dyDescent="0.2">
      <c r="A108" s="4">
        <v>44655</v>
      </c>
      <c r="B108">
        <v>27.314815521240231</v>
      </c>
      <c r="C108" s="12">
        <v>4582.6400000000003</v>
      </c>
      <c r="D108">
        <f t="shared" si="4"/>
        <v>2.4258792880841096E-2</v>
      </c>
      <c r="E108">
        <f t="shared" si="5"/>
        <v>8.0908782936564005E-3</v>
      </c>
      <c r="F108">
        <f t="shared" si="6"/>
        <v>1.7529953395470421E-2</v>
      </c>
      <c r="G108">
        <f t="shared" si="7"/>
        <v>6.7288394853706746E-3</v>
      </c>
      <c r="H108">
        <f>0</f>
        <v>0</v>
      </c>
    </row>
    <row r="109" spans="1:8" x14ac:dyDescent="0.2">
      <c r="A109" s="4">
        <v>44656</v>
      </c>
      <c r="B109">
        <v>25.888175964355469</v>
      </c>
      <c r="C109" s="12">
        <v>4525.12</v>
      </c>
      <c r="D109">
        <f t="shared" si="4"/>
        <v>-5.2229514630087626E-2</v>
      </c>
      <c r="E109">
        <f t="shared" si="5"/>
        <v>-1.2551716914267819E-2</v>
      </c>
      <c r="F109">
        <f t="shared" si="6"/>
        <v>-2.8391938903191877E-2</v>
      </c>
      <c r="G109">
        <f t="shared" si="7"/>
        <v>-2.3837575726895748E-2</v>
      </c>
      <c r="H109">
        <f>0</f>
        <v>0</v>
      </c>
    </row>
    <row r="110" spans="1:8" x14ac:dyDescent="0.2">
      <c r="A110" s="4">
        <v>44657</v>
      </c>
      <c r="B110">
        <v>24.366695404052731</v>
      </c>
      <c r="C110" s="12">
        <v>4481.1499999999996</v>
      </c>
      <c r="D110">
        <f t="shared" si="4"/>
        <v>-5.877125381091397E-2</v>
      </c>
      <c r="E110">
        <f t="shared" si="5"/>
        <v>-9.7168693868892042E-3</v>
      </c>
      <c r="F110">
        <f t="shared" si="6"/>
        <v>-2.2085485595158393E-2</v>
      </c>
      <c r="G110">
        <f t="shared" si="7"/>
        <v>-3.6685768215755574E-2</v>
      </c>
      <c r="H110">
        <f>0</f>
        <v>0</v>
      </c>
    </row>
    <row r="111" spans="1:8" x14ac:dyDescent="0.2">
      <c r="A111" s="4">
        <v>44658</v>
      </c>
      <c r="B111">
        <v>24.168022155761719</v>
      </c>
      <c r="C111" s="12">
        <v>4500.21</v>
      </c>
      <c r="D111">
        <f t="shared" si="4"/>
        <v>-8.1534752659964127E-3</v>
      </c>
      <c r="E111">
        <f t="shared" si="5"/>
        <v>4.2533724601945266E-3</v>
      </c>
      <c r="F111">
        <f t="shared" si="6"/>
        <v>8.9929682051550341E-3</v>
      </c>
      <c r="G111">
        <f t="shared" si="7"/>
        <v>-1.7146443471151449E-2</v>
      </c>
      <c r="H111">
        <f>0</f>
        <v>0</v>
      </c>
    </row>
    <row r="112" spans="1:8" x14ac:dyDescent="0.2">
      <c r="A112" s="4">
        <v>44659</v>
      </c>
      <c r="B112">
        <v>23.080820083618161</v>
      </c>
      <c r="C112" s="12">
        <v>4488.28</v>
      </c>
      <c r="D112">
        <f t="shared" si="4"/>
        <v>-4.4985148769584593E-2</v>
      </c>
      <c r="E112">
        <f t="shared" si="5"/>
        <v>-2.6509873983658894E-3</v>
      </c>
      <c r="F112">
        <f t="shared" si="6"/>
        <v>-6.3665961627160242E-3</v>
      </c>
      <c r="G112">
        <f t="shared" si="7"/>
        <v>-3.861855260686857E-2</v>
      </c>
      <c r="H112">
        <f>0</f>
        <v>0</v>
      </c>
    </row>
    <row r="113" spans="1:8" x14ac:dyDescent="0.2">
      <c r="A113" s="4">
        <v>44662</v>
      </c>
      <c r="B113">
        <v>21.880805969238281</v>
      </c>
      <c r="C113" s="12">
        <v>4412.53</v>
      </c>
      <c r="D113">
        <f t="shared" si="4"/>
        <v>-5.1991831747417061E-2</v>
      </c>
      <c r="E113">
        <f t="shared" si="5"/>
        <v>-1.6877289295676778E-2</v>
      </c>
      <c r="F113">
        <f t="shared" si="6"/>
        <v>-3.8014685802422732E-2</v>
      </c>
      <c r="G113">
        <f t="shared" si="7"/>
        <v>-1.3977145944994329E-2</v>
      </c>
      <c r="H113">
        <f>0</f>
        <v>0</v>
      </c>
    </row>
    <row r="114" spans="1:8" x14ac:dyDescent="0.2">
      <c r="A114" s="4">
        <v>44663</v>
      </c>
      <c r="B114">
        <v>21.468486785888668</v>
      </c>
      <c r="C114" s="12">
        <v>4397.45</v>
      </c>
      <c r="D114">
        <f t="shared" si="4"/>
        <v>-1.8843875492030926E-2</v>
      </c>
      <c r="E114">
        <f t="shared" si="5"/>
        <v>-3.4175405039739148E-3</v>
      </c>
      <c r="F114">
        <f t="shared" si="6"/>
        <v>-8.0718841268681181E-3</v>
      </c>
      <c r="G114">
        <f t="shared" si="7"/>
        <v>-1.0771991365162808E-2</v>
      </c>
      <c r="H114">
        <f>0</f>
        <v>0</v>
      </c>
    </row>
    <row r="115" spans="1:8" x14ac:dyDescent="0.2">
      <c r="A115" s="4">
        <v>44664</v>
      </c>
      <c r="B115">
        <v>22.166330337524411</v>
      </c>
      <c r="C115" s="12">
        <v>4446.59</v>
      </c>
      <c r="D115">
        <f t="shared" si="4"/>
        <v>3.2505483902779631E-2</v>
      </c>
      <c r="E115">
        <f t="shared" si="5"/>
        <v>1.1174658040455254E-2</v>
      </c>
      <c r="F115">
        <f t="shared" si="6"/>
        <v>2.4390185840997964E-2</v>
      </c>
      <c r="G115">
        <f t="shared" si="7"/>
        <v>8.1152980617816665E-3</v>
      </c>
      <c r="H115">
        <f>0</f>
        <v>0</v>
      </c>
    </row>
    <row r="116" spans="1:8" x14ac:dyDescent="0.2">
      <c r="A116" s="4">
        <v>44665</v>
      </c>
      <c r="B116">
        <v>21.222890853881839</v>
      </c>
      <c r="C116" s="12">
        <v>4392.59</v>
      </c>
      <c r="D116">
        <f t="shared" si="4"/>
        <v>-4.2561825492849592E-2</v>
      </c>
      <c r="E116">
        <f t="shared" si="5"/>
        <v>-1.2144137417661627E-2</v>
      </c>
      <c r="F116">
        <f t="shared" si="6"/>
        <v>-2.7485230150839479E-2</v>
      </c>
      <c r="G116">
        <f t="shared" si="7"/>
        <v>-1.5076595342010113E-2</v>
      </c>
      <c r="H116">
        <f>0</f>
        <v>0</v>
      </c>
    </row>
    <row r="117" spans="1:8" x14ac:dyDescent="0.2">
      <c r="A117" s="4">
        <v>44669</v>
      </c>
      <c r="B117">
        <v>21.747024536132809</v>
      </c>
      <c r="C117" s="12">
        <v>4391.6899999999996</v>
      </c>
      <c r="D117">
        <f t="shared" si="4"/>
        <v>2.4696620543336545E-2</v>
      </c>
      <c r="E117">
        <f t="shared" si="5"/>
        <v>-2.0489050878880199E-4</v>
      </c>
      <c r="F117">
        <f t="shared" si="6"/>
        <v>-9.2496458568780394E-4</v>
      </c>
      <c r="G117">
        <f t="shared" si="7"/>
        <v>2.5621585129024349E-2</v>
      </c>
      <c r="H117">
        <f>0</f>
        <v>0</v>
      </c>
    </row>
    <row r="118" spans="1:8" x14ac:dyDescent="0.2">
      <c r="A118" s="4">
        <v>44670</v>
      </c>
      <c r="B118">
        <v>22.16134071350098</v>
      </c>
      <c r="C118" s="12">
        <v>4462.21</v>
      </c>
      <c r="D118">
        <f t="shared" si="4"/>
        <v>1.9051625967487329E-2</v>
      </c>
      <c r="E118">
        <f t="shared" si="5"/>
        <v>1.6057599693967584E-2</v>
      </c>
      <c r="F118">
        <f t="shared" si="6"/>
        <v>3.5252866548274871E-2</v>
      </c>
      <c r="G118">
        <f t="shared" si="7"/>
        <v>-1.6201240580787542E-2</v>
      </c>
      <c r="H118">
        <f>0</f>
        <v>0</v>
      </c>
    </row>
    <row r="119" spans="1:8" x14ac:dyDescent="0.2">
      <c r="A119" s="4">
        <v>44671</v>
      </c>
      <c r="B119">
        <v>21.446527481079102</v>
      </c>
      <c r="C119" s="12">
        <v>4459.45</v>
      </c>
      <c r="D119">
        <f t="shared" si="4"/>
        <v>-3.2254963346437071E-2</v>
      </c>
      <c r="E119">
        <f t="shared" si="5"/>
        <v>-6.1852759058855789E-4</v>
      </c>
      <c r="F119">
        <f t="shared" si="6"/>
        <v>-1.8451491521055774E-3</v>
      </c>
      <c r="G119">
        <f t="shared" si="7"/>
        <v>-3.0409814194331492E-2</v>
      </c>
      <c r="H119">
        <f>0</f>
        <v>0</v>
      </c>
    </row>
    <row r="120" spans="1:8" x14ac:dyDescent="0.2">
      <c r="A120" s="4">
        <v>44672</v>
      </c>
      <c r="B120">
        <v>20.14967155456543</v>
      </c>
      <c r="C120" s="12">
        <v>4393.66</v>
      </c>
      <c r="D120">
        <f t="shared" si="4"/>
        <v>-6.0469273063334161E-2</v>
      </c>
      <c r="E120">
        <f t="shared" si="5"/>
        <v>-1.475294038502506E-2</v>
      </c>
      <c r="F120">
        <f t="shared" si="6"/>
        <v>-3.3288820624274976E-2</v>
      </c>
      <c r="G120">
        <f t="shared" si="7"/>
        <v>-2.7180452439059186E-2</v>
      </c>
      <c r="H120">
        <f>0</f>
        <v>0</v>
      </c>
    </row>
    <row r="121" spans="1:8" x14ac:dyDescent="0.2">
      <c r="A121" s="4">
        <v>44673</v>
      </c>
      <c r="B121">
        <v>19.482772827148441</v>
      </c>
      <c r="C121" s="12">
        <v>4271.78</v>
      </c>
      <c r="D121">
        <f t="shared" si="4"/>
        <v>-3.3097250523961286E-2</v>
      </c>
      <c r="E121">
        <f t="shared" si="5"/>
        <v>-2.773997077607282E-2</v>
      </c>
      <c r="F121">
        <f t="shared" si="6"/>
        <v>-6.2180004358198572E-2</v>
      </c>
      <c r="G121">
        <f t="shared" si="7"/>
        <v>2.9082753834237286E-2</v>
      </c>
      <c r="H121">
        <f>0</f>
        <v>0</v>
      </c>
    </row>
    <row r="122" spans="1:8" x14ac:dyDescent="0.2">
      <c r="A122" s="4">
        <v>44676</v>
      </c>
      <c r="B122">
        <v>19.869134902954102</v>
      </c>
      <c r="C122" s="12">
        <v>4296.12</v>
      </c>
      <c r="D122">
        <f t="shared" si="4"/>
        <v>1.9830959342054255E-2</v>
      </c>
      <c r="E122">
        <f t="shared" si="5"/>
        <v>5.6978589721381478E-3</v>
      </c>
      <c r="F122">
        <f t="shared" si="6"/>
        <v>1.220639914056772E-2</v>
      </c>
      <c r="G122">
        <f t="shared" si="7"/>
        <v>7.6245602014865348E-3</v>
      </c>
      <c r="H122">
        <f>0</f>
        <v>0</v>
      </c>
    </row>
    <row r="123" spans="1:8" x14ac:dyDescent="0.2">
      <c r="A123" s="4">
        <v>44677</v>
      </c>
      <c r="B123">
        <v>18.75697135925293</v>
      </c>
      <c r="C123" s="12">
        <v>4175.2</v>
      </c>
      <c r="D123">
        <f t="shared" si="4"/>
        <v>-5.5974432159893284E-2</v>
      </c>
      <c r="E123">
        <f t="shared" si="5"/>
        <v>-2.8146327383778869E-2</v>
      </c>
      <c r="F123">
        <f t="shared" si="6"/>
        <v>-6.3083992649688364E-2</v>
      </c>
      <c r="G123">
        <f t="shared" si="7"/>
        <v>7.1095604897950804E-3</v>
      </c>
      <c r="H123">
        <f>0</f>
        <v>0</v>
      </c>
    </row>
    <row r="124" spans="1:8" x14ac:dyDescent="0.2">
      <c r="A124" s="4">
        <v>44678</v>
      </c>
      <c r="B124">
        <v>18.384590148925781</v>
      </c>
      <c r="C124" s="12">
        <v>4183.96</v>
      </c>
      <c r="D124">
        <f t="shared" si="4"/>
        <v>-1.9852949775041928E-2</v>
      </c>
      <c r="E124">
        <f t="shared" si="5"/>
        <v>2.0981030848821192E-3</v>
      </c>
      <c r="F124">
        <f t="shared" si="6"/>
        <v>4.1983167996133665E-3</v>
      </c>
      <c r="G124">
        <f t="shared" si="7"/>
        <v>-2.4051266574655294E-2</v>
      </c>
      <c r="H124">
        <f>0</f>
        <v>0</v>
      </c>
    </row>
    <row r="125" spans="1:8" x14ac:dyDescent="0.2">
      <c r="A125" s="4">
        <v>44679</v>
      </c>
      <c r="B125">
        <v>19.749330520629879</v>
      </c>
      <c r="C125" s="12">
        <v>4287.5</v>
      </c>
      <c r="D125">
        <f t="shared" si="4"/>
        <v>7.4232841779387826E-2</v>
      </c>
      <c r="E125">
        <f t="shared" si="5"/>
        <v>2.474689050564538E-2</v>
      </c>
      <c r="F125">
        <f t="shared" si="6"/>
        <v>5.4583220740001971E-2</v>
      </c>
      <c r="G125">
        <f t="shared" si="7"/>
        <v>1.9649621039385855E-2</v>
      </c>
      <c r="H125">
        <f>0</f>
        <v>0</v>
      </c>
    </row>
    <row r="126" spans="1:8" x14ac:dyDescent="0.2">
      <c r="A126" s="4">
        <v>44680</v>
      </c>
      <c r="B126">
        <v>18.516372680664059</v>
      </c>
      <c r="C126" s="12">
        <v>4131.93</v>
      </c>
      <c r="D126">
        <f t="shared" si="4"/>
        <v>-6.2430361306571314E-2</v>
      </c>
      <c r="E126">
        <f t="shared" si="5"/>
        <v>-3.6284548104956182E-2</v>
      </c>
      <c r="F126">
        <f t="shared" si="6"/>
        <v>-8.1188426307195874E-2</v>
      </c>
      <c r="G126">
        <f t="shared" si="7"/>
        <v>1.875806500062456E-2</v>
      </c>
      <c r="H126">
        <f>0</f>
        <v>0</v>
      </c>
    </row>
    <row r="127" spans="1:8" x14ac:dyDescent="0.2">
      <c r="A127" s="4">
        <v>44683</v>
      </c>
      <c r="B127">
        <v>19.5007438659668</v>
      </c>
      <c r="C127" s="12">
        <v>4155.38</v>
      </c>
      <c r="D127">
        <f t="shared" si="4"/>
        <v>5.3162204189737494E-2</v>
      </c>
      <c r="E127">
        <f t="shared" si="5"/>
        <v>5.6753139573999523E-3</v>
      </c>
      <c r="F127">
        <f t="shared" si="6"/>
        <v>1.2156245091222134E-2</v>
      </c>
      <c r="G127">
        <f t="shared" si="7"/>
        <v>4.1005959098515357E-2</v>
      </c>
      <c r="H127">
        <f>0</f>
        <v>0</v>
      </c>
    </row>
    <row r="128" spans="1:8" x14ac:dyDescent="0.2">
      <c r="A128" s="4">
        <v>44684</v>
      </c>
      <c r="B128">
        <v>19.56962776184082</v>
      </c>
      <c r="C128" s="12">
        <v>4175.4799999999996</v>
      </c>
      <c r="D128">
        <f t="shared" si="4"/>
        <v>3.532372731392952E-3</v>
      </c>
      <c r="E128">
        <f t="shared" si="5"/>
        <v>4.8371027439124692E-3</v>
      </c>
      <c r="F128">
        <f t="shared" si="6"/>
        <v>1.0291545198520323E-2</v>
      </c>
      <c r="G128">
        <f t="shared" si="7"/>
        <v>-6.7591724671273706E-3</v>
      </c>
      <c r="H128">
        <f>0</f>
        <v>0</v>
      </c>
    </row>
    <row r="129" spans="1:8" x14ac:dyDescent="0.2">
      <c r="A129" s="4">
        <v>44685</v>
      </c>
      <c r="B129">
        <v>20.300420761108398</v>
      </c>
      <c r="C129" s="12">
        <v>4300.17</v>
      </c>
      <c r="D129">
        <f t="shared" si="4"/>
        <v>3.734322431480086E-2</v>
      </c>
      <c r="E129">
        <f t="shared" si="5"/>
        <v>2.9862434977535601E-2</v>
      </c>
      <c r="F129">
        <f t="shared" si="6"/>
        <v>6.5963353902569702E-2</v>
      </c>
      <c r="G129">
        <f t="shared" si="7"/>
        <v>-2.8620129587768842E-2</v>
      </c>
      <c r="H129">
        <f>0</f>
        <v>0</v>
      </c>
    </row>
    <row r="130" spans="1:8" x14ac:dyDescent="0.2">
      <c r="A130" s="4">
        <v>44686</v>
      </c>
      <c r="B130">
        <v>18.812883377075199</v>
      </c>
      <c r="C130" s="12">
        <v>4146.87</v>
      </c>
      <c r="D130">
        <f t="shared" ref="D130:D193" si="8">(B130/B129)-1</f>
        <v>-7.3276184840613157E-2</v>
      </c>
      <c r="E130">
        <f t="shared" ref="E130:E193" si="9">(C130/C129)-1</f>
        <v>-3.5649753381843063E-2</v>
      </c>
      <c r="F130">
        <f t="shared" ref="F130:F193" si="10">alpha_nvda+beta_nvda*E130</f>
        <v>-7.9776250434301296E-2</v>
      </c>
      <c r="G130">
        <f t="shared" ref="G130:G193" si="11">D130-F130</f>
        <v>6.5000655936881396E-3</v>
      </c>
      <c r="H130">
        <f>0</f>
        <v>0</v>
      </c>
    </row>
    <row r="131" spans="1:8" x14ac:dyDescent="0.2">
      <c r="A131" s="4">
        <v>44687</v>
      </c>
      <c r="B131">
        <v>18.644157409667969</v>
      </c>
      <c r="C131" s="12">
        <v>4123.34</v>
      </c>
      <c r="D131">
        <f t="shared" si="8"/>
        <v>-8.9686394172215911E-3</v>
      </c>
      <c r="E131">
        <f t="shared" si="9"/>
        <v>-5.6741590645473794E-3</v>
      </c>
      <c r="F131">
        <f t="shared" si="10"/>
        <v>-1.3091998771078963E-2</v>
      </c>
      <c r="G131">
        <f t="shared" si="11"/>
        <v>4.1233593538573723E-3</v>
      </c>
      <c r="H131">
        <f>0</f>
        <v>0</v>
      </c>
    </row>
    <row r="132" spans="1:8" x14ac:dyDescent="0.2">
      <c r="A132" s="4">
        <v>44690</v>
      </c>
      <c r="B132">
        <v>16.922012329101559</v>
      </c>
      <c r="C132" s="12">
        <v>3991.24</v>
      </c>
      <c r="D132">
        <f t="shared" si="8"/>
        <v>-9.2369155801773517E-2</v>
      </c>
      <c r="E132">
        <f t="shared" si="9"/>
        <v>-3.2037134944001844E-2</v>
      </c>
      <c r="F132">
        <f t="shared" si="10"/>
        <v>-7.1739553829650471E-2</v>
      </c>
      <c r="G132">
        <f t="shared" si="11"/>
        <v>-2.0629601972123046E-2</v>
      </c>
      <c r="H132">
        <f>0</f>
        <v>0</v>
      </c>
    </row>
    <row r="133" spans="1:8" x14ac:dyDescent="0.2">
      <c r="A133" s="4">
        <v>44691</v>
      </c>
      <c r="B133">
        <v>17.56594085693359</v>
      </c>
      <c r="C133" s="12">
        <v>4001.05</v>
      </c>
      <c r="D133">
        <f t="shared" si="8"/>
        <v>3.8052715912789914E-2</v>
      </c>
      <c r="E133">
        <f t="shared" si="9"/>
        <v>2.4578827632515399E-3</v>
      </c>
      <c r="F133">
        <f t="shared" si="10"/>
        <v>4.9986892079714766E-3</v>
      </c>
      <c r="G133">
        <f t="shared" si="11"/>
        <v>3.305402670481844E-2</v>
      </c>
      <c r="H133">
        <f>0</f>
        <v>0</v>
      </c>
    </row>
    <row r="134" spans="1:8" x14ac:dyDescent="0.2">
      <c r="A134" s="4">
        <v>44692</v>
      </c>
      <c r="B134">
        <v>16.602535247802731</v>
      </c>
      <c r="C134" s="12">
        <v>3935.18</v>
      </c>
      <c r="D134">
        <f t="shared" si="8"/>
        <v>-5.4845090108030625E-2</v>
      </c>
      <c r="E134">
        <f t="shared" si="9"/>
        <v>-1.6463178415666024E-2</v>
      </c>
      <c r="F134">
        <f t="shared" si="10"/>
        <v>-3.7093447215897621E-2</v>
      </c>
      <c r="G134">
        <f t="shared" si="11"/>
        <v>-1.7751642892133004E-2</v>
      </c>
      <c r="H134">
        <f>0</f>
        <v>0</v>
      </c>
    </row>
    <row r="135" spans="1:8" x14ac:dyDescent="0.2">
      <c r="A135" s="4">
        <v>44693</v>
      </c>
      <c r="B135">
        <v>16.148288726806641</v>
      </c>
      <c r="C135" s="12">
        <v>3930.08</v>
      </c>
      <c r="D135">
        <f t="shared" si="8"/>
        <v>-2.7360069665035458E-2</v>
      </c>
      <c r="E135">
        <f t="shared" si="9"/>
        <v>-1.2960017076728558E-3</v>
      </c>
      <c r="F135">
        <f t="shared" si="10"/>
        <v>-3.3522703801541565E-3</v>
      </c>
      <c r="G135">
        <f t="shared" si="11"/>
        <v>-2.4007799284881302E-2</v>
      </c>
      <c r="H135">
        <f>0</f>
        <v>0</v>
      </c>
    </row>
    <row r="136" spans="1:8" x14ac:dyDescent="0.2">
      <c r="A136" s="4">
        <v>44694</v>
      </c>
      <c r="B136">
        <v>17.6767578125</v>
      </c>
      <c r="C136" s="12">
        <v>4023.89</v>
      </c>
      <c r="D136">
        <f t="shared" si="8"/>
        <v>9.4652078096427283E-2</v>
      </c>
      <c r="E136">
        <f t="shared" si="9"/>
        <v>2.386974310955492E-2</v>
      </c>
      <c r="F136">
        <f t="shared" si="10"/>
        <v>5.2631902708156077E-2</v>
      </c>
      <c r="G136">
        <f t="shared" si="11"/>
        <v>4.2020175388271207E-2</v>
      </c>
      <c r="H136">
        <f>0</f>
        <v>0</v>
      </c>
    </row>
    <row r="137" spans="1:8" x14ac:dyDescent="0.2">
      <c r="A137" s="4">
        <v>44697</v>
      </c>
      <c r="B137">
        <v>17.23548698425293</v>
      </c>
      <c r="C137" s="12">
        <v>4008.01</v>
      </c>
      <c r="D137">
        <f t="shared" si="8"/>
        <v>-2.4963335071266801E-2</v>
      </c>
      <c r="E137">
        <f t="shared" si="9"/>
        <v>-3.9464299471405617E-3</v>
      </c>
      <c r="F137">
        <f t="shared" si="10"/>
        <v>-9.248461190089062E-3</v>
      </c>
      <c r="G137">
        <f t="shared" si="11"/>
        <v>-1.5714873881177739E-2</v>
      </c>
      <c r="H137">
        <f>0</f>
        <v>0</v>
      </c>
    </row>
    <row r="138" spans="1:8" x14ac:dyDescent="0.2">
      <c r="A138" s="4">
        <v>44698</v>
      </c>
      <c r="B138">
        <v>18.146982192993161</v>
      </c>
      <c r="C138" s="12">
        <v>4088.85</v>
      </c>
      <c r="D138">
        <f t="shared" si="8"/>
        <v>5.2884795745719915E-2</v>
      </c>
      <c r="E138">
        <f t="shared" si="9"/>
        <v>2.0169610355263545E-2</v>
      </c>
      <c r="F138">
        <f t="shared" si="10"/>
        <v>4.4400520165320867E-2</v>
      </c>
      <c r="G138">
        <f t="shared" si="11"/>
        <v>8.4842755803990477E-3</v>
      </c>
      <c r="H138">
        <f>0</f>
        <v>0</v>
      </c>
    </row>
    <row r="139" spans="1:8" x14ac:dyDescent="0.2">
      <c r="A139" s="4">
        <v>44699</v>
      </c>
      <c r="B139">
        <v>16.9100227355957</v>
      </c>
      <c r="C139" s="12">
        <v>3923.68</v>
      </c>
      <c r="D139">
        <f t="shared" si="8"/>
        <v>-6.8163369768173943E-2</v>
      </c>
      <c r="E139">
        <f t="shared" si="9"/>
        <v>-4.0395221150201222E-2</v>
      </c>
      <c r="F139">
        <f t="shared" si="10"/>
        <v>-9.0333104239275486E-2</v>
      </c>
      <c r="G139">
        <f t="shared" si="11"/>
        <v>2.2169734471101543E-2</v>
      </c>
      <c r="H139">
        <f>0</f>
        <v>0</v>
      </c>
    </row>
    <row r="140" spans="1:8" x14ac:dyDescent="0.2">
      <c r="A140" s="4">
        <v>44700</v>
      </c>
      <c r="B140">
        <v>17.095722198486332</v>
      </c>
      <c r="C140" s="12">
        <v>3900.79</v>
      </c>
      <c r="D140">
        <f t="shared" si="8"/>
        <v>1.0981621124596996E-2</v>
      </c>
      <c r="E140">
        <f t="shared" si="9"/>
        <v>-5.8338090771927753E-3</v>
      </c>
      <c r="F140">
        <f t="shared" si="10"/>
        <v>-1.3447159089456352E-2</v>
      </c>
      <c r="G140">
        <f t="shared" si="11"/>
        <v>2.4428780214053349E-2</v>
      </c>
      <c r="H140">
        <f>0</f>
        <v>0</v>
      </c>
    </row>
    <row r="141" spans="1:8" x14ac:dyDescent="0.2">
      <c r="A141" s="4">
        <v>44701</v>
      </c>
      <c r="B141">
        <v>16.66643142700195</v>
      </c>
      <c r="C141" s="12">
        <v>3901.36</v>
      </c>
      <c r="D141">
        <f t="shared" si="8"/>
        <v>-2.5111005343921189E-2</v>
      </c>
      <c r="E141">
        <f t="shared" si="9"/>
        <v>1.4612424662696633E-4</v>
      </c>
      <c r="F141">
        <f t="shared" si="10"/>
        <v>-1.4409078415841158E-4</v>
      </c>
      <c r="G141">
        <f t="shared" si="11"/>
        <v>-2.4966914559762778E-2</v>
      </c>
      <c r="H141">
        <f>0</f>
        <v>0</v>
      </c>
    </row>
    <row r="142" spans="1:8" x14ac:dyDescent="0.2">
      <c r="A142" s="4">
        <v>44704</v>
      </c>
      <c r="B142">
        <v>16.870096206665039</v>
      </c>
      <c r="C142" s="12">
        <v>3973.75</v>
      </c>
      <c r="D142">
        <f t="shared" si="8"/>
        <v>1.2220059258343907E-2</v>
      </c>
      <c r="E142">
        <f t="shared" si="9"/>
        <v>1.8555067976295359E-2</v>
      </c>
      <c r="F142">
        <f t="shared" si="10"/>
        <v>4.080877985884325E-2</v>
      </c>
      <c r="G142">
        <f t="shared" si="11"/>
        <v>-2.8588720600499343E-2</v>
      </c>
      <c r="H142">
        <f>0</f>
        <v>0</v>
      </c>
    </row>
    <row r="143" spans="1:8" x14ac:dyDescent="0.2">
      <c r="A143" s="4">
        <v>44705</v>
      </c>
      <c r="B143">
        <v>16.127321243286129</v>
      </c>
      <c r="C143" s="12">
        <v>3941.48</v>
      </c>
      <c r="D143">
        <f t="shared" si="8"/>
        <v>-4.4029088766278313E-2</v>
      </c>
      <c r="E143">
        <f t="shared" si="9"/>
        <v>-8.1207927021075266E-3</v>
      </c>
      <c r="F143">
        <f t="shared" si="10"/>
        <v>-1.8534824407421012E-2</v>
      </c>
      <c r="G143">
        <f t="shared" si="11"/>
        <v>-2.5494264358857301E-2</v>
      </c>
      <c r="H143">
        <f>0</f>
        <v>0</v>
      </c>
    </row>
    <row r="144" spans="1:8" x14ac:dyDescent="0.2">
      <c r="A144" s="4">
        <v>44706</v>
      </c>
      <c r="B144">
        <v>16.946966171264648</v>
      </c>
      <c r="C144" s="12">
        <v>3978.73</v>
      </c>
      <c r="D144">
        <f t="shared" si="8"/>
        <v>5.0823377026717464E-2</v>
      </c>
      <c r="E144">
        <f t="shared" si="9"/>
        <v>9.4507646873762674E-3</v>
      </c>
      <c r="F144">
        <f t="shared" si="10"/>
        <v>2.0555181371013316E-2</v>
      </c>
      <c r="G144">
        <f t="shared" si="11"/>
        <v>3.0268195655704148E-2</v>
      </c>
      <c r="H144">
        <f>0</f>
        <v>0</v>
      </c>
    </row>
    <row r="145" spans="1:8" x14ac:dyDescent="0.2">
      <c r="A145" s="4">
        <v>44707</v>
      </c>
      <c r="B145">
        <v>17.821517944335941</v>
      </c>
      <c r="C145" s="12">
        <v>4057.84</v>
      </c>
      <c r="D145">
        <f t="shared" si="8"/>
        <v>5.1605211471666523E-2</v>
      </c>
      <c r="E145">
        <f t="shared" si="9"/>
        <v>1.988322907058282E-2</v>
      </c>
      <c r="F145">
        <f t="shared" si="10"/>
        <v>4.3763431156938218E-2</v>
      </c>
      <c r="G145">
        <f t="shared" si="11"/>
        <v>7.8417803147283055E-3</v>
      </c>
      <c r="H145">
        <f>0</f>
        <v>0</v>
      </c>
    </row>
    <row r="146" spans="1:8" x14ac:dyDescent="0.2">
      <c r="A146" s="4">
        <v>44708</v>
      </c>
      <c r="B146">
        <v>18.779933929443359</v>
      </c>
      <c r="C146" s="12">
        <v>4158.24</v>
      </c>
      <c r="D146">
        <f t="shared" si="8"/>
        <v>5.377858317686246E-2</v>
      </c>
      <c r="E146">
        <f t="shared" si="9"/>
        <v>2.4742227391912897E-2</v>
      </c>
      <c r="F146">
        <f t="shared" si="10"/>
        <v>5.4572847092481273E-2</v>
      </c>
      <c r="G146">
        <f t="shared" si="11"/>
        <v>-7.9426391561881332E-4</v>
      </c>
      <c r="H146">
        <f>0</f>
        <v>0</v>
      </c>
    </row>
    <row r="147" spans="1:8" x14ac:dyDescent="0.2">
      <c r="A147" s="4">
        <v>44712</v>
      </c>
      <c r="B147">
        <v>18.641164779663089</v>
      </c>
      <c r="C147" s="12">
        <v>4132.1499999999996</v>
      </c>
      <c r="D147">
        <f t="shared" si="8"/>
        <v>-7.3892246001305839E-3</v>
      </c>
      <c r="E147">
        <f t="shared" si="9"/>
        <v>-6.2742891223209751E-3</v>
      </c>
      <c r="F147">
        <f t="shared" si="10"/>
        <v>-1.4427058999731304E-2</v>
      </c>
      <c r="G147">
        <f t="shared" si="11"/>
        <v>7.0378343996007203E-3</v>
      </c>
      <c r="H147">
        <f>0</f>
        <v>0</v>
      </c>
    </row>
    <row r="148" spans="1:8" x14ac:dyDescent="0.2">
      <c r="A148" s="4">
        <v>44713</v>
      </c>
      <c r="B148">
        <v>18.28974533081055</v>
      </c>
      <c r="C148" s="12">
        <v>4101.2299999999996</v>
      </c>
      <c r="D148">
        <f t="shared" si="8"/>
        <v>-1.8851796709394852E-2</v>
      </c>
      <c r="E148">
        <f t="shared" si="9"/>
        <v>-7.4827874109120174E-3</v>
      </c>
      <c r="F148">
        <f t="shared" si="10"/>
        <v>-1.7115506246446276E-2</v>
      </c>
      <c r="G148">
        <f t="shared" si="11"/>
        <v>-1.7362904629485768E-3</v>
      </c>
      <c r="H148">
        <f>0</f>
        <v>0</v>
      </c>
    </row>
    <row r="149" spans="1:8" x14ac:dyDescent="0.2">
      <c r="A149" s="4">
        <v>44714</v>
      </c>
      <c r="B149">
        <v>19.55964279174805</v>
      </c>
      <c r="C149" s="12">
        <v>4176.82</v>
      </c>
      <c r="D149">
        <f t="shared" si="8"/>
        <v>6.9432211218286133E-2</v>
      </c>
      <c r="E149">
        <f t="shared" si="9"/>
        <v>1.8431056049039052E-2</v>
      </c>
      <c r="F149">
        <f t="shared" si="10"/>
        <v>4.0532900672633779E-2</v>
      </c>
      <c r="G149">
        <f t="shared" si="11"/>
        <v>2.8899310545652354E-2</v>
      </c>
      <c r="H149">
        <f>0</f>
        <v>0</v>
      </c>
    </row>
    <row r="150" spans="1:8" x14ac:dyDescent="0.2">
      <c r="A150" s="4">
        <v>44715</v>
      </c>
      <c r="B150">
        <v>18.689085006713871</v>
      </c>
      <c r="C150" s="12">
        <v>4108.54</v>
      </c>
      <c r="D150">
        <f t="shared" si="8"/>
        <v>-4.4507857035173237E-2</v>
      </c>
      <c r="E150">
        <f t="shared" si="9"/>
        <v>-1.6347364741597592E-2</v>
      </c>
      <c r="F150">
        <f t="shared" si="10"/>
        <v>-3.6835806012661634E-2</v>
      </c>
      <c r="G150">
        <f t="shared" si="11"/>
        <v>-7.6720510225116029E-3</v>
      </c>
      <c r="H150">
        <f>0</f>
        <v>0</v>
      </c>
    </row>
    <row r="151" spans="1:8" x14ac:dyDescent="0.2">
      <c r="A151" s="4">
        <v>44718</v>
      </c>
      <c r="B151">
        <v>18.754972457885739</v>
      </c>
      <c r="C151" s="12">
        <v>4121.43</v>
      </c>
      <c r="D151">
        <f t="shared" si="8"/>
        <v>3.5254508793876038E-3</v>
      </c>
      <c r="E151">
        <f t="shared" si="9"/>
        <v>3.1373675320187644E-3</v>
      </c>
      <c r="F151">
        <f t="shared" si="10"/>
        <v>6.5102833682799512E-3</v>
      </c>
      <c r="G151">
        <f t="shared" si="11"/>
        <v>-2.9848324888923474E-3</v>
      </c>
      <c r="H151">
        <f>0</f>
        <v>0</v>
      </c>
    </row>
    <row r="152" spans="1:8" x14ac:dyDescent="0.2">
      <c r="A152" s="4">
        <v>44719</v>
      </c>
      <c r="B152">
        <v>18.894746780395511</v>
      </c>
      <c r="C152" s="12">
        <v>4160.68</v>
      </c>
      <c r="D152">
        <f t="shared" si="8"/>
        <v>7.4526541067247987E-3</v>
      </c>
      <c r="E152">
        <f t="shared" si="9"/>
        <v>9.5233935794130087E-3</v>
      </c>
      <c r="F152">
        <f t="shared" si="10"/>
        <v>2.0716752923634861E-2</v>
      </c>
      <c r="G152">
        <f t="shared" si="11"/>
        <v>-1.3264098816910062E-2</v>
      </c>
      <c r="H152">
        <f>0</f>
        <v>0</v>
      </c>
    </row>
    <row r="153" spans="1:8" x14ac:dyDescent="0.2">
      <c r="A153" s="4">
        <v>44720</v>
      </c>
      <c r="B153">
        <v>18.621137619018551</v>
      </c>
      <c r="C153" s="12">
        <v>4115.7700000000004</v>
      </c>
      <c r="D153">
        <f t="shared" si="8"/>
        <v>-1.4480700088600695E-2</v>
      </c>
      <c r="E153">
        <f t="shared" si="9"/>
        <v>-1.0793908688002896E-2</v>
      </c>
      <c r="F153">
        <f t="shared" si="10"/>
        <v>-2.4481486790210796E-2</v>
      </c>
      <c r="G153">
        <f t="shared" si="11"/>
        <v>1.0000786701610101E-2</v>
      </c>
      <c r="H153">
        <f>0</f>
        <v>0</v>
      </c>
    </row>
    <row r="154" spans="1:8" x14ac:dyDescent="0.2">
      <c r="A154" s="4">
        <v>44721</v>
      </c>
      <c r="B154">
        <v>18.022001266479489</v>
      </c>
      <c r="C154" s="12">
        <v>4017.82</v>
      </c>
      <c r="D154">
        <f t="shared" si="8"/>
        <v>-3.2175067109065258E-2</v>
      </c>
      <c r="E154">
        <f t="shared" si="9"/>
        <v>-2.3798705952956634E-2</v>
      </c>
      <c r="F154">
        <f t="shared" si="10"/>
        <v>-5.3412195034583596E-2</v>
      </c>
      <c r="G154">
        <f t="shared" si="11"/>
        <v>2.1237127925518337E-2</v>
      </c>
      <c r="H154">
        <f>0</f>
        <v>0</v>
      </c>
    </row>
    <row r="155" spans="1:8" x14ac:dyDescent="0.2">
      <c r="A155" s="4">
        <v>44722</v>
      </c>
      <c r="B155">
        <v>16.949554443359379</v>
      </c>
      <c r="C155" s="12">
        <v>3900.86</v>
      </c>
      <c r="D155">
        <f t="shared" si="8"/>
        <v>-5.9507643311225156E-2</v>
      </c>
      <c r="E155">
        <f t="shared" si="9"/>
        <v>-2.9110313553120881E-2</v>
      </c>
      <c r="F155">
        <f t="shared" si="10"/>
        <v>-6.5228493794046924E-2</v>
      </c>
      <c r="G155">
        <f t="shared" si="11"/>
        <v>5.7208504828217682E-3</v>
      </c>
      <c r="H155">
        <f>0</f>
        <v>0</v>
      </c>
    </row>
    <row r="156" spans="1:8" x14ac:dyDescent="0.2">
      <c r="A156" s="4">
        <v>44725</v>
      </c>
      <c r="B156">
        <v>15.62446308135986</v>
      </c>
      <c r="C156" s="12">
        <v>3749.63</v>
      </c>
      <c r="D156">
        <f t="shared" si="8"/>
        <v>-7.8178536576144264E-2</v>
      </c>
      <c r="E156">
        <f t="shared" si="9"/>
        <v>-3.8768374153391849E-2</v>
      </c>
      <c r="F156">
        <f t="shared" si="10"/>
        <v>-8.671399085641926E-2</v>
      </c>
      <c r="G156">
        <f t="shared" si="11"/>
        <v>8.5354542802749955E-3</v>
      </c>
      <c r="H156">
        <f>0</f>
        <v>0</v>
      </c>
    </row>
    <row r="157" spans="1:8" x14ac:dyDescent="0.2">
      <c r="A157" s="4">
        <v>44726</v>
      </c>
      <c r="B157">
        <v>15.81319046020508</v>
      </c>
      <c r="C157" s="12">
        <v>3735.48</v>
      </c>
      <c r="D157">
        <f t="shared" si="8"/>
        <v>1.2078967313147171E-2</v>
      </c>
      <c r="E157">
        <f t="shared" si="9"/>
        <v>-3.7737056722930706E-3</v>
      </c>
      <c r="F157">
        <f t="shared" si="10"/>
        <v>-8.8642156305062166E-3</v>
      </c>
      <c r="G157">
        <f t="shared" si="11"/>
        <v>2.0943182943653389E-2</v>
      </c>
      <c r="H157">
        <f>0</f>
        <v>0</v>
      </c>
    </row>
    <row r="158" spans="1:8" x14ac:dyDescent="0.2">
      <c r="A158" s="4">
        <v>44727</v>
      </c>
      <c r="B158">
        <v>16.50319671630859</v>
      </c>
      <c r="C158" s="12">
        <v>3789.99</v>
      </c>
      <c r="D158">
        <f t="shared" si="8"/>
        <v>4.363485394297606E-2</v>
      </c>
      <c r="E158">
        <f t="shared" si="9"/>
        <v>1.4592502168395916E-2</v>
      </c>
      <c r="F158">
        <f t="shared" si="10"/>
        <v>3.1993583977519842E-2</v>
      </c>
      <c r="G158">
        <f t="shared" si="11"/>
        <v>1.1641269965456218E-2</v>
      </c>
      <c r="H158">
        <f>0</f>
        <v>0</v>
      </c>
    </row>
    <row r="159" spans="1:8" x14ac:dyDescent="0.2">
      <c r="A159" s="4">
        <v>44728</v>
      </c>
      <c r="B159">
        <v>15.57852840423584</v>
      </c>
      <c r="C159" s="12">
        <v>3666.77</v>
      </c>
      <c r="D159">
        <f t="shared" si="8"/>
        <v>-5.6029648556451206E-2</v>
      </c>
      <c r="E159">
        <f t="shared" si="9"/>
        <v>-3.2511959134456814E-2</v>
      </c>
      <c r="F159">
        <f t="shared" si="10"/>
        <v>-7.2795856349524624E-2</v>
      </c>
      <c r="G159">
        <f t="shared" si="11"/>
        <v>1.6766207793073418E-2</v>
      </c>
      <c r="H159">
        <f>0</f>
        <v>0</v>
      </c>
    </row>
    <row r="160" spans="1:8" x14ac:dyDescent="0.2">
      <c r="A160" s="4">
        <v>44729</v>
      </c>
      <c r="B160">
        <v>15.857126235961911</v>
      </c>
      <c r="C160" s="12">
        <v>3674.84</v>
      </c>
      <c r="D160">
        <f t="shared" si="8"/>
        <v>1.7883449867467593E-2</v>
      </c>
      <c r="E160">
        <f t="shared" si="9"/>
        <v>2.2008470670371594E-3</v>
      </c>
      <c r="F160">
        <f t="shared" si="10"/>
        <v>4.4268829287911664E-3</v>
      </c>
      <c r="G160">
        <f t="shared" si="11"/>
        <v>1.3456566938676428E-2</v>
      </c>
      <c r="H160">
        <f>0</f>
        <v>0</v>
      </c>
    </row>
    <row r="161" spans="1:8" x14ac:dyDescent="0.2">
      <c r="A161" s="4">
        <v>44733</v>
      </c>
      <c r="B161">
        <v>16.54213905334473</v>
      </c>
      <c r="C161" s="12">
        <v>3764.79</v>
      </c>
      <c r="D161">
        <f t="shared" si="8"/>
        <v>4.3199051782112807E-2</v>
      </c>
      <c r="E161">
        <f t="shared" si="9"/>
        <v>2.447725615264873E-2</v>
      </c>
      <c r="F161">
        <f t="shared" si="10"/>
        <v>5.398338726007313E-2</v>
      </c>
      <c r="G161">
        <f t="shared" si="11"/>
        <v>-1.0784335477960323E-2</v>
      </c>
      <c r="H161">
        <f>0</f>
        <v>0</v>
      </c>
    </row>
    <row r="162" spans="1:8" x14ac:dyDescent="0.2">
      <c r="A162" s="4">
        <v>44734</v>
      </c>
      <c r="B162">
        <v>16.3364372253418</v>
      </c>
      <c r="C162" s="12">
        <v>3759.89</v>
      </c>
      <c r="D162">
        <f t="shared" si="8"/>
        <v>-1.2435019881019471E-2</v>
      </c>
      <c r="E162">
        <f t="shared" si="9"/>
        <v>-1.3015334188627437E-3</v>
      </c>
      <c r="F162">
        <f t="shared" si="10"/>
        <v>-3.3645763253577817E-3</v>
      </c>
      <c r="G162">
        <f t="shared" si="11"/>
        <v>-9.0704435556616895E-3</v>
      </c>
      <c r="H162">
        <f>0</f>
        <v>0</v>
      </c>
    </row>
    <row r="163" spans="1:8" x14ac:dyDescent="0.2">
      <c r="A163" s="4">
        <v>44735</v>
      </c>
      <c r="B163">
        <v>16.201631546020511</v>
      </c>
      <c r="C163" s="12">
        <v>3795.73</v>
      </c>
      <c r="D163">
        <f t="shared" si="8"/>
        <v>-8.2518408060340276E-3</v>
      </c>
      <c r="E163">
        <f t="shared" si="9"/>
        <v>9.5321937609877949E-3</v>
      </c>
      <c r="F163">
        <f t="shared" si="10"/>
        <v>2.0736329967432673E-2</v>
      </c>
      <c r="G163">
        <f t="shared" si="11"/>
        <v>-2.8988170773466701E-2</v>
      </c>
      <c r="H163">
        <f>0</f>
        <v>0</v>
      </c>
    </row>
    <row r="164" spans="1:8" x14ac:dyDescent="0.2">
      <c r="A164" s="4">
        <v>44736</v>
      </c>
      <c r="B164">
        <v>17.10133171081543</v>
      </c>
      <c r="C164" s="12">
        <v>3911.74</v>
      </c>
      <c r="D164">
        <f t="shared" si="8"/>
        <v>5.5531454485885146E-2</v>
      </c>
      <c r="E164">
        <f t="shared" si="9"/>
        <v>3.0563290855777359E-2</v>
      </c>
      <c r="F164">
        <f t="shared" si="10"/>
        <v>6.7522490621248724E-2</v>
      </c>
      <c r="G164">
        <f t="shared" si="11"/>
        <v>-1.1991036135363578E-2</v>
      </c>
      <c r="H164">
        <f>0</f>
        <v>0</v>
      </c>
    </row>
    <row r="165" spans="1:8" x14ac:dyDescent="0.2">
      <c r="A165" s="4">
        <v>44739</v>
      </c>
      <c r="B165">
        <v>16.844699859619141</v>
      </c>
      <c r="C165" s="12">
        <v>3900.11</v>
      </c>
      <c r="D165">
        <f t="shared" si="8"/>
        <v>-1.5006541919421745E-2</v>
      </c>
      <c r="E165">
        <f t="shared" si="9"/>
        <v>-2.973101484249896E-3</v>
      </c>
      <c r="F165">
        <f t="shared" si="10"/>
        <v>-7.083177009787475E-3</v>
      </c>
      <c r="G165">
        <f t="shared" si="11"/>
        <v>-7.9233649096342694E-3</v>
      </c>
      <c r="H165">
        <f>0</f>
        <v>0</v>
      </c>
    </row>
    <row r="166" spans="1:8" x14ac:dyDescent="0.2">
      <c r="A166" s="4">
        <v>44740</v>
      </c>
      <c r="B166">
        <v>15.958980560302731</v>
      </c>
      <c r="C166" s="12">
        <v>3821.55</v>
      </c>
      <c r="D166">
        <f t="shared" si="8"/>
        <v>-5.2581483000459728E-2</v>
      </c>
      <c r="E166">
        <f t="shared" si="9"/>
        <v>-2.0143021607082812E-2</v>
      </c>
      <c r="F166">
        <f t="shared" si="10"/>
        <v>-4.5279693228576195E-2</v>
      </c>
      <c r="G166">
        <f t="shared" si="11"/>
        <v>-7.3017897718835323E-3</v>
      </c>
      <c r="H166">
        <f>0</f>
        <v>0</v>
      </c>
    </row>
    <row r="167" spans="1:8" x14ac:dyDescent="0.2">
      <c r="A167" s="4">
        <v>44741</v>
      </c>
      <c r="B167">
        <v>15.519614219665529</v>
      </c>
      <c r="C167" s="12">
        <v>3818.83</v>
      </c>
      <c r="D167">
        <f t="shared" si="8"/>
        <v>-2.7530977870234841E-2</v>
      </c>
      <c r="E167">
        <f t="shared" si="9"/>
        <v>-7.1175308448145902E-4</v>
      </c>
      <c r="F167">
        <f t="shared" si="10"/>
        <v>-2.0525402793799231E-3</v>
      </c>
      <c r="G167">
        <f t="shared" si="11"/>
        <v>-2.5478437590854917E-2</v>
      </c>
      <c r="H167">
        <f>0</f>
        <v>0</v>
      </c>
    </row>
    <row r="168" spans="1:8" x14ac:dyDescent="0.2">
      <c r="A168" s="4">
        <v>44742</v>
      </c>
      <c r="B168">
        <v>15.13716506958008</v>
      </c>
      <c r="C168" s="12">
        <v>3785.38</v>
      </c>
      <c r="D168">
        <f t="shared" si="8"/>
        <v>-2.46429546941207E-2</v>
      </c>
      <c r="E168">
        <f t="shared" si="9"/>
        <v>-8.7592273026031453E-3</v>
      </c>
      <c r="F168">
        <f t="shared" si="10"/>
        <v>-1.995509761766372E-2</v>
      </c>
      <c r="G168">
        <f t="shared" si="11"/>
        <v>-4.6878570764569798E-3</v>
      </c>
      <c r="H168">
        <f>0</f>
        <v>0</v>
      </c>
    </row>
    <row r="169" spans="1:8" x14ac:dyDescent="0.2">
      <c r="A169" s="4">
        <v>44743</v>
      </c>
      <c r="B169">
        <v>14.5020809173584</v>
      </c>
      <c r="C169" s="12">
        <v>3825.33</v>
      </c>
      <c r="D169">
        <f t="shared" si="8"/>
        <v>-4.1955290128794065E-2</v>
      </c>
      <c r="E169">
        <f t="shared" si="9"/>
        <v>1.0553762105785847E-2</v>
      </c>
      <c r="F169">
        <f t="shared" si="10"/>
        <v>2.3008929465364515E-2</v>
      </c>
      <c r="G169">
        <f t="shared" si="11"/>
        <v>-6.4964219594158573E-2</v>
      </c>
      <c r="H169">
        <f>0</f>
        <v>0</v>
      </c>
    </row>
    <row r="170" spans="1:8" x14ac:dyDescent="0.2">
      <c r="A170" s="4">
        <v>44747</v>
      </c>
      <c r="B170">
        <v>14.942446708679199</v>
      </c>
      <c r="C170" s="12">
        <v>3831.39</v>
      </c>
      <c r="D170">
        <f t="shared" si="8"/>
        <v>3.0365696745885629E-2</v>
      </c>
      <c r="E170">
        <f t="shared" si="9"/>
        <v>1.5841770513915776E-3</v>
      </c>
      <c r="F170">
        <f t="shared" si="10"/>
        <v>3.0550276093873384E-3</v>
      </c>
      <c r="G170">
        <f t="shared" si="11"/>
        <v>2.7310669136498291E-2</v>
      </c>
      <c r="H170">
        <f>0</f>
        <v>0</v>
      </c>
    </row>
    <row r="171" spans="1:8" x14ac:dyDescent="0.2">
      <c r="A171" s="4">
        <v>44748</v>
      </c>
      <c r="B171">
        <v>15.108206748962401</v>
      </c>
      <c r="C171" s="12">
        <v>3845.08</v>
      </c>
      <c r="D171">
        <f t="shared" si="8"/>
        <v>1.1093232822903198E-2</v>
      </c>
      <c r="E171">
        <f t="shared" si="9"/>
        <v>3.5731157621645693E-3</v>
      </c>
      <c r="F171">
        <f t="shared" si="10"/>
        <v>7.4796567969856037E-3</v>
      </c>
      <c r="G171">
        <f t="shared" si="11"/>
        <v>3.6135760259175947E-3</v>
      </c>
      <c r="H171">
        <f>0</f>
        <v>0</v>
      </c>
    </row>
    <row r="172" spans="1:8" x14ac:dyDescent="0.2">
      <c r="A172" s="4">
        <v>44749</v>
      </c>
      <c r="B172">
        <v>15.835159301757811</v>
      </c>
      <c r="C172" s="12">
        <v>3902.62</v>
      </c>
      <c r="D172">
        <f t="shared" si="8"/>
        <v>4.8116402222609045E-2</v>
      </c>
      <c r="E172">
        <f t="shared" si="9"/>
        <v>1.4964578110208349E-2</v>
      </c>
      <c r="F172">
        <f t="shared" si="10"/>
        <v>3.2821310876910613E-2</v>
      </c>
      <c r="G172">
        <f t="shared" si="11"/>
        <v>1.5295091345698432E-2</v>
      </c>
      <c r="H172">
        <f>0</f>
        <v>0</v>
      </c>
    </row>
    <row r="173" spans="1:8" x14ac:dyDescent="0.2">
      <c r="A173" s="4">
        <v>44750</v>
      </c>
      <c r="B173">
        <v>15.815188407897949</v>
      </c>
      <c r="C173" s="12">
        <v>3899.38</v>
      </c>
      <c r="D173">
        <f t="shared" si="8"/>
        <v>-1.2611741681465283E-3</v>
      </c>
      <c r="E173">
        <f t="shared" si="9"/>
        <v>-8.3021149894169088E-4</v>
      </c>
      <c r="F173">
        <f t="shared" si="10"/>
        <v>-2.3160650201365911E-3</v>
      </c>
      <c r="G173">
        <f t="shared" si="11"/>
        <v>1.0548908519900629E-3</v>
      </c>
      <c r="H173">
        <f>0</f>
        <v>0</v>
      </c>
    </row>
    <row r="174" spans="1:8" x14ac:dyDescent="0.2">
      <c r="A174" s="4">
        <v>44753</v>
      </c>
      <c r="B174">
        <v>15.13017654418945</v>
      </c>
      <c r="C174" s="12">
        <v>3854.43</v>
      </c>
      <c r="D174">
        <f t="shared" si="8"/>
        <v>-4.3313544299378171E-2</v>
      </c>
      <c r="E174">
        <f t="shared" si="9"/>
        <v>-1.1527473598367033E-2</v>
      </c>
      <c r="F174">
        <f t="shared" si="10"/>
        <v>-2.6113388615950625E-2</v>
      </c>
      <c r="G174">
        <f t="shared" si="11"/>
        <v>-1.7200155683427545E-2</v>
      </c>
      <c r="H174">
        <f>0</f>
        <v>0</v>
      </c>
    </row>
    <row r="175" spans="1:8" x14ac:dyDescent="0.2">
      <c r="A175" s="4">
        <v>44754</v>
      </c>
      <c r="B175">
        <v>15.060276985168461</v>
      </c>
      <c r="C175" s="12">
        <v>3818.8</v>
      </c>
      <c r="D175">
        <f t="shared" si="8"/>
        <v>-4.6198772907136698E-3</v>
      </c>
      <c r="E175">
        <f t="shared" si="9"/>
        <v>-9.2439089567069033E-3</v>
      </c>
      <c r="F175">
        <f t="shared" si="10"/>
        <v>-2.1033329230244396E-2</v>
      </c>
      <c r="G175">
        <f t="shared" si="11"/>
        <v>1.6413451939530727E-2</v>
      </c>
      <c r="H175">
        <f>0</f>
        <v>0</v>
      </c>
    </row>
    <row r="176" spans="1:8" x14ac:dyDescent="0.2">
      <c r="A176" s="4">
        <v>44755</v>
      </c>
      <c r="B176">
        <v>15.14215755462646</v>
      </c>
      <c r="C176" s="12">
        <v>3801.78</v>
      </c>
      <c r="D176">
        <f t="shared" si="8"/>
        <v>5.4368568080545021E-3</v>
      </c>
      <c r="E176">
        <f t="shared" si="9"/>
        <v>-4.4568974546977946E-3</v>
      </c>
      <c r="F176">
        <f t="shared" si="10"/>
        <v>-1.0384056480695311E-2</v>
      </c>
      <c r="G176">
        <f t="shared" si="11"/>
        <v>1.5820913288749815E-2</v>
      </c>
      <c r="H176">
        <f>0</f>
        <v>0</v>
      </c>
    </row>
    <row r="177" spans="1:8" x14ac:dyDescent="0.2">
      <c r="A177" s="4">
        <v>44756</v>
      </c>
      <c r="B177">
        <v>15.349857330322269</v>
      </c>
      <c r="C177" s="12">
        <v>3790.38</v>
      </c>
      <c r="D177">
        <f t="shared" si="8"/>
        <v>1.3716656622183354E-2</v>
      </c>
      <c r="E177">
        <f t="shared" si="9"/>
        <v>-2.99859539478875E-3</v>
      </c>
      <c r="F177">
        <f t="shared" si="10"/>
        <v>-7.1398912263016647E-3</v>
      </c>
      <c r="G177">
        <f t="shared" si="11"/>
        <v>2.0856547848485018E-2</v>
      </c>
      <c r="H177">
        <f>0</f>
        <v>0</v>
      </c>
    </row>
    <row r="178" spans="1:8" x14ac:dyDescent="0.2">
      <c r="A178" s="4">
        <v>44757</v>
      </c>
      <c r="B178">
        <v>15.739297866821291</v>
      </c>
      <c r="C178" s="12">
        <v>3863.16</v>
      </c>
      <c r="D178">
        <f t="shared" si="8"/>
        <v>2.5370954799020629E-2</v>
      </c>
      <c r="E178">
        <f t="shared" si="9"/>
        <v>1.9201241036518768E-2</v>
      </c>
      <c r="F178">
        <f t="shared" si="10"/>
        <v>4.2246268187175411E-2</v>
      </c>
      <c r="G178">
        <f t="shared" si="11"/>
        <v>-1.6875313388154782E-2</v>
      </c>
      <c r="H178">
        <f>0</f>
        <v>0</v>
      </c>
    </row>
    <row r="179" spans="1:8" x14ac:dyDescent="0.2">
      <c r="A179" s="4">
        <v>44760</v>
      </c>
      <c r="B179">
        <v>16.077810287475589</v>
      </c>
      <c r="C179" s="12">
        <v>3830.85</v>
      </c>
      <c r="D179">
        <f t="shared" si="8"/>
        <v>2.150746643964907E-2</v>
      </c>
      <c r="E179">
        <f t="shared" si="9"/>
        <v>-8.3636194203708936E-3</v>
      </c>
      <c r="F179">
        <f t="shared" si="10"/>
        <v>-1.907502113612726E-2</v>
      </c>
      <c r="G179">
        <f t="shared" si="11"/>
        <v>4.058248757577633E-2</v>
      </c>
      <c r="H179">
        <f>0</f>
        <v>0</v>
      </c>
    </row>
    <row r="180" spans="1:8" x14ac:dyDescent="0.2">
      <c r="A180" s="4">
        <v>44761</v>
      </c>
      <c r="B180">
        <v>16.967529296875</v>
      </c>
      <c r="C180" s="12">
        <v>3936.69</v>
      </c>
      <c r="D180">
        <f t="shared" si="8"/>
        <v>5.5338319926096613E-2</v>
      </c>
      <c r="E180">
        <f t="shared" si="9"/>
        <v>2.7628333137554417E-2</v>
      </c>
      <c r="F180">
        <f t="shared" si="10"/>
        <v>6.0993330364033441E-2</v>
      </c>
      <c r="G180">
        <f t="shared" si="11"/>
        <v>-5.6550104379368277E-3</v>
      </c>
      <c r="H180">
        <f>0</f>
        <v>0</v>
      </c>
    </row>
    <row r="181" spans="1:8" x14ac:dyDescent="0.2">
      <c r="A181" s="4">
        <v>44762</v>
      </c>
      <c r="B181">
        <v>17.781351089477539</v>
      </c>
      <c r="C181" s="12">
        <v>3959.9</v>
      </c>
      <c r="D181">
        <f t="shared" si="8"/>
        <v>4.7963482388235779E-2</v>
      </c>
      <c r="E181">
        <f t="shared" si="9"/>
        <v>5.8958160281861183E-3</v>
      </c>
      <c r="F181">
        <f t="shared" si="10"/>
        <v>1.264677800359486E-2</v>
      </c>
      <c r="G181">
        <f t="shared" si="11"/>
        <v>3.5316704384640921E-2</v>
      </c>
      <c r="H181">
        <f>0</f>
        <v>0</v>
      </c>
    </row>
    <row r="182" spans="1:8" x14ac:dyDescent="0.2">
      <c r="A182" s="4">
        <v>44763</v>
      </c>
      <c r="B182">
        <v>18.02400016784668</v>
      </c>
      <c r="C182" s="12">
        <v>3998.95</v>
      </c>
      <c r="D182">
        <f t="shared" si="8"/>
        <v>1.3646267775047294E-2</v>
      </c>
      <c r="E182">
        <f t="shared" si="9"/>
        <v>9.8613601353569891E-3</v>
      </c>
      <c r="F182">
        <f t="shared" si="10"/>
        <v>2.1468599463582101E-2</v>
      </c>
      <c r="G182">
        <f t="shared" si="11"/>
        <v>-7.8223316885348074E-3</v>
      </c>
      <c r="H182">
        <f>0</f>
        <v>0</v>
      </c>
    </row>
    <row r="183" spans="1:8" x14ac:dyDescent="0.2">
      <c r="A183" s="4">
        <v>44764</v>
      </c>
      <c r="B183">
        <v>17.29405403137207</v>
      </c>
      <c r="C183" s="12">
        <v>3961.63</v>
      </c>
      <c r="D183">
        <f t="shared" si="8"/>
        <v>-4.0498564673605131E-2</v>
      </c>
      <c r="E183">
        <f t="shared" si="9"/>
        <v>-9.3324497680640217E-3</v>
      </c>
      <c r="F183">
        <f t="shared" si="10"/>
        <v>-2.1230298727646396E-2</v>
      </c>
      <c r="G183">
        <f t="shared" si="11"/>
        <v>-1.9268265945958735E-2</v>
      </c>
      <c r="H183">
        <f>0</f>
        <v>0</v>
      </c>
    </row>
    <row r="184" spans="1:8" x14ac:dyDescent="0.2">
      <c r="A184" s="4">
        <v>44767</v>
      </c>
      <c r="B184">
        <v>16.999477386474609</v>
      </c>
      <c r="C184" s="12">
        <v>3966.84</v>
      </c>
      <c r="D184">
        <f t="shared" si="8"/>
        <v>-1.7033406069108414E-2</v>
      </c>
      <c r="E184">
        <f t="shared" si="9"/>
        <v>1.3151152429682345E-3</v>
      </c>
      <c r="F184">
        <f t="shared" si="10"/>
        <v>2.4564678225172769E-3</v>
      </c>
      <c r="G184">
        <f t="shared" si="11"/>
        <v>-1.9489873891625691E-2</v>
      </c>
      <c r="H184">
        <f>0</f>
        <v>0</v>
      </c>
    </row>
    <row r="185" spans="1:8" x14ac:dyDescent="0.2">
      <c r="A185" s="4">
        <v>44768</v>
      </c>
      <c r="B185">
        <v>16.509185791015621</v>
      </c>
      <c r="C185" s="12">
        <v>3921.05</v>
      </c>
      <c r="D185">
        <f t="shared" si="8"/>
        <v>-2.8841568732523637E-2</v>
      </c>
      <c r="E185">
        <f t="shared" si="9"/>
        <v>-1.1543193070554847E-2</v>
      </c>
      <c r="F185">
        <f t="shared" si="10"/>
        <v>-2.6148358439343929E-2</v>
      </c>
      <c r="G185">
        <f t="shared" si="11"/>
        <v>-2.6932102931797076E-3</v>
      </c>
      <c r="H185">
        <f>0</f>
        <v>0</v>
      </c>
    </row>
    <row r="186" spans="1:8" x14ac:dyDescent="0.2">
      <c r="A186" s="4">
        <v>44769</v>
      </c>
      <c r="B186">
        <v>17.764373779296879</v>
      </c>
      <c r="C186" s="12">
        <v>4023.61</v>
      </c>
      <c r="D186">
        <f t="shared" si="8"/>
        <v>7.6029672460548481E-2</v>
      </c>
      <c r="E186">
        <f t="shared" si="9"/>
        <v>2.6156259165274642E-2</v>
      </c>
      <c r="F186">
        <f t="shared" si="10"/>
        <v>5.7718527863195486E-2</v>
      </c>
      <c r="G186">
        <f t="shared" si="11"/>
        <v>1.8311144597352995E-2</v>
      </c>
      <c r="H186">
        <f>0</f>
        <v>0</v>
      </c>
    </row>
    <row r="187" spans="1:8" x14ac:dyDescent="0.2">
      <c r="A187" s="4">
        <v>44770</v>
      </c>
      <c r="B187">
        <v>17.958095550537109</v>
      </c>
      <c r="C187" s="12">
        <v>4072.43</v>
      </c>
      <c r="D187">
        <f t="shared" si="8"/>
        <v>1.0905071782828513E-2</v>
      </c>
      <c r="E187">
        <f t="shared" si="9"/>
        <v>1.2133382708562568E-2</v>
      </c>
      <c r="F187">
        <f t="shared" si="10"/>
        <v>2.6522982154127916E-2</v>
      </c>
      <c r="G187">
        <f t="shared" si="11"/>
        <v>-1.5617910371299403E-2</v>
      </c>
      <c r="H187">
        <f>0</f>
        <v>0</v>
      </c>
    </row>
    <row r="188" spans="1:8" x14ac:dyDescent="0.2">
      <c r="A188" s="4">
        <v>44771</v>
      </c>
      <c r="B188">
        <v>18.136837005615231</v>
      </c>
      <c r="C188" s="12">
        <v>4130.29</v>
      </c>
      <c r="D188">
        <f t="shared" si="8"/>
        <v>9.9532522574630189E-3</v>
      </c>
      <c r="E188">
        <f t="shared" si="9"/>
        <v>1.4207733466259809E-2</v>
      </c>
      <c r="F188">
        <f t="shared" si="10"/>
        <v>3.1137620532932821E-2</v>
      </c>
      <c r="G188">
        <f t="shared" si="11"/>
        <v>-2.1184368275469802E-2</v>
      </c>
      <c r="H188">
        <f>0</f>
        <v>0</v>
      </c>
    </row>
    <row r="189" spans="1:8" x14ac:dyDescent="0.2">
      <c r="A189" s="4">
        <v>44774</v>
      </c>
      <c r="B189">
        <v>18.414438247680661</v>
      </c>
      <c r="C189" s="12">
        <v>4118.63</v>
      </c>
      <c r="D189">
        <f t="shared" si="8"/>
        <v>1.5305934655501563E-2</v>
      </c>
      <c r="E189">
        <f t="shared" si="9"/>
        <v>-2.8230463236237346E-3</v>
      </c>
      <c r="F189">
        <f t="shared" si="10"/>
        <v>-6.7493615735148196E-3</v>
      </c>
      <c r="G189">
        <f t="shared" si="11"/>
        <v>2.2055296229016384E-2</v>
      </c>
      <c r="H189">
        <f>0</f>
        <v>0</v>
      </c>
    </row>
    <row r="190" spans="1:8" x14ac:dyDescent="0.2">
      <c r="A190" s="4">
        <v>44775</v>
      </c>
      <c r="B190">
        <v>18.49931526184082</v>
      </c>
      <c r="C190" s="12">
        <v>4091.19</v>
      </c>
      <c r="D190">
        <f t="shared" si="8"/>
        <v>4.6092643727999594E-3</v>
      </c>
      <c r="E190">
        <f t="shared" si="9"/>
        <v>-6.6624095876541833E-3</v>
      </c>
      <c r="F190">
        <f t="shared" si="10"/>
        <v>-1.5290478837615659E-2</v>
      </c>
      <c r="G190">
        <f t="shared" si="11"/>
        <v>1.989974321041562E-2</v>
      </c>
      <c r="H190">
        <f>0</f>
        <v>0</v>
      </c>
    </row>
    <row r="191" spans="1:8" x14ac:dyDescent="0.2">
      <c r="A191" s="4">
        <v>44776</v>
      </c>
      <c r="B191">
        <v>18.86578369140625</v>
      </c>
      <c r="C191" s="12">
        <v>4155.17</v>
      </c>
      <c r="D191">
        <f t="shared" si="8"/>
        <v>1.9809837519843665E-2</v>
      </c>
      <c r="E191">
        <f t="shared" si="9"/>
        <v>1.5638481713144525E-2</v>
      </c>
      <c r="F191">
        <f t="shared" si="10"/>
        <v>3.4320489074322329E-2</v>
      </c>
      <c r="G191">
        <f t="shared" si="11"/>
        <v>-1.4510651554478664E-2</v>
      </c>
      <c r="H191">
        <f>0</f>
        <v>0</v>
      </c>
    </row>
    <row r="192" spans="1:8" x14ac:dyDescent="0.2">
      <c r="A192" s="4">
        <v>44777</v>
      </c>
      <c r="B192">
        <v>19.187324523925781</v>
      </c>
      <c r="C192" s="12">
        <v>4151.9399999999996</v>
      </c>
      <c r="D192">
        <f t="shared" si="8"/>
        <v>1.7043597964393031E-2</v>
      </c>
      <c r="E192">
        <f t="shared" si="9"/>
        <v>-7.7734484990998887E-4</v>
      </c>
      <c r="F192">
        <f t="shared" si="10"/>
        <v>-2.1984569123104465E-3</v>
      </c>
      <c r="G192">
        <f t="shared" si="11"/>
        <v>1.9242054876703479E-2</v>
      </c>
      <c r="H192">
        <f>0</f>
        <v>0</v>
      </c>
    </row>
    <row r="193" spans="1:8" x14ac:dyDescent="0.2">
      <c r="A193" s="4">
        <v>44778</v>
      </c>
      <c r="B193">
        <v>18.961648941040039</v>
      </c>
      <c r="C193" s="12">
        <v>4145.1899999999996</v>
      </c>
      <c r="D193">
        <f t="shared" si="8"/>
        <v>-1.1761701461000196E-2</v>
      </c>
      <c r="E193">
        <f t="shared" si="9"/>
        <v>-1.6257460367924415E-3</v>
      </c>
      <c r="F193">
        <f t="shared" si="10"/>
        <v>-4.0858256049405928E-3</v>
      </c>
      <c r="G193">
        <f t="shared" si="11"/>
        <v>-7.675875856059603E-3</v>
      </c>
      <c r="H193">
        <f>0</f>
        <v>0</v>
      </c>
    </row>
    <row r="194" spans="1:8" x14ac:dyDescent="0.2">
      <c r="A194" s="4">
        <v>44781</v>
      </c>
      <c r="B194">
        <v>17.767368316650391</v>
      </c>
      <c r="C194" s="12">
        <v>4140.0600000000004</v>
      </c>
      <c r="D194">
        <f t="shared" ref="D194:D257" si="12">(B194/B193)-1</f>
        <v>-6.2984006723422747E-2</v>
      </c>
      <c r="E194">
        <f t="shared" ref="E194:E257" si="13">(C194/C193)-1</f>
        <v>-1.2375789770792123E-3</v>
      </c>
      <c r="F194">
        <f t="shared" ref="F194:F257" si="14">alpha_nvda+beta_nvda*E194</f>
        <v>-3.2223021123519973E-3</v>
      </c>
      <c r="G194">
        <f t="shared" ref="G194:G257" si="15">D194-F194</f>
        <v>-5.9761704611070748E-2</v>
      </c>
      <c r="H194">
        <f>0</f>
        <v>0</v>
      </c>
    </row>
    <row r="195" spans="1:8" x14ac:dyDescent="0.2">
      <c r="A195" s="4">
        <v>44782</v>
      </c>
      <c r="B195">
        <v>17.0613899230957</v>
      </c>
      <c r="C195" s="12">
        <v>4122.47</v>
      </c>
      <c r="D195">
        <f t="shared" si="12"/>
        <v>-3.9734550495758914E-2</v>
      </c>
      <c r="E195">
        <f t="shared" si="13"/>
        <v>-4.248730694724312E-3</v>
      </c>
      <c r="F195">
        <f t="shared" si="14"/>
        <v>-9.9209649248431595E-3</v>
      </c>
      <c r="G195">
        <f t="shared" si="15"/>
        <v>-2.9813585570915756E-2</v>
      </c>
      <c r="H195">
        <f>0</f>
        <v>0</v>
      </c>
    </row>
    <row r="196" spans="1:8" x14ac:dyDescent="0.2">
      <c r="A196" s="4">
        <v>44783</v>
      </c>
      <c r="B196">
        <v>18.0709342956543</v>
      </c>
      <c r="C196" s="12">
        <v>4210.24</v>
      </c>
      <c r="D196">
        <f t="shared" si="12"/>
        <v>5.9171285405768659E-2</v>
      </c>
      <c r="E196">
        <f t="shared" si="13"/>
        <v>2.1290634013103604E-2</v>
      </c>
      <c r="F196">
        <f t="shared" si="14"/>
        <v>4.689436975937878E-2</v>
      </c>
      <c r="G196">
        <f t="shared" si="15"/>
        <v>1.2276915646389878E-2</v>
      </c>
      <c r="H196">
        <f>0</f>
        <v>0</v>
      </c>
    </row>
    <row r="197" spans="1:8" x14ac:dyDescent="0.2">
      <c r="A197" s="4">
        <v>44784</v>
      </c>
      <c r="B197">
        <v>17.916158676147461</v>
      </c>
      <c r="C197" s="12">
        <v>4207.2700000000004</v>
      </c>
      <c r="D197">
        <f t="shared" si="12"/>
        <v>-8.5648930472875806E-3</v>
      </c>
      <c r="E197">
        <f t="shared" si="13"/>
        <v>-7.0542296876174859E-4</v>
      </c>
      <c r="F197">
        <f t="shared" si="14"/>
        <v>-2.038458188955216E-3</v>
      </c>
      <c r="G197">
        <f t="shared" si="15"/>
        <v>-6.5264348583323646E-3</v>
      </c>
      <c r="H197">
        <f>0</f>
        <v>0</v>
      </c>
    </row>
    <row r="198" spans="1:8" x14ac:dyDescent="0.2">
      <c r="A198" s="4">
        <v>44785</v>
      </c>
      <c r="B198">
        <v>18.68205451965332</v>
      </c>
      <c r="C198" s="12">
        <v>4280.1499999999996</v>
      </c>
      <c r="D198">
        <f t="shared" si="12"/>
        <v>4.274888704382418E-2</v>
      </c>
      <c r="E198">
        <f t="shared" si="13"/>
        <v>1.7322396708554288E-2</v>
      </c>
      <c r="F198">
        <f t="shared" si="14"/>
        <v>3.806655696357808E-2</v>
      </c>
      <c r="G198">
        <f t="shared" si="15"/>
        <v>4.6823300802460999E-3</v>
      </c>
      <c r="H198">
        <f>0</f>
        <v>0</v>
      </c>
    </row>
    <row r="199" spans="1:8" x14ac:dyDescent="0.2">
      <c r="A199" s="4">
        <v>44788</v>
      </c>
      <c r="B199">
        <v>19.004583358764648</v>
      </c>
      <c r="C199" s="12">
        <v>4297.1400000000003</v>
      </c>
      <c r="D199">
        <f t="shared" si="12"/>
        <v>1.7264099019303814E-2</v>
      </c>
      <c r="E199">
        <f t="shared" si="13"/>
        <v>3.96948705068767E-3</v>
      </c>
      <c r="F199">
        <f t="shared" si="14"/>
        <v>8.361431566024936E-3</v>
      </c>
      <c r="G199">
        <f t="shared" si="15"/>
        <v>8.9026674532788775E-3</v>
      </c>
      <c r="H199">
        <f>0</f>
        <v>0</v>
      </c>
    </row>
    <row r="200" spans="1:8" x14ac:dyDescent="0.2">
      <c r="A200" s="4">
        <v>44789</v>
      </c>
      <c r="B200">
        <v>18.851806640625</v>
      </c>
      <c r="C200" s="12">
        <v>4305.2</v>
      </c>
      <c r="D200">
        <f t="shared" si="12"/>
        <v>-8.0389406731818935E-3</v>
      </c>
      <c r="E200">
        <f t="shared" si="13"/>
        <v>1.8756661407353103E-3</v>
      </c>
      <c r="F200">
        <f t="shared" si="14"/>
        <v>3.7034795328131087E-3</v>
      </c>
      <c r="G200">
        <f t="shared" si="15"/>
        <v>-1.1742420205995002E-2</v>
      </c>
      <c r="H200">
        <f>0</f>
        <v>0</v>
      </c>
    </row>
    <row r="201" spans="1:8" x14ac:dyDescent="0.2">
      <c r="A201" s="4">
        <v>44790</v>
      </c>
      <c r="B201">
        <v>18.308591842651371</v>
      </c>
      <c r="C201" s="12">
        <v>4274.04</v>
      </c>
      <c r="D201">
        <f t="shared" si="12"/>
        <v>-2.8814999449602863E-2</v>
      </c>
      <c r="E201">
        <f t="shared" si="13"/>
        <v>-7.2377589891293725E-3</v>
      </c>
      <c r="F201">
        <f t="shared" si="14"/>
        <v>-1.6570411568094287E-2</v>
      </c>
      <c r="G201">
        <f t="shared" si="15"/>
        <v>-1.2244587881508576E-2</v>
      </c>
      <c r="H201">
        <f>0</f>
        <v>0</v>
      </c>
    </row>
    <row r="202" spans="1:8" x14ac:dyDescent="0.2">
      <c r="A202" s="4">
        <v>44791</v>
      </c>
      <c r="B202">
        <v>18.7459602355957</v>
      </c>
      <c r="C202" s="12">
        <v>4283.74</v>
      </c>
      <c r="D202">
        <f t="shared" si="12"/>
        <v>2.3888696449360092E-2</v>
      </c>
      <c r="E202">
        <f t="shared" si="13"/>
        <v>2.2695154935377104E-3</v>
      </c>
      <c r="F202">
        <f t="shared" si="14"/>
        <v>4.579643957833987E-3</v>
      </c>
      <c r="G202">
        <f t="shared" si="15"/>
        <v>1.9309052491526105E-2</v>
      </c>
      <c r="H202">
        <f>0</f>
        <v>0</v>
      </c>
    </row>
    <row r="203" spans="1:8" x14ac:dyDescent="0.2">
      <c r="A203" s="4">
        <v>44792</v>
      </c>
      <c r="B203">
        <v>17.82328987121582</v>
      </c>
      <c r="C203" s="12">
        <v>4228.4799999999996</v>
      </c>
      <c r="D203">
        <f t="shared" si="12"/>
        <v>-4.9219690684495832E-2</v>
      </c>
      <c r="E203">
        <f t="shared" si="13"/>
        <v>-1.2899942573545653E-2</v>
      </c>
      <c r="F203">
        <f t="shared" si="14"/>
        <v>-2.9166608030785326E-2</v>
      </c>
      <c r="G203">
        <f t="shared" si="15"/>
        <v>-2.0053082653710506E-2</v>
      </c>
      <c r="H203">
        <f>0</f>
        <v>0</v>
      </c>
    </row>
    <row r="204" spans="1:8" x14ac:dyDescent="0.2">
      <c r="A204" s="4">
        <v>44795</v>
      </c>
      <c r="B204">
        <v>17.009466171264648</v>
      </c>
      <c r="C204" s="12">
        <v>4137.99</v>
      </c>
      <c r="D204">
        <f t="shared" si="12"/>
        <v>-4.5660689234790386E-2</v>
      </c>
      <c r="E204">
        <f t="shared" si="13"/>
        <v>-2.1400124867564707E-2</v>
      </c>
      <c r="F204">
        <f t="shared" si="14"/>
        <v>-4.807626797873097E-2</v>
      </c>
      <c r="G204">
        <f t="shared" si="15"/>
        <v>2.4155787439405843E-3</v>
      </c>
      <c r="H204">
        <f>0</f>
        <v>0</v>
      </c>
    </row>
    <row r="205" spans="1:8" x14ac:dyDescent="0.2">
      <c r="A205" s="4">
        <v>44796</v>
      </c>
      <c r="B205">
        <v>17.156248092651371</v>
      </c>
      <c r="C205" s="12">
        <v>4128.7299999999996</v>
      </c>
      <c r="D205">
        <f t="shared" si="12"/>
        <v>8.6294255156984523E-3</v>
      </c>
      <c r="E205">
        <f t="shared" si="13"/>
        <v>-2.2378014446627903E-3</v>
      </c>
      <c r="F205">
        <f t="shared" si="14"/>
        <v>-5.4474151840573914E-3</v>
      </c>
      <c r="G205">
        <f t="shared" si="15"/>
        <v>1.4076840699755844E-2</v>
      </c>
      <c r="H205">
        <f>0</f>
        <v>0</v>
      </c>
    </row>
    <row r="206" spans="1:8" x14ac:dyDescent="0.2">
      <c r="A206" s="4">
        <v>44797</v>
      </c>
      <c r="B206">
        <v>17.197195053100589</v>
      </c>
      <c r="C206" s="12">
        <v>4140.7700000000004</v>
      </c>
      <c r="D206">
        <f t="shared" si="12"/>
        <v>2.3867083425284097E-3</v>
      </c>
      <c r="E206">
        <f t="shared" si="13"/>
        <v>2.9161509713642175E-3</v>
      </c>
      <c r="F206">
        <f t="shared" si="14"/>
        <v>6.0181609887664045E-3</v>
      </c>
      <c r="G206">
        <f t="shared" si="15"/>
        <v>-3.6314526462379948E-3</v>
      </c>
      <c r="H206">
        <f>0</f>
        <v>0</v>
      </c>
    </row>
    <row r="207" spans="1:8" x14ac:dyDescent="0.2">
      <c r="A207" s="4">
        <v>44798</v>
      </c>
      <c r="B207">
        <v>17.8871955871582</v>
      </c>
      <c r="C207" s="12">
        <v>4199.12</v>
      </c>
      <c r="D207">
        <f t="shared" si="12"/>
        <v>4.0122853286658877E-2</v>
      </c>
      <c r="E207">
        <f t="shared" si="13"/>
        <v>1.4091582000449021E-2</v>
      </c>
      <c r="F207">
        <f t="shared" si="14"/>
        <v>3.0879227872050372E-2</v>
      </c>
      <c r="G207">
        <f t="shared" si="15"/>
        <v>9.2436254146085056E-3</v>
      </c>
      <c r="H207">
        <f>0</f>
        <v>0</v>
      </c>
    </row>
    <row r="208" spans="1:8" x14ac:dyDescent="0.2">
      <c r="A208" s="4">
        <v>44799</v>
      </c>
      <c r="B208">
        <v>16.236577987670898</v>
      </c>
      <c r="C208" s="12">
        <v>4057.66</v>
      </c>
      <c r="D208">
        <f t="shared" si="12"/>
        <v>-9.227928388463158E-2</v>
      </c>
      <c r="E208">
        <f t="shared" si="13"/>
        <v>-3.3688010821315006E-2</v>
      </c>
      <c r="F208">
        <f t="shared" si="14"/>
        <v>-7.5412122296590736E-2</v>
      </c>
      <c r="G208">
        <f t="shared" si="15"/>
        <v>-1.6867161588040844E-2</v>
      </c>
      <c r="H208">
        <f>0</f>
        <v>0</v>
      </c>
    </row>
    <row r="209" spans="1:8" x14ac:dyDescent="0.2">
      <c r="A209" s="4">
        <v>44802</v>
      </c>
      <c r="B209">
        <v>15.77824115753174</v>
      </c>
      <c r="C209" s="12">
        <v>4030.61</v>
      </c>
      <c r="D209">
        <f t="shared" si="12"/>
        <v>-2.8228659418702118E-2</v>
      </c>
      <c r="E209">
        <f t="shared" si="13"/>
        <v>-6.6664037893761074E-3</v>
      </c>
      <c r="F209">
        <f t="shared" si="14"/>
        <v>-1.5299364411326028E-2</v>
      </c>
      <c r="G209">
        <f t="shared" si="15"/>
        <v>-1.292929500737609E-2</v>
      </c>
      <c r="H209">
        <f>0</f>
        <v>0</v>
      </c>
    </row>
    <row r="210" spans="1:8" x14ac:dyDescent="0.2">
      <c r="A210" s="4">
        <v>44803</v>
      </c>
      <c r="B210">
        <v>15.44572067260742</v>
      </c>
      <c r="C210" s="12">
        <v>3986.16</v>
      </c>
      <c r="D210">
        <f t="shared" si="12"/>
        <v>-2.1074623058704556E-2</v>
      </c>
      <c r="E210">
        <f t="shared" si="13"/>
        <v>-1.1028107408059928E-2</v>
      </c>
      <c r="F210">
        <f t="shared" si="14"/>
        <v>-2.5002489517368623E-2</v>
      </c>
      <c r="G210">
        <f t="shared" si="15"/>
        <v>3.9278664586640671E-3</v>
      </c>
      <c r="H210">
        <f>0</f>
        <v>0</v>
      </c>
    </row>
    <row r="211" spans="1:8" x14ac:dyDescent="0.2">
      <c r="A211" s="4">
        <v>44804</v>
      </c>
      <c r="B211">
        <v>15.07225894927979</v>
      </c>
      <c r="C211" s="12">
        <v>3955</v>
      </c>
      <c r="D211">
        <f t="shared" si="12"/>
        <v>-2.4178976898757143E-2</v>
      </c>
      <c r="E211">
        <f t="shared" si="13"/>
        <v>-7.8170469825595834E-3</v>
      </c>
      <c r="F211">
        <f t="shared" si="14"/>
        <v>-1.7859106161785609E-2</v>
      </c>
      <c r="G211">
        <f t="shared" si="15"/>
        <v>-6.3198707369715341E-3</v>
      </c>
      <c r="H211">
        <f>0</f>
        <v>0</v>
      </c>
    </row>
    <row r="212" spans="1:8" x14ac:dyDescent="0.2">
      <c r="A212" s="4">
        <v>44805</v>
      </c>
      <c r="B212">
        <v>13.91692543029785</v>
      </c>
      <c r="C212" s="12">
        <v>3966.85</v>
      </c>
      <c r="D212">
        <f t="shared" si="12"/>
        <v>-7.6652977026854141E-2</v>
      </c>
      <c r="E212">
        <f t="shared" si="13"/>
        <v>2.9962073324905081E-3</v>
      </c>
      <c r="F212">
        <f t="shared" si="14"/>
        <v>6.1962558240540267E-3</v>
      </c>
      <c r="G212">
        <f t="shared" si="15"/>
        <v>-8.2849232850908172E-2</v>
      </c>
      <c r="H212">
        <f>0</f>
        <v>0</v>
      </c>
    </row>
    <row r="213" spans="1:8" x14ac:dyDescent="0.2">
      <c r="A213" s="4">
        <v>44806</v>
      </c>
      <c r="B213">
        <v>13.627345085144039</v>
      </c>
      <c r="C213" s="12">
        <v>3924.26</v>
      </c>
      <c r="D213">
        <f t="shared" si="12"/>
        <v>-2.080778161844421E-2</v>
      </c>
      <c r="E213">
        <f t="shared" si="13"/>
        <v>-1.0736478566116592E-2</v>
      </c>
      <c r="F213">
        <f t="shared" si="14"/>
        <v>-2.4353726697770989E-2</v>
      </c>
      <c r="G213">
        <f t="shared" si="15"/>
        <v>3.5459450793267795E-3</v>
      </c>
      <c r="H213">
        <f>0</f>
        <v>0</v>
      </c>
    </row>
    <row r="214" spans="1:8" x14ac:dyDescent="0.2">
      <c r="A214" s="4">
        <v>44810</v>
      </c>
      <c r="B214">
        <v>13.44560527801514</v>
      </c>
      <c r="C214" s="12">
        <v>3908.19</v>
      </c>
      <c r="D214">
        <f t="shared" si="12"/>
        <v>-1.3336406027247727E-2</v>
      </c>
      <c r="E214">
        <f t="shared" si="13"/>
        <v>-4.095039574340209E-3</v>
      </c>
      <c r="F214">
        <f t="shared" si="14"/>
        <v>-9.5790608664411345E-3</v>
      </c>
      <c r="G214">
        <f t="shared" si="15"/>
        <v>-3.7573451608065925E-3</v>
      </c>
      <c r="H214">
        <f>0</f>
        <v>0</v>
      </c>
    </row>
    <row r="215" spans="1:8" x14ac:dyDescent="0.2">
      <c r="A215" s="4">
        <v>44811</v>
      </c>
      <c r="B215">
        <v>13.69831466674805</v>
      </c>
      <c r="C215" s="12">
        <v>3979.87</v>
      </c>
      <c r="D215">
        <f t="shared" si="12"/>
        <v>1.8794943292446131E-2</v>
      </c>
      <c r="E215">
        <f t="shared" si="13"/>
        <v>1.8340971140093032E-2</v>
      </c>
      <c r="F215">
        <f t="shared" si="14"/>
        <v>4.0332496147685006E-2</v>
      </c>
      <c r="G215">
        <f t="shared" si="15"/>
        <v>-2.1537552855238874E-2</v>
      </c>
      <c r="H215">
        <f>0</f>
        <v>0</v>
      </c>
    </row>
    <row r="216" spans="1:8" x14ac:dyDescent="0.2">
      <c r="A216" s="4">
        <v>44812</v>
      </c>
      <c r="B216">
        <v>13.97399997711182</v>
      </c>
      <c r="C216" s="12">
        <v>4006.18</v>
      </c>
      <c r="D216">
        <f t="shared" si="12"/>
        <v>2.0125491133079487E-2</v>
      </c>
      <c r="E216">
        <f t="shared" si="13"/>
        <v>6.6107686934497867E-3</v>
      </c>
      <c r="F216">
        <f t="shared" si="14"/>
        <v>1.4237274690768974E-2</v>
      </c>
      <c r="G216">
        <f t="shared" si="15"/>
        <v>5.8882164423105128E-3</v>
      </c>
      <c r="H216">
        <f>0</f>
        <v>0</v>
      </c>
    </row>
    <row r="217" spans="1:8" x14ac:dyDescent="0.2">
      <c r="A217" s="4">
        <v>44813</v>
      </c>
      <c r="B217">
        <v>14.37054538726807</v>
      </c>
      <c r="C217" s="12">
        <v>4067.36</v>
      </c>
      <c r="D217">
        <f t="shared" si="12"/>
        <v>2.837737303604948E-2</v>
      </c>
      <c r="E217">
        <f t="shared" si="13"/>
        <v>1.5271405678227268E-2</v>
      </c>
      <c r="F217">
        <f t="shared" si="14"/>
        <v>3.3503885058640263E-2</v>
      </c>
      <c r="G217">
        <f t="shared" si="15"/>
        <v>-5.1265120225907831E-3</v>
      </c>
      <c r="H217">
        <f>0</f>
        <v>0</v>
      </c>
    </row>
    <row r="218" spans="1:8" x14ac:dyDescent="0.2">
      <c r="A218" s="4">
        <v>44816</v>
      </c>
      <c r="B218">
        <v>14.488410949707029</v>
      </c>
      <c r="C218" s="12">
        <v>4110.41</v>
      </c>
      <c r="D218">
        <f t="shared" si="12"/>
        <v>8.2018851242338098E-3</v>
      </c>
      <c r="E218">
        <f t="shared" si="13"/>
        <v>1.058426104401855E-2</v>
      </c>
      <c r="F218">
        <f t="shared" si="14"/>
        <v>2.3076777957409166E-2</v>
      </c>
      <c r="G218">
        <f t="shared" si="15"/>
        <v>-1.4874892833175356E-2</v>
      </c>
      <c r="H218">
        <f>0</f>
        <v>0</v>
      </c>
    </row>
    <row r="219" spans="1:8" x14ac:dyDescent="0.2">
      <c r="A219" s="4">
        <v>44817</v>
      </c>
      <c r="B219">
        <v>13.115983009338381</v>
      </c>
      <c r="C219" s="12">
        <v>3932.69</v>
      </c>
      <c r="D219">
        <f t="shared" si="12"/>
        <v>-9.4725911981147992E-2</v>
      </c>
      <c r="E219">
        <f t="shared" si="13"/>
        <v>-4.3236562775976095E-2</v>
      </c>
      <c r="F219">
        <f t="shared" si="14"/>
        <v>-9.6654004436574875E-2</v>
      </c>
      <c r="G219">
        <f t="shared" si="15"/>
        <v>1.928092455426883E-3</v>
      </c>
      <c r="H219">
        <f>0</f>
        <v>0</v>
      </c>
    </row>
    <row r="220" spans="1:8" x14ac:dyDescent="0.2">
      <c r="A220" s="4">
        <v>44818</v>
      </c>
      <c r="B220">
        <v>13.11298751831055</v>
      </c>
      <c r="C220" s="12">
        <v>3946.01</v>
      </c>
      <c r="D220">
        <f t="shared" si="12"/>
        <v>-2.2838479019815505E-4</v>
      </c>
      <c r="E220">
        <f t="shared" si="13"/>
        <v>3.3869946525153516E-3</v>
      </c>
      <c r="F220">
        <f t="shared" si="14"/>
        <v>7.0656083953322159E-3</v>
      </c>
      <c r="G220">
        <f t="shared" si="15"/>
        <v>-7.2939931855303709E-3</v>
      </c>
      <c r="H220">
        <f>0</f>
        <v>0</v>
      </c>
    </row>
    <row r="221" spans="1:8" x14ac:dyDescent="0.2">
      <c r="A221" s="4">
        <v>44819</v>
      </c>
      <c r="B221">
        <v>12.91421413421631</v>
      </c>
      <c r="C221" s="12">
        <v>3901.35</v>
      </c>
      <c r="D221">
        <f t="shared" si="12"/>
        <v>-1.5158512415014425E-2</v>
      </c>
      <c r="E221">
        <f t="shared" si="13"/>
        <v>-1.1317761485652666E-2</v>
      </c>
      <c r="F221">
        <f t="shared" si="14"/>
        <v>-2.5646859240317798E-2</v>
      </c>
      <c r="G221">
        <f t="shared" si="15"/>
        <v>1.0488346825303373E-2</v>
      </c>
      <c r="H221">
        <f>0</f>
        <v>0</v>
      </c>
    </row>
    <row r="222" spans="1:8" x14ac:dyDescent="0.2">
      <c r="A222" s="4">
        <v>44820</v>
      </c>
      <c r="B222">
        <v>13.18290424346924</v>
      </c>
      <c r="C222" s="12">
        <v>3873.33</v>
      </c>
      <c r="D222">
        <f t="shared" si="12"/>
        <v>2.0805765372980289E-2</v>
      </c>
      <c r="E222">
        <f t="shared" si="13"/>
        <v>-7.1821292629474787E-3</v>
      </c>
      <c r="F222">
        <f t="shared" si="14"/>
        <v>-1.6446656668644997E-2</v>
      </c>
      <c r="G222">
        <f t="shared" si="15"/>
        <v>3.7252422041625287E-2</v>
      </c>
      <c r="H222">
        <f>0</f>
        <v>0</v>
      </c>
    </row>
    <row r="223" spans="1:8" x14ac:dyDescent="0.2">
      <c r="A223" s="4">
        <v>44823</v>
      </c>
      <c r="B223">
        <v>13.36669445037842</v>
      </c>
      <c r="C223" s="12">
        <v>3899.89</v>
      </c>
      <c r="D223">
        <f t="shared" si="12"/>
        <v>1.3941556694552215E-2</v>
      </c>
      <c r="E223">
        <f t="shared" si="13"/>
        <v>6.8571487583035662E-3</v>
      </c>
      <c r="F223">
        <f t="shared" si="14"/>
        <v>1.4785376258851336E-2</v>
      </c>
      <c r="G223">
        <f t="shared" si="15"/>
        <v>-8.4381956429912044E-4</v>
      </c>
      <c r="H223">
        <f>0</f>
        <v>0</v>
      </c>
    </row>
    <row r="224" spans="1:8" x14ac:dyDescent="0.2">
      <c r="A224" s="4">
        <v>44824</v>
      </c>
      <c r="B224">
        <v>13.16093158721924</v>
      </c>
      <c r="C224" s="12">
        <v>3855.93</v>
      </c>
      <c r="D224">
        <f t="shared" si="12"/>
        <v>-1.5393698413847856E-2</v>
      </c>
      <c r="E224">
        <f t="shared" si="13"/>
        <v>-1.1272112803181633E-2</v>
      </c>
      <c r="F224">
        <f t="shared" si="14"/>
        <v>-2.5545308352026102E-2</v>
      </c>
      <c r="G224">
        <f t="shared" si="15"/>
        <v>1.0151609938178246E-2</v>
      </c>
      <c r="H224">
        <f>0</f>
        <v>0</v>
      </c>
    </row>
    <row r="225" spans="1:8" x14ac:dyDescent="0.2">
      <c r="A225" s="4">
        <v>44825</v>
      </c>
      <c r="B225">
        <v>13.245834350585939</v>
      </c>
      <c r="C225" s="12">
        <v>3789.93</v>
      </c>
      <c r="D225">
        <f t="shared" si="12"/>
        <v>6.4511210930653373E-3</v>
      </c>
      <c r="E225">
        <f t="shared" si="13"/>
        <v>-1.7116493297336777E-2</v>
      </c>
      <c r="F225">
        <f t="shared" si="14"/>
        <v>-3.8546823369961847E-2</v>
      </c>
      <c r="G225">
        <f t="shared" si="15"/>
        <v>4.4997944463027184E-2</v>
      </c>
      <c r="H225">
        <f>0</f>
        <v>0</v>
      </c>
    </row>
    <row r="226" spans="1:8" x14ac:dyDescent="0.2">
      <c r="A226" s="4">
        <v>44826</v>
      </c>
      <c r="B226">
        <v>12.546633720397949</v>
      </c>
      <c r="C226" s="12">
        <v>3757.99</v>
      </c>
      <c r="D226">
        <f t="shared" si="12"/>
        <v>-5.2786454343441203E-2</v>
      </c>
      <c r="E226">
        <f t="shared" si="13"/>
        <v>-8.4275962880581146E-3</v>
      </c>
      <c r="F226">
        <f t="shared" si="14"/>
        <v>-1.9217345238205789E-2</v>
      </c>
      <c r="G226">
        <f t="shared" si="15"/>
        <v>-3.3569109105235417E-2</v>
      </c>
      <c r="H226">
        <f>0</f>
        <v>0</v>
      </c>
    </row>
    <row r="227" spans="1:8" x14ac:dyDescent="0.2">
      <c r="A227" s="4">
        <v>44827</v>
      </c>
      <c r="B227">
        <v>12.50168514251709</v>
      </c>
      <c r="C227" s="12">
        <v>3693.23</v>
      </c>
      <c r="D227">
        <f t="shared" si="12"/>
        <v>-3.582520928126165E-3</v>
      </c>
      <c r="E227">
        <f t="shared" si="13"/>
        <v>-1.7232616372049869E-2</v>
      </c>
      <c r="F227">
        <f t="shared" si="14"/>
        <v>-3.8805152871492603E-2</v>
      </c>
      <c r="G227">
        <f t="shared" si="15"/>
        <v>3.5222631943366438E-2</v>
      </c>
      <c r="H227">
        <f>0</f>
        <v>0</v>
      </c>
    </row>
    <row r="228" spans="1:8" x14ac:dyDescent="0.2">
      <c r="A228" s="4">
        <v>44830</v>
      </c>
      <c r="B228">
        <v>12.214016914367679</v>
      </c>
      <c r="C228" s="12">
        <v>3655.04</v>
      </c>
      <c r="D228">
        <f t="shared" si="12"/>
        <v>-2.3010356193588377E-2</v>
      </c>
      <c r="E228">
        <f t="shared" si="13"/>
        <v>-1.0340542018774879E-2</v>
      </c>
      <c r="F228">
        <f t="shared" si="14"/>
        <v>-2.34729190618614E-2</v>
      </c>
      <c r="G228">
        <f t="shared" si="15"/>
        <v>4.6256286827302262E-4</v>
      </c>
      <c r="H228">
        <f>0</f>
        <v>0</v>
      </c>
    </row>
    <row r="229" spans="1:8" x14ac:dyDescent="0.2">
      <c r="A229" s="4">
        <v>44831</v>
      </c>
      <c r="B229">
        <v>12.3988037109375</v>
      </c>
      <c r="C229" s="12">
        <v>3647.29</v>
      </c>
      <c r="D229">
        <f t="shared" si="12"/>
        <v>1.5129076524566631E-2</v>
      </c>
      <c r="E229">
        <f t="shared" si="13"/>
        <v>-2.1203598319033956E-3</v>
      </c>
      <c r="F229">
        <f t="shared" si="14"/>
        <v>-5.186152438835908E-3</v>
      </c>
      <c r="G229">
        <f t="shared" si="15"/>
        <v>2.0315228963402539E-2</v>
      </c>
      <c r="H229">
        <f>0</f>
        <v>0</v>
      </c>
    </row>
    <row r="230" spans="1:8" x14ac:dyDescent="0.2">
      <c r="A230" s="4">
        <v>44832</v>
      </c>
      <c r="B230">
        <v>12.721435546875</v>
      </c>
      <c r="C230" s="12">
        <v>3719.04</v>
      </c>
      <c r="D230">
        <f t="shared" si="12"/>
        <v>2.6021206840535216E-2</v>
      </c>
      <c r="E230">
        <f t="shared" si="13"/>
        <v>1.9672140136923533E-2</v>
      </c>
      <c r="F230">
        <f t="shared" si="14"/>
        <v>4.3293838880419613E-2</v>
      </c>
      <c r="G230">
        <f t="shared" si="15"/>
        <v>-1.7272632039884397E-2</v>
      </c>
      <c r="H230">
        <f>0</f>
        <v>0</v>
      </c>
    </row>
    <row r="231" spans="1:8" x14ac:dyDescent="0.2">
      <c r="A231" s="4">
        <v>44833</v>
      </c>
      <c r="B231">
        <v>12.20602607727051</v>
      </c>
      <c r="C231" s="12">
        <v>3640.47</v>
      </c>
      <c r="D231">
        <f t="shared" si="12"/>
        <v>-4.0515039965839383E-2</v>
      </c>
      <c r="E231">
        <f t="shared" si="13"/>
        <v>-2.1126419721218426E-2</v>
      </c>
      <c r="F231">
        <f t="shared" si="14"/>
        <v>-4.7467378537965371E-2</v>
      </c>
      <c r="G231">
        <f t="shared" si="15"/>
        <v>6.9523385721259878E-3</v>
      </c>
      <c r="H231">
        <f>0</f>
        <v>0</v>
      </c>
    </row>
    <row r="232" spans="1:8" x14ac:dyDescent="0.2">
      <c r="A232" s="4">
        <v>44834</v>
      </c>
      <c r="B232">
        <v>12.125118255615231</v>
      </c>
      <c r="C232" s="12">
        <v>3585.62</v>
      </c>
      <c r="D232">
        <f t="shared" si="12"/>
        <v>-6.6285145667468459E-3</v>
      </c>
      <c r="E232">
        <f t="shared" si="13"/>
        <v>-1.506673588849794E-2</v>
      </c>
      <c r="F232">
        <f t="shared" si="14"/>
        <v>-3.3986895801796958E-2</v>
      </c>
      <c r="G232">
        <f t="shared" si="15"/>
        <v>2.7358381235050112E-2</v>
      </c>
      <c r="H232">
        <f>0</f>
        <v>0</v>
      </c>
    </row>
    <row r="233" spans="1:8" x14ac:dyDescent="0.2">
      <c r="A233" s="4">
        <v>44837</v>
      </c>
      <c r="B233">
        <v>12.4976921081543</v>
      </c>
      <c r="C233" s="12">
        <v>3678.43</v>
      </c>
      <c r="D233">
        <f t="shared" si="12"/>
        <v>3.0727440729621636E-2</v>
      </c>
      <c r="E233">
        <f t="shared" si="13"/>
        <v>2.5883947546031072E-2</v>
      </c>
      <c r="F233">
        <f t="shared" si="14"/>
        <v>5.7112738488137776E-2</v>
      </c>
      <c r="G233">
        <f t="shared" si="15"/>
        <v>-2.6385297758516141E-2</v>
      </c>
      <c r="H233">
        <f>0</f>
        <v>0</v>
      </c>
    </row>
    <row r="234" spans="1:8" x14ac:dyDescent="0.2">
      <c r="A234" s="4">
        <v>44838</v>
      </c>
      <c r="B234">
        <v>13.15194129943848</v>
      </c>
      <c r="C234" s="12">
        <v>3790.93</v>
      </c>
      <c r="D234">
        <f t="shared" si="12"/>
        <v>5.2349600680057229E-2</v>
      </c>
      <c r="E234">
        <f t="shared" si="13"/>
        <v>3.0583700111188827E-2</v>
      </c>
      <c r="F234">
        <f t="shared" si="14"/>
        <v>6.7567893421597275E-2</v>
      </c>
      <c r="G234">
        <f t="shared" si="15"/>
        <v>-1.5218292741540046E-2</v>
      </c>
      <c r="H234">
        <f>0</f>
        <v>0</v>
      </c>
    </row>
    <row r="235" spans="1:8" x14ac:dyDescent="0.2">
      <c r="A235" s="4">
        <v>44839</v>
      </c>
      <c r="B235">
        <v>13.193892478942869</v>
      </c>
      <c r="C235" s="12">
        <v>3783.28</v>
      </c>
      <c r="D235">
        <f t="shared" si="12"/>
        <v>3.1897328728329732E-3</v>
      </c>
      <c r="E235">
        <f t="shared" si="13"/>
        <v>-2.0179744811957834E-3</v>
      </c>
      <c r="F235">
        <f t="shared" si="14"/>
        <v>-4.9583841276910545E-3</v>
      </c>
      <c r="G235">
        <f t="shared" si="15"/>
        <v>8.1481170005240286E-3</v>
      </c>
      <c r="H235">
        <f>0</f>
        <v>0</v>
      </c>
    </row>
    <row r="236" spans="1:8" x14ac:dyDescent="0.2">
      <c r="A236" s="4">
        <v>44840</v>
      </c>
      <c r="B236">
        <v>13.11498355865479</v>
      </c>
      <c r="C236" s="12">
        <v>3744.52</v>
      </c>
      <c r="D236">
        <f t="shared" si="12"/>
        <v>-5.9807157299497371E-3</v>
      </c>
      <c r="E236">
        <f t="shared" si="13"/>
        <v>-1.0245078344716774E-2</v>
      </c>
      <c r="F236">
        <f t="shared" si="14"/>
        <v>-2.3260548838332139E-2</v>
      </c>
      <c r="G236">
        <f t="shared" si="15"/>
        <v>1.7279833108382402E-2</v>
      </c>
      <c r="H236">
        <f>0</f>
        <v>0</v>
      </c>
    </row>
    <row r="237" spans="1:8" x14ac:dyDescent="0.2">
      <c r="A237" s="4">
        <v>44841</v>
      </c>
      <c r="B237">
        <v>12.06218814849854</v>
      </c>
      <c r="C237" s="12">
        <v>3639.66</v>
      </c>
      <c r="D237">
        <f t="shared" si="12"/>
        <v>-8.027424551832496E-2</v>
      </c>
      <c r="E237">
        <f t="shared" si="13"/>
        <v>-2.8003589245083504E-2</v>
      </c>
      <c r="F237">
        <f t="shared" si="14"/>
        <v>-6.2766454793326015E-2</v>
      </c>
      <c r="G237">
        <f t="shared" si="15"/>
        <v>-1.7507790724998945E-2</v>
      </c>
      <c r="H237">
        <f>0</f>
        <v>0</v>
      </c>
    </row>
    <row r="238" spans="1:8" x14ac:dyDescent="0.2">
      <c r="A238" s="4">
        <v>44844</v>
      </c>
      <c r="B238">
        <v>11.65665340423584</v>
      </c>
      <c r="C238" s="12">
        <v>3612.39</v>
      </c>
      <c r="D238">
        <f t="shared" si="12"/>
        <v>-3.3620329849786024E-2</v>
      </c>
      <c r="E238">
        <f t="shared" si="13"/>
        <v>-7.4924580867443691E-3</v>
      </c>
      <c r="F238">
        <f t="shared" si="14"/>
        <v>-1.7137019807583108E-2</v>
      </c>
      <c r="G238">
        <f t="shared" si="15"/>
        <v>-1.6483310042202916E-2</v>
      </c>
      <c r="H238">
        <f>0</f>
        <v>0</v>
      </c>
    </row>
    <row r="239" spans="1:8" x14ac:dyDescent="0.2">
      <c r="A239" s="4">
        <v>44845</v>
      </c>
      <c r="B239">
        <v>11.57274913787842</v>
      </c>
      <c r="C239" s="12">
        <v>3588.84</v>
      </c>
      <c r="D239">
        <f t="shared" si="12"/>
        <v>-7.1979721321155932E-3</v>
      </c>
      <c r="E239">
        <f t="shared" si="13"/>
        <v>-6.5192296512833758E-3</v>
      </c>
      <c r="F239">
        <f t="shared" si="14"/>
        <v>-1.4971958150118696E-2</v>
      </c>
      <c r="G239">
        <f t="shared" si="15"/>
        <v>7.7739860180031026E-3</v>
      </c>
      <c r="H239">
        <f>0</f>
        <v>0</v>
      </c>
    </row>
    <row r="240" spans="1:8" x14ac:dyDescent="0.2">
      <c r="A240" s="4">
        <v>44846</v>
      </c>
      <c r="B240">
        <v>11.48684787750244</v>
      </c>
      <c r="C240" s="12">
        <v>3577.03</v>
      </c>
      <c r="D240">
        <f t="shared" si="12"/>
        <v>-7.4227186083918317E-3</v>
      </c>
      <c r="E240">
        <f t="shared" si="13"/>
        <v>-3.2907569019515748E-3</v>
      </c>
      <c r="F240">
        <f t="shared" si="14"/>
        <v>-7.7898390226231158E-3</v>
      </c>
      <c r="G240">
        <f t="shared" si="15"/>
        <v>3.6712041423128412E-4</v>
      </c>
      <c r="H240">
        <f>0</f>
        <v>0</v>
      </c>
    </row>
    <row r="241" spans="1:8" x14ac:dyDescent="0.2">
      <c r="A241" s="4">
        <v>44847</v>
      </c>
      <c r="B241">
        <v>11.946322441101071</v>
      </c>
      <c r="C241" s="12">
        <v>3669.91</v>
      </c>
      <c r="D241">
        <f t="shared" si="12"/>
        <v>4.0000056455743227E-2</v>
      </c>
      <c r="E241">
        <f t="shared" si="13"/>
        <v>2.5965675434648228E-2</v>
      </c>
      <c r="F241">
        <f t="shared" si="14"/>
        <v>5.7294551833847011E-2</v>
      </c>
      <c r="G241">
        <f t="shared" si="15"/>
        <v>-1.7294495378103784E-2</v>
      </c>
      <c r="H241">
        <f>0</f>
        <v>0</v>
      </c>
    </row>
    <row r="242" spans="1:8" x14ac:dyDescent="0.2">
      <c r="A242" s="4">
        <v>44848</v>
      </c>
      <c r="B242">
        <v>11.21415901184082</v>
      </c>
      <c r="C242" s="12">
        <v>3583.07</v>
      </c>
      <c r="D242">
        <f t="shared" si="12"/>
        <v>-6.1287767249715075E-2</v>
      </c>
      <c r="E242">
        <f t="shared" si="13"/>
        <v>-2.3662705624933444E-2</v>
      </c>
      <c r="F242">
        <f t="shared" si="14"/>
        <v>-5.3109646234243496E-2</v>
      </c>
      <c r="G242">
        <f t="shared" si="15"/>
        <v>-8.1781210154715789E-3</v>
      </c>
      <c r="H242">
        <f>0</f>
        <v>0</v>
      </c>
    </row>
    <row r="243" spans="1:8" x14ac:dyDescent="0.2">
      <c r="A243" s="4">
        <v>44851</v>
      </c>
      <c r="B243">
        <v>11.87440299987793</v>
      </c>
      <c r="C243" s="12">
        <v>3677.95</v>
      </c>
      <c r="D243">
        <f t="shared" si="12"/>
        <v>5.8875925278031982E-2</v>
      </c>
      <c r="E243">
        <f t="shared" si="13"/>
        <v>2.6480085513260976E-2</v>
      </c>
      <c r="F243">
        <f t="shared" si="14"/>
        <v>5.8438917839645201E-2</v>
      </c>
      <c r="G243">
        <f t="shared" si="15"/>
        <v>4.3700743838678141E-4</v>
      </c>
      <c r="H243">
        <f>0</f>
        <v>0</v>
      </c>
    </row>
    <row r="244" spans="1:8" x14ac:dyDescent="0.2">
      <c r="A244" s="4">
        <v>44852</v>
      </c>
      <c r="B244">
        <v>11.95331382751465</v>
      </c>
      <c r="C244" s="12">
        <v>3719.98</v>
      </c>
      <c r="D244">
        <f t="shared" si="12"/>
        <v>6.6454564189484255E-3</v>
      </c>
      <c r="E244">
        <f t="shared" si="13"/>
        <v>1.1427561549232745E-2</v>
      </c>
      <c r="F244">
        <f t="shared" si="14"/>
        <v>2.4952799580939707E-2</v>
      </c>
      <c r="G244">
        <f t="shared" si="15"/>
        <v>-1.8307343161991282E-2</v>
      </c>
      <c r="H244">
        <f>0</f>
        <v>0</v>
      </c>
    </row>
    <row r="245" spans="1:8" x14ac:dyDescent="0.2">
      <c r="A245" s="4">
        <v>44853</v>
      </c>
      <c r="B245">
        <v>12.037216186523439</v>
      </c>
      <c r="C245" s="12">
        <v>3695.16</v>
      </c>
      <c r="D245">
        <f t="shared" si="12"/>
        <v>7.0191714381044878E-3</v>
      </c>
      <c r="E245">
        <f t="shared" si="13"/>
        <v>-6.6720788821446053E-3</v>
      </c>
      <c r="F245">
        <f t="shared" si="14"/>
        <v>-1.531198932579414E-2</v>
      </c>
      <c r="G245">
        <f t="shared" si="15"/>
        <v>2.2331160763898628E-2</v>
      </c>
      <c r="H245">
        <f>0</f>
        <v>0</v>
      </c>
    </row>
    <row r="246" spans="1:8" x14ac:dyDescent="0.2">
      <c r="A246" s="4">
        <v>44854</v>
      </c>
      <c r="B246">
        <v>12.18005466461182</v>
      </c>
      <c r="C246" s="12">
        <v>3665.78</v>
      </c>
      <c r="D246">
        <f t="shared" si="12"/>
        <v>1.1866404646640794E-2</v>
      </c>
      <c r="E246">
        <f t="shared" si="13"/>
        <v>-7.9509412312320782E-3</v>
      </c>
      <c r="F246">
        <f t="shared" si="14"/>
        <v>-1.8156969739742526E-2</v>
      </c>
      <c r="G246">
        <f t="shared" si="15"/>
        <v>3.002337438638332E-2</v>
      </c>
      <c r="H246">
        <f>0</f>
        <v>0</v>
      </c>
    </row>
    <row r="247" spans="1:8" x14ac:dyDescent="0.2">
      <c r="A247" s="4">
        <v>44855</v>
      </c>
      <c r="B247">
        <v>12.451742172241209</v>
      </c>
      <c r="C247" s="12">
        <v>3752.75</v>
      </c>
      <c r="D247">
        <f t="shared" si="12"/>
        <v>2.2305934998695598E-2</v>
      </c>
      <c r="E247">
        <f t="shared" si="13"/>
        <v>2.3724828003862664E-2</v>
      </c>
      <c r="F247">
        <f t="shared" si="14"/>
        <v>5.2309521931465049E-2</v>
      </c>
      <c r="G247">
        <f t="shared" si="15"/>
        <v>-3.0003586932769451E-2</v>
      </c>
      <c r="H247">
        <f>0</f>
        <v>0</v>
      </c>
    </row>
    <row r="248" spans="1:8" x14ac:dyDescent="0.2">
      <c r="A248" s="4">
        <v>44858</v>
      </c>
      <c r="B248">
        <v>12.584590911865231</v>
      </c>
      <c r="C248" s="12">
        <v>3797.34</v>
      </c>
      <c r="D248">
        <f t="shared" si="12"/>
        <v>1.0669088532862636E-2</v>
      </c>
      <c r="E248">
        <f t="shared" si="13"/>
        <v>1.1881953234294862E-2</v>
      </c>
      <c r="F248">
        <f t="shared" si="14"/>
        <v>2.5963647578134363E-2</v>
      </c>
      <c r="G248">
        <f t="shared" si="15"/>
        <v>-1.5294559045271727E-2</v>
      </c>
      <c r="H248">
        <f>0</f>
        <v>0</v>
      </c>
    </row>
    <row r="249" spans="1:8" x14ac:dyDescent="0.2">
      <c r="A249" s="4">
        <v>44859</v>
      </c>
      <c r="B249">
        <v>13.245834350585939</v>
      </c>
      <c r="C249" s="12">
        <v>3859.11</v>
      </c>
      <c r="D249">
        <f t="shared" si="12"/>
        <v>5.2543896210186958E-2</v>
      </c>
      <c r="E249">
        <f t="shared" si="13"/>
        <v>1.6266649812763712E-2</v>
      </c>
      <c r="F249">
        <f t="shared" si="14"/>
        <v>3.5717923240211218E-2</v>
      </c>
      <c r="G249">
        <f t="shared" si="15"/>
        <v>1.682597296997574E-2</v>
      </c>
      <c r="H249">
        <f>0</f>
        <v>0</v>
      </c>
    </row>
    <row r="250" spans="1:8" x14ac:dyDescent="0.2">
      <c r="A250" s="4">
        <v>44860</v>
      </c>
      <c r="B250">
        <v>12.88125038146973</v>
      </c>
      <c r="C250" s="12">
        <v>3830.6</v>
      </c>
      <c r="D250">
        <f t="shared" si="12"/>
        <v>-2.7524424620339771E-2</v>
      </c>
      <c r="E250">
        <f t="shared" si="13"/>
        <v>-7.3877137474703813E-3</v>
      </c>
      <c r="F250">
        <f t="shared" si="14"/>
        <v>-1.6904003647619455E-2</v>
      </c>
      <c r="G250">
        <f t="shared" si="15"/>
        <v>-1.0620420972720316E-2</v>
      </c>
      <c r="H250">
        <f>0</f>
        <v>0</v>
      </c>
    </row>
    <row r="251" spans="1:8" x14ac:dyDescent="0.2">
      <c r="A251" s="4">
        <v>44861</v>
      </c>
      <c r="B251">
        <v>13.16093158721924</v>
      </c>
      <c r="C251" s="12">
        <v>3807.3</v>
      </c>
      <c r="D251">
        <f t="shared" si="12"/>
        <v>2.1712271516113324E-2</v>
      </c>
      <c r="E251">
        <f t="shared" si="13"/>
        <v>-6.0825980264187507E-3</v>
      </c>
      <c r="F251">
        <f t="shared" si="14"/>
        <v>-1.4000619505473563E-2</v>
      </c>
      <c r="G251">
        <f t="shared" si="15"/>
        <v>3.5712891021586889E-2</v>
      </c>
      <c r="H251">
        <f>0</f>
        <v>0</v>
      </c>
    </row>
    <row r="252" spans="1:8" x14ac:dyDescent="0.2">
      <c r="A252" s="4">
        <v>44862</v>
      </c>
      <c r="B252">
        <v>13.818179130554199</v>
      </c>
      <c r="C252" s="12">
        <v>3901.06</v>
      </c>
      <c r="D252">
        <f t="shared" si="12"/>
        <v>4.9939287274558986E-2</v>
      </c>
      <c r="E252">
        <f t="shared" si="13"/>
        <v>2.4626375646783716E-2</v>
      </c>
      <c r="F252">
        <f t="shared" si="14"/>
        <v>5.4315121195671938E-2</v>
      </c>
      <c r="G252">
        <f t="shared" si="15"/>
        <v>-4.3758339211129524E-3</v>
      </c>
      <c r="H252">
        <f>0</f>
        <v>0</v>
      </c>
    </row>
    <row r="253" spans="1:8" x14ac:dyDescent="0.2">
      <c r="A253" s="4">
        <v>44865</v>
      </c>
      <c r="B253">
        <v>13.481564521789551</v>
      </c>
      <c r="C253" s="12">
        <v>3871.98</v>
      </c>
      <c r="D253">
        <f t="shared" si="12"/>
        <v>-2.4360272477604528E-2</v>
      </c>
      <c r="E253">
        <f t="shared" si="13"/>
        <v>-7.4543841930141408E-3</v>
      </c>
      <c r="F253">
        <f t="shared" si="14"/>
        <v>-1.7052319931929922E-2</v>
      </c>
      <c r="G253">
        <f t="shared" si="15"/>
        <v>-7.3079525456746057E-3</v>
      </c>
      <c r="H253">
        <f>0</f>
        <v>0</v>
      </c>
    </row>
    <row r="254" spans="1:8" x14ac:dyDescent="0.2">
      <c r="A254" s="4">
        <v>44866</v>
      </c>
      <c r="B254">
        <v>13.527512550354</v>
      </c>
      <c r="C254" s="12">
        <v>3856.1</v>
      </c>
      <c r="D254">
        <f t="shared" si="12"/>
        <v>3.4082118948572937E-3</v>
      </c>
      <c r="E254">
        <f t="shared" si="13"/>
        <v>-4.10126085362017E-3</v>
      </c>
      <c r="F254">
        <f t="shared" si="14"/>
        <v>-9.5929008373448216E-3</v>
      </c>
      <c r="G254">
        <f t="shared" si="15"/>
        <v>1.3001112732202115E-2</v>
      </c>
      <c r="H254">
        <f>0</f>
        <v>0</v>
      </c>
    </row>
    <row r="255" spans="1:8" x14ac:dyDescent="0.2">
      <c r="A255" s="4">
        <v>44867</v>
      </c>
      <c r="B255">
        <v>13.20388031005859</v>
      </c>
      <c r="C255" s="12">
        <v>3759.69</v>
      </c>
      <c r="D255">
        <f t="shared" si="12"/>
        <v>-2.3924002220714335E-2</v>
      </c>
      <c r="E255">
        <f t="shared" si="13"/>
        <v>-2.5001944970306722E-2</v>
      </c>
      <c r="F255">
        <f t="shared" si="14"/>
        <v>-5.6088942410954558E-2</v>
      </c>
      <c r="G255">
        <f t="shared" si="15"/>
        <v>3.2164940190240222E-2</v>
      </c>
      <c r="H255">
        <f>0</f>
        <v>0</v>
      </c>
    </row>
    <row r="256" spans="1:8" x14ac:dyDescent="0.2">
      <c r="A256" s="4">
        <v>44868</v>
      </c>
      <c r="B256">
        <v>13.40565013885498</v>
      </c>
      <c r="C256" s="12">
        <v>3719.89</v>
      </c>
      <c r="D256">
        <f t="shared" si="12"/>
        <v>1.5281101014122722E-2</v>
      </c>
      <c r="E256">
        <f t="shared" si="13"/>
        <v>-1.0585979163175718E-2</v>
      </c>
      <c r="F256">
        <f t="shared" si="14"/>
        <v>-2.4018922991974796E-2</v>
      </c>
      <c r="G256">
        <f t="shared" si="15"/>
        <v>3.9300024006097514E-2</v>
      </c>
      <c r="H256">
        <f>0</f>
        <v>0</v>
      </c>
    </row>
    <row r="257" spans="1:8" x14ac:dyDescent="0.2">
      <c r="A257" s="4">
        <v>44869</v>
      </c>
      <c r="B257">
        <v>14.139811515808111</v>
      </c>
      <c r="C257" s="12">
        <v>3770.55</v>
      </c>
      <c r="D257">
        <f t="shared" si="12"/>
        <v>5.4765070649220871E-2</v>
      </c>
      <c r="E257">
        <f t="shared" si="13"/>
        <v>1.3618682272863003E-2</v>
      </c>
      <c r="F257">
        <f t="shared" si="14"/>
        <v>2.9827206547234808E-2</v>
      </c>
      <c r="G257">
        <f t="shared" si="15"/>
        <v>2.4937864101986063E-2</v>
      </c>
      <c r="H257">
        <f>0</f>
        <v>0</v>
      </c>
    </row>
    <row r="258" spans="1:8" x14ac:dyDescent="0.2">
      <c r="A258" s="4">
        <v>44872</v>
      </c>
      <c r="B258">
        <v>14.28464508056641</v>
      </c>
      <c r="C258" s="12">
        <v>3806.8</v>
      </c>
      <c r="D258">
        <f t="shared" ref="D258:D300" si="16">(B258/B257)-1</f>
        <v>1.0242962899213781E-2</v>
      </c>
      <c r="E258">
        <f t="shared" ref="E258:E300" si="17">(C258/C257)-1</f>
        <v>9.6139820450598101E-3</v>
      </c>
      <c r="F258">
        <f t="shared" ref="F258:F300" si="18">alpha_nvda+beta_nvda*E258</f>
        <v>2.0918277669967948E-2</v>
      </c>
      <c r="G258">
        <f t="shared" ref="G258:G300" si="19">D258-F258</f>
        <v>-1.0675314770754167E-2</v>
      </c>
      <c r="H258">
        <f>0</f>
        <v>0</v>
      </c>
    </row>
    <row r="259" spans="1:8" x14ac:dyDescent="0.2">
      <c r="A259" s="4">
        <v>44873</v>
      </c>
      <c r="B259">
        <v>14.585301399230961</v>
      </c>
      <c r="C259" s="12">
        <v>3828.11</v>
      </c>
      <c r="D259">
        <f t="shared" si="16"/>
        <v>2.1047517594509957E-2</v>
      </c>
      <c r="E259">
        <f t="shared" si="17"/>
        <v>5.5978774823999267E-3</v>
      </c>
      <c r="F259">
        <f t="shared" si="18"/>
        <v>1.1983978502204579E-2</v>
      </c>
      <c r="G259">
        <f t="shared" si="19"/>
        <v>9.0635390923053775E-3</v>
      </c>
      <c r="H259">
        <f>0</f>
        <v>0</v>
      </c>
    </row>
    <row r="260" spans="1:8" x14ac:dyDescent="0.2">
      <c r="A260" s="4">
        <v>44874</v>
      </c>
      <c r="B260">
        <v>13.760245323181151</v>
      </c>
      <c r="C260" s="12">
        <v>3748.57</v>
      </c>
      <c r="D260">
        <f t="shared" si="16"/>
        <v>-5.6567639808479564E-2</v>
      </c>
      <c r="E260">
        <f t="shared" si="17"/>
        <v>-2.0777877333723382E-2</v>
      </c>
      <c r="F260">
        <f t="shared" si="18"/>
        <v>-4.6692004811026144E-2</v>
      </c>
      <c r="G260">
        <f t="shared" si="19"/>
        <v>-9.8756349974534197E-3</v>
      </c>
      <c r="H260">
        <f>0</f>
        <v>0</v>
      </c>
    </row>
    <row r="261" spans="1:8" x14ac:dyDescent="0.2">
      <c r="A261" s="4">
        <v>44875</v>
      </c>
      <c r="B261">
        <v>15.731986999511721</v>
      </c>
      <c r="C261" s="12">
        <v>3956.37</v>
      </c>
      <c r="D261">
        <f t="shared" si="16"/>
        <v>0.14329262524185404</v>
      </c>
      <c r="E261">
        <f t="shared" si="17"/>
        <v>5.5434472345454289E-2</v>
      </c>
      <c r="F261">
        <f t="shared" si="18"/>
        <v>0.12285137277997019</v>
      </c>
      <c r="G261">
        <f t="shared" si="19"/>
        <v>2.0441252461883858E-2</v>
      </c>
      <c r="H261">
        <f>0</f>
        <v>0</v>
      </c>
    </row>
    <row r="262" spans="1:8" x14ac:dyDescent="0.2">
      <c r="A262" s="4">
        <v>44876</v>
      </c>
      <c r="B262">
        <v>16.30832481384277</v>
      </c>
      <c r="C262" s="12">
        <v>3992.93</v>
      </c>
      <c r="D262">
        <f t="shared" si="16"/>
        <v>3.6634775654781349E-2</v>
      </c>
      <c r="E262">
        <f t="shared" si="17"/>
        <v>9.2407939601200084E-3</v>
      </c>
      <c r="F262">
        <f t="shared" si="18"/>
        <v>2.008807667677253E-2</v>
      </c>
      <c r="G262">
        <f t="shared" si="19"/>
        <v>1.6546698978008818E-2</v>
      </c>
      <c r="H262">
        <f>0</f>
        <v>0</v>
      </c>
    </row>
    <row r="263" spans="1:8" x14ac:dyDescent="0.2">
      <c r="A263" s="4">
        <v>44879</v>
      </c>
      <c r="B263">
        <v>16.276361465454102</v>
      </c>
      <c r="C263" s="12">
        <v>3957.25</v>
      </c>
      <c r="D263">
        <f t="shared" si="16"/>
        <v>-1.9599406286988641E-3</v>
      </c>
      <c r="E263">
        <f t="shared" si="17"/>
        <v>-8.9357940159231486E-3</v>
      </c>
      <c r="F263">
        <f t="shared" si="18"/>
        <v>-2.0347891135675322E-2</v>
      </c>
      <c r="G263">
        <f t="shared" si="19"/>
        <v>1.8387950506976457E-2</v>
      </c>
      <c r="H263">
        <f>0</f>
        <v>0</v>
      </c>
    </row>
    <row r="264" spans="1:8" x14ac:dyDescent="0.2">
      <c r="A264" s="4">
        <v>44880</v>
      </c>
      <c r="B264">
        <v>16.646940231323239</v>
      </c>
      <c r="C264" s="12">
        <v>3991.73</v>
      </c>
      <c r="D264">
        <f t="shared" si="16"/>
        <v>2.2767912021103509E-2</v>
      </c>
      <c r="E264">
        <f t="shared" si="17"/>
        <v>8.7131214858804373E-3</v>
      </c>
      <c r="F264">
        <f t="shared" si="18"/>
        <v>1.8914206904734554E-2</v>
      </c>
      <c r="G264">
        <f t="shared" si="19"/>
        <v>3.8537051163689551E-3</v>
      </c>
      <c r="H264">
        <f>0</f>
        <v>0</v>
      </c>
    </row>
    <row r="265" spans="1:8" x14ac:dyDescent="0.2">
      <c r="A265" s="4">
        <v>44881</v>
      </c>
      <c r="B265">
        <v>15.89180374145508</v>
      </c>
      <c r="C265" s="12">
        <v>3958.79</v>
      </c>
      <c r="D265">
        <f t="shared" si="16"/>
        <v>-4.5361879082576273E-2</v>
      </c>
      <c r="E265">
        <f t="shared" si="17"/>
        <v>-8.2520611363995355E-3</v>
      </c>
      <c r="F265">
        <f t="shared" si="18"/>
        <v>-1.8826846551005826E-2</v>
      </c>
      <c r="G265">
        <f t="shared" si="19"/>
        <v>-2.6535032531570447E-2</v>
      </c>
      <c r="H265">
        <f>0</f>
        <v>0</v>
      </c>
    </row>
    <row r="266" spans="1:8" x14ac:dyDescent="0.2">
      <c r="A266" s="4">
        <v>44882</v>
      </c>
      <c r="B266">
        <v>15.659072875976561</v>
      </c>
      <c r="C266" s="12">
        <v>3946.56</v>
      </c>
      <c r="D266">
        <f t="shared" si="16"/>
        <v>-1.4644710522784821E-2</v>
      </c>
      <c r="E266">
        <f t="shared" si="17"/>
        <v>-3.0893277996559831E-3</v>
      </c>
      <c r="F266">
        <f t="shared" si="18"/>
        <v>-7.341736182439362E-3</v>
      </c>
      <c r="G266">
        <f t="shared" si="19"/>
        <v>-7.3029743403454587E-3</v>
      </c>
      <c r="H266">
        <f>0</f>
        <v>0</v>
      </c>
    </row>
    <row r="267" spans="1:8" x14ac:dyDescent="0.2">
      <c r="A267" s="4">
        <v>44883</v>
      </c>
      <c r="B267">
        <v>15.391378402709959</v>
      </c>
      <c r="C267" s="12">
        <v>3965.34</v>
      </c>
      <c r="D267">
        <f t="shared" si="16"/>
        <v>-1.7095167471714467E-2</v>
      </c>
      <c r="E267">
        <f t="shared" si="17"/>
        <v>4.7585745560692061E-3</v>
      </c>
      <c r="F267">
        <f t="shared" si="18"/>
        <v>1.0116849965279343E-2</v>
      </c>
      <c r="G267">
        <f t="shared" si="19"/>
        <v>-2.7212017436993811E-2</v>
      </c>
      <c r="H267">
        <f>0</f>
        <v>0</v>
      </c>
    </row>
    <row r="268" spans="1:8" x14ac:dyDescent="0.2">
      <c r="A268" s="4">
        <v>44886</v>
      </c>
      <c r="B268">
        <v>15.299484252929689</v>
      </c>
      <c r="C268" s="12">
        <v>3949.94</v>
      </c>
      <c r="D268">
        <f t="shared" si="16"/>
        <v>-5.9704951288891417E-3</v>
      </c>
      <c r="E268">
        <f t="shared" si="17"/>
        <v>-3.8836518432215916E-3</v>
      </c>
      <c r="F268">
        <f t="shared" si="18"/>
        <v>-9.1088038796664616E-3</v>
      </c>
      <c r="G268">
        <f t="shared" si="19"/>
        <v>3.1383087507773199E-3</v>
      </c>
      <c r="H268">
        <f>0</f>
        <v>0</v>
      </c>
    </row>
    <row r="269" spans="1:8" x14ac:dyDescent="0.2">
      <c r="A269" s="4">
        <v>44887</v>
      </c>
      <c r="B269">
        <v>16.019659042358398</v>
      </c>
      <c r="C269" s="12">
        <v>4003.58</v>
      </c>
      <c r="D269">
        <f t="shared" si="16"/>
        <v>4.7071834417608205E-2</v>
      </c>
      <c r="E269">
        <f t="shared" si="17"/>
        <v>1.3579953113211918E-2</v>
      </c>
      <c r="F269">
        <f t="shared" si="18"/>
        <v>2.9741048955110341E-2</v>
      </c>
      <c r="G269">
        <f t="shared" si="19"/>
        <v>1.7330785462497864E-2</v>
      </c>
      <c r="H269">
        <f>0</f>
        <v>0</v>
      </c>
    </row>
    <row r="270" spans="1:8" x14ac:dyDescent="0.2">
      <c r="A270" s="4">
        <v>44888</v>
      </c>
      <c r="B270">
        <v>16.50010871887207</v>
      </c>
      <c r="C270" s="12">
        <v>4027.26</v>
      </c>
      <c r="D270">
        <f t="shared" si="16"/>
        <v>2.9991254822795632E-2</v>
      </c>
      <c r="E270">
        <f t="shared" si="17"/>
        <v>5.9147063378277576E-3</v>
      </c>
      <c r="F270">
        <f t="shared" si="18"/>
        <v>1.2688801729590259E-2</v>
      </c>
      <c r="G270">
        <f t="shared" si="19"/>
        <v>1.7302453093205373E-2</v>
      </c>
      <c r="H270">
        <f>0</f>
        <v>0</v>
      </c>
    </row>
    <row r="271" spans="1:8" x14ac:dyDescent="0.2">
      <c r="A271" s="4">
        <v>44890</v>
      </c>
      <c r="B271">
        <v>16.25139236450195</v>
      </c>
      <c r="C271" s="12">
        <v>4026.12</v>
      </c>
      <c r="D271">
        <f t="shared" si="16"/>
        <v>-1.5073619126257709E-2</v>
      </c>
      <c r="E271">
        <f t="shared" si="17"/>
        <v>-2.830708720074071E-4</v>
      </c>
      <c r="F271">
        <f t="shared" si="18"/>
        <v>-1.0988860419500908E-3</v>
      </c>
      <c r="G271">
        <f t="shared" si="19"/>
        <v>-1.3974733084307618E-2</v>
      </c>
      <c r="H271">
        <f>0</f>
        <v>0</v>
      </c>
    </row>
    <row r="272" spans="1:8" x14ac:dyDescent="0.2">
      <c r="A272" s="4">
        <v>44893</v>
      </c>
      <c r="B272">
        <v>15.80889892578125</v>
      </c>
      <c r="C272" s="12">
        <v>3963.94</v>
      </c>
      <c r="D272">
        <f t="shared" si="16"/>
        <v>-2.7228032453837092E-2</v>
      </c>
      <c r="E272">
        <f t="shared" si="17"/>
        <v>-1.5444149702443011E-2</v>
      </c>
      <c r="F272">
        <f t="shared" si="18"/>
        <v>-3.4826497428503259E-2</v>
      </c>
      <c r="G272">
        <f t="shared" si="19"/>
        <v>7.5984649746661664E-3</v>
      </c>
      <c r="H272">
        <f>0</f>
        <v>0</v>
      </c>
    </row>
    <row r="273" spans="1:18" x14ac:dyDescent="0.2">
      <c r="A273" s="4">
        <v>44894</v>
      </c>
      <c r="B273">
        <v>15.621113777160639</v>
      </c>
      <c r="C273" s="12">
        <v>3957.63</v>
      </c>
      <c r="D273">
        <f t="shared" si="16"/>
        <v>-1.1878445772992463E-2</v>
      </c>
      <c r="E273">
        <f t="shared" si="17"/>
        <v>-1.5918505325509535E-3</v>
      </c>
      <c r="F273">
        <f t="shared" si="18"/>
        <v>-4.0104210504498406E-3</v>
      </c>
      <c r="G273">
        <f t="shared" si="19"/>
        <v>-7.8680247225426225E-3</v>
      </c>
      <c r="H273">
        <f>0</f>
        <v>0</v>
      </c>
    </row>
    <row r="274" spans="1:18" x14ac:dyDescent="0.2">
      <c r="A274" s="5">
        <v>44895</v>
      </c>
      <c r="B274" s="3">
        <v>16.907968521118161</v>
      </c>
      <c r="C274" s="14">
        <v>4080.11</v>
      </c>
      <c r="D274" s="3">
        <f t="shared" si="16"/>
        <v>8.2379192822922054E-2</v>
      </c>
      <c r="E274" s="3">
        <f t="shared" si="17"/>
        <v>3.0947814727501077E-2</v>
      </c>
      <c r="F274" s="3">
        <f t="shared" si="18"/>
        <v>6.8377909411652699E-2</v>
      </c>
      <c r="G274" s="3">
        <f t="shared" si="19"/>
        <v>1.4001283411269355E-2</v>
      </c>
      <c r="H274" s="3">
        <f>0</f>
        <v>0</v>
      </c>
      <c r="K274" t="s">
        <v>47</v>
      </c>
      <c r="L274" t="s">
        <v>48</v>
      </c>
      <c r="M274" t="s">
        <v>49</v>
      </c>
      <c r="N274" t="s">
        <v>50</v>
      </c>
      <c r="O274" t="s">
        <v>51</v>
      </c>
      <c r="P274" t="s">
        <v>59</v>
      </c>
      <c r="Q274" t="s">
        <v>60</v>
      </c>
      <c r="R274" t="s">
        <v>58</v>
      </c>
    </row>
    <row r="275" spans="1:18" x14ac:dyDescent="0.2">
      <c r="A275" s="4">
        <v>44896</v>
      </c>
      <c r="B275">
        <v>17.119783401489261</v>
      </c>
      <c r="C275" s="12">
        <v>4076.57</v>
      </c>
      <c r="D275">
        <f t="shared" si="16"/>
        <v>1.2527518022436679E-2</v>
      </c>
      <c r="E275">
        <f t="shared" si="17"/>
        <v>-8.6762366700898763E-4</v>
      </c>
      <c r="F275">
        <f t="shared" si="18"/>
        <v>-2.3992928088589285E-3</v>
      </c>
      <c r="G275">
        <f t="shared" si="19"/>
        <v>1.4926810831295607E-2</v>
      </c>
      <c r="H275">
        <f>0</f>
        <v>0</v>
      </c>
      <c r="K275">
        <f>SUM(G273:G275)</f>
        <v>2.1060069520022338E-2</v>
      </c>
      <c r="L275">
        <f>SUM(G272:G276)</f>
        <v>1.6669923352404373E-2</v>
      </c>
      <c r="M275">
        <f>SUM(G271:G277)</f>
        <v>2.721015793009356E-2</v>
      </c>
      <c r="N275">
        <f>SUM(G269:G279)</f>
        <v>6.9769363401920734E-2</v>
      </c>
      <c r="O275">
        <f>SUM(G264:G284)</f>
        <v>7.8456859694946229E-2</v>
      </c>
      <c r="P275">
        <f>SUM(G268:G280)</f>
        <v>0.12171814288339847</v>
      </c>
      <c r="Q275">
        <f>SUM(G267:G281)</f>
        <v>0.10154005038555261</v>
      </c>
      <c r="R275">
        <f>SUM(G259:G289)</f>
        <v>0.13324919322053147</v>
      </c>
    </row>
    <row r="276" spans="1:18" x14ac:dyDescent="0.2">
      <c r="A276" s="4">
        <v>44897</v>
      </c>
      <c r="B276">
        <v>16.86101150512695</v>
      </c>
      <c r="C276" s="12">
        <v>4071.7</v>
      </c>
      <c r="D276">
        <f t="shared" si="16"/>
        <v>-1.5115372098679747E-2</v>
      </c>
      <c r="E276">
        <f t="shared" si="17"/>
        <v>-1.1946317615054713E-3</v>
      </c>
      <c r="F276">
        <f t="shared" si="18"/>
        <v>-3.1267609563956147E-3</v>
      </c>
      <c r="G276">
        <f t="shared" si="19"/>
        <v>-1.1988611142284132E-2</v>
      </c>
      <c r="H276">
        <f>0</f>
        <v>0</v>
      </c>
      <c r="K276">
        <f>_xlfn.T.TEST(G273:G275, H273:H275, 2, 1)</f>
        <v>0.44545233632006065</v>
      </c>
      <c r="L276">
        <f>_xlfn.T.TEST(G272:G276, H272:H276, 2, 1)</f>
        <v>0.58349255068350026</v>
      </c>
      <c r="M276">
        <f>_xlfn.T.TEST(G271:G277, H271:H277, 2, 1)</f>
        <v>0.52190144989231713</v>
      </c>
      <c r="N276">
        <f>_xlfn.T.TEST(G269:G279, H269:H279, 2, 1)</f>
        <v>0.15078529053546216</v>
      </c>
      <c r="O276">
        <f>_xlfn.T.TEST(G264:G284, H264:H284, 2, 1)</f>
        <v>0.34318265516806679</v>
      </c>
      <c r="P276">
        <f>_xlfn.T.TEST(G268:G280, H268:H280, 2, 1)</f>
        <v>7.2334335225824109E-2</v>
      </c>
      <c r="Q276">
        <f>_xlfn.T.TEST(G267:G281, H267:H281, 2, 1)</f>
        <v>0.17719653248682415</v>
      </c>
      <c r="R276">
        <f>_xlfn.T.TEST(G259:G289, H259:H289, 2, 1)</f>
        <v>0.14262941103002855</v>
      </c>
    </row>
    <row r="277" spans="1:18" x14ac:dyDescent="0.2">
      <c r="A277" s="4">
        <v>44900</v>
      </c>
      <c r="B277">
        <v>16.595247268676761</v>
      </c>
      <c r="C277" s="12">
        <v>3998.84</v>
      </c>
      <c r="D277">
        <f t="shared" si="16"/>
        <v>-1.5762057713404443E-2</v>
      </c>
      <c r="E277">
        <f t="shared" si="17"/>
        <v>-1.7894245646781326E-2</v>
      </c>
      <c r="F277">
        <f t="shared" si="18"/>
        <v>-4.0277025375401246E-2</v>
      </c>
      <c r="G277">
        <f t="shared" si="19"/>
        <v>2.4514967661996803E-2</v>
      </c>
      <c r="H277">
        <f>0</f>
        <v>0</v>
      </c>
    </row>
    <row r="278" spans="1:18" x14ac:dyDescent="0.2">
      <c r="A278" s="4">
        <v>44901</v>
      </c>
      <c r="B278">
        <v>15.97280216217041</v>
      </c>
      <c r="C278" s="12">
        <v>3941.26</v>
      </c>
      <c r="D278">
        <f t="shared" si="16"/>
        <v>-3.7507431882693676E-2</v>
      </c>
      <c r="E278">
        <f t="shared" si="17"/>
        <v>-1.4399175760970717E-2</v>
      </c>
      <c r="F278">
        <f t="shared" si="18"/>
        <v>-3.2501829415017329E-2</v>
      </c>
      <c r="G278">
        <f t="shared" si="19"/>
        <v>-5.0056024676763469E-3</v>
      </c>
      <c r="H278">
        <f>0</f>
        <v>0</v>
      </c>
    </row>
    <row r="279" spans="1:18" x14ac:dyDescent="0.2">
      <c r="A279" s="4">
        <v>44902</v>
      </c>
      <c r="B279">
        <v>16.105686187744141</v>
      </c>
      <c r="C279" s="12">
        <v>3933.92</v>
      </c>
      <c r="D279">
        <f t="shared" si="16"/>
        <v>8.3193934429646177E-3</v>
      </c>
      <c r="E279">
        <f t="shared" si="17"/>
        <v>-1.8623485890298941E-3</v>
      </c>
      <c r="F279">
        <f t="shared" si="18"/>
        <v>-4.6121759408356651E-3</v>
      </c>
      <c r="G279">
        <f t="shared" si="19"/>
        <v>1.2931569383800284E-2</v>
      </c>
      <c r="H279">
        <f>0</f>
        <v>0</v>
      </c>
    </row>
    <row r="280" spans="1:18" x14ac:dyDescent="0.2">
      <c r="A280" s="4">
        <v>44903</v>
      </c>
      <c r="B280">
        <v>17.153753280639648</v>
      </c>
      <c r="C280" s="12">
        <v>3963.51</v>
      </c>
      <c r="D280">
        <f t="shared" si="16"/>
        <v>6.5074352044251826E-2</v>
      </c>
      <c r="E280">
        <f t="shared" si="17"/>
        <v>7.5217594663847809E-3</v>
      </c>
      <c r="F280">
        <f t="shared" si="18"/>
        <v>1.6263881313551398E-2</v>
      </c>
      <c r="G280">
        <f t="shared" si="19"/>
        <v>4.8810470730700425E-2</v>
      </c>
      <c r="H280">
        <f>0</f>
        <v>0</v>
      </c>
      <c r="M280" t="s">
        <v>61</v>
      </c>
    </row>
    <row r="281" spans="1:18" x14ac:dyDescent="0.2">
      <c r="A281" s="4">
        <v>44904</v>
      </c>
      <c r="B281">
        <v>16.98590087890625</v>
      </c>
      <c r="C281" s="12">
        <v>3934.38</v>
      </c>
      <c r="D281">
        <f t="shared" si="16"/>
        <v>-9.7851705680553902E-3</v>
      </c>
      <c r="E281">
        <f t="shared" si="17"/>
        <v>-7.3495462355336327E-3</v>
      </c>
      <c r="F281">
        <f t="shared" si="18"/>
        <v>-1.6819095507203348E-2</v>
      </c>
      <c r="G281">
        <f t="shared" si="19"/>
        <v>7.0339249391479577E-3</v>
      </c>
      <c r="H281">
        <f>0</f>
        <v>0</v>
      </c>
    </row>
    <row r="282" spans="1:18" x14ac:dyDescent="0.2">
      <c r="A282" s="4">
        <v>44907</v>
      </c>
      <c r="B282">
        <v>17.519428253173832</v>
      </c>
      <c r="C282" s="12">
        <v>3990.56</v>
      </c>
      <c r="D282">
        <f t="shared" si="16"/>
        <v>3.1410013402947357E-2</v>
      </c>
      <c r="E282">
        <f t="shared" si="17"/>
        <v>1.4279251114533986E-2</v>
      </c>
      <c r="F282">
        <f t="shared" si="18"/>
        <v>3.1296719992492998E-2</v>
      </c>
      <c r="G282">
        <f t="shared" si="19"/>
        <v>1.1329341045435842E-4</v>
      </c>
      <c r="H282">
        <f>0</f>
        <v>0</v>
      </c>
    </row>
    <row r="283" spans="1:18" x14ac:dyDescent="0.2">
      <c r="A283" s="4">
        <v>44908</v>
      </c>
      <c r="B283">
        <v>18.055953979492191</v>
      </c>
      <c r="C283" s="12">
        <v>4019.65</v>
      </c>
      <c r="D283">
        <f t="shared" si="16"/>
        <v>3.0624613918046162E-2</v>
      </c>
      <c r="E283">
        <f t="shared" si="17"/>
        <v>7.289703700733785E-3</v>
      </c>
      <c r="F283">
        <f t="shared" si="18"/>
        <v>1.5747645841694743E-2</v>
      </c>
      <c r="G283">
        <f t="shared" si="19"/>
        <v>1.4876968076351419E-2</v>
      </c>
      <c r="H283">
        <f>0</f>
        <v>0</v>
      </c>
    </row>
    <row r="284" spans="1:18" x14ac:dyDescent="0.2">
      <c r="A284" s="4">
        <v>44909</v>
      </c>
      <c r="B284">
        <v>17.65830039978027</v>
      </c>
      <c r="C284" s="12">
        <v>3995.32</v>
      </c>
      <c r="D284">
        <f t="shared" si="16"/>
        <v>-2.2023404587958817E-2</v>
      </c>
      <c r="E284">
        <f t="shared" si="17"/>
        <v>-6.0527657880661279E-3</v>
      </c>
      <c r="F284">
        <f t="shared" si="18"/>
        <v>-1.3934254166093596E-2</v>
      </c>
      <c r="G284">
        <f t="shared" si="19"/>
        <v>-8.0891504218652214E-3</v>
      </c>
      <c r="H284">
        <f>0</f>
        <v>0</v>
      </c>
    </row>
    <row r="285" spans="1:18" x14ac:dyDescent="0.2">
      <c r="A285" s="4">
        <v>44910</v>
      </c>
      <c r="B285">
        <v>16.936943054199219</v>
      </c>
      <c r="C285" s="12">
        <v>3895.75</v>
      </c>
      <c r="D285">
        <f t="shared" si="16"/>
        <v>-4.0850893305112601E-2</v>
      </c>
      <c r="E285">
        <f t="shared" si="17"/>
        <v>-2.4921658340258168E-2</v>
      </c>
      <c r="F285">
        <f t="shared" si="18"/>
        <v>-5.591033531523934E-2</v>
      </c>
      <c r="G285">
        <f t="shared" si="19"/>
        <v>1.5059442010126739E-2</v>
      </c>
      <c r="H285">
        <f>0</f>
        <v>0</v>
      </c>
    </row>
    <row r="286" spans="1:18" x14ac:dyDescent="0.2">
      <c r="A286" s="4">
        <v>44911</v>
      </c>
      <c r="B286">
        <v>16.556278228759769</v>
      </c>
      <c r="C286" s="12">
        <v>3852.36</v>
      </c>
      <c r="D286">
        <f t="shared" si="16"/>
        <v>-2.2475415086494643E-2</v>
      </c>
      <c r="E286">
        <f t="shared" si="17"/>
        <v>-1.1137778348199956E-2</v>
      </c>
      <c r="F286">
        <f t="shared" si="18"/>
        <v>-2.5246465483116869E-2</v>
      </c>
      <c r="G286">
        <f t="shared" si="19"/>
        <v>2.7710503966222252E-3</v>
      </c>
      <c r="H286">
        <f>0</f>
        <v>0</v>
      </c>
    </row>
    <row r="287" spans="1:18" x14ac:dyDescent="0.2">
      <c r="A287" s="4">
        <v>44914</v>
      </c>
      <c r="B287">
        <v>16.23956298828125</v>
      </c>
      <c r="C287" s="12">
        <v>3817.66</v>
      </c>
      <c r="D287">
        <f t="shared" si="16"/>
        <v>-1.9129615732620175E-2</v>
      </c>
      <c r="E287">
        <f t="shared" si="17"/>
        <v>-9.007465553582783E-3</v>
      </c>
      <c r="F287">
        <f t="shared" si="18"/>
        <v>-2.0507332940357989E-2</v>
      </c>
      <c r="G287">
        <f t="shared" si="19"/>
        <v>1.3777172077378136E-3</v>
      </c>
      <c r="H287">
        <f>0</f>
        <v>0</v>
      </c>
    </row>
    <row r="288" spans="1:18" x14ac:dyDescent="0.2">
      <c r="A288" s="4">
        <v>44915</v>
      </c>
      <c r="B288">
        <v>16.070713043212891</v>
      </c>
      <c r="C288" s="12">
        <v>3821.62</v>
      </c>
      <c r="D288">
        <f t="shared" si="16"/>
        <v>-1.0397443896132175E-2</v>
      </c>
      <c r="E288">
        <f t="shared" si="17"/>
        <v>1.0372846193742458E-3</v>
      </c>
      <c r="F288">
        <f t="shared" si="18"/>
        <v>1.8384007701218671E-3</v>
      </c>
      <c r="G288">
        <f t="shared" si="19"/>
        <v>-1.2235844666254042E-2</v>
      </c>
      <c r="H288">
        <f>0</f>
        <v>0</v>
      </c>
    </row>
    <row r="289" spans="1:8" x14ac:dyDescent="0.2">
      <c r="A289" s="4">
        <v>44916</v>
      </c>
      <c r="B289">
        <v>16.486345291137699</v>
      </c>
      <c r="C289" s="12">
        <v>3878.44</v>
      </c>
      <c r="D289">
        <f t="shared" si="16"/>
        <v>2.5862713546511928E-2</v>
      </c>
      <c r="E289">
        <f t="shared" si="17"/>
        <v>1.4868040255179737E-2</v>
      </c>
      <c r="F289">
        <f t="shared" si="18"/>
        <v>3.2606551010880495E-2</v>
      </c>
      <c r="G289">
        <f t="shared" si="19"/>
        <v>-6.743837464368567E-3</v>
      </c>
      <c r="H289">
        <f>0</f>
        <v>0</v>
      </c>
    </row>
    <row r="290" spans="1:8" x14ac:dyDescent="0.2">
      <c r="A290" s="4">
        <v>44917</v>
      </c>
      <c r="B290">
        <v>15.32537746429443</v>
      </c>
      <c r="C290" s="12">
        <v>3822.39</v>
      </c>
      <c r="D290">
        <f t="shared" si="16"/>
        <v>-7.0419963087110182E-2</v>
      </c>
      <c r="E290">
        <f t="shared" si="17"/>
        <v>-1.4451686760656446E-2</v>
      </c>
      <c r="F290">
        <f t="shared" si="18"/>
        <v>-3.2618646338847597E-2</v>
      </c>
      <c r="G290">
        <f t="shared" si="19"/>
        <v>-3.7801316748262585E-2</v>
      </c>
      <c r="H290">
        <f>0</f>
        <v>0</v>
      </c>
    </row>
    <row r="291" spans="1:8" x14ac:dyDescent="0.2">
      <c r="A291" s="4">
        <v>44918</v>
      </c>
      <c r="B291">
        <v>15.192497253417971</v>
      </c>
      <c r="C291" s="12">
        <v>3844.82</v>
      </c>
      <c r="D291">
        <f t="shared" si="16"/>
        <v>-8.6705995454955387E-3</v>
      </c>
      <c r="E291">
        <f t="shared" si="17"/>
        <v>5.8680563731070556E-3</v>
      </c>
      <c r="F291">
        <f t="shared" si="18"/>
        <v>1.2585023370616377E-2</v>
      </c>
      <c r="G291">
        <f t="shared" si="19"/>
        <v>-2.1255622916111917E-2</v>
      </c>
      <c r="H291">
        <f>0</f>
        <v>0</v>
      </c>
    </row>
    <row r="292" spans="1:8" x14ac:dyDescent="0.2">
      <c r="A292" s="4">
        <v>44922</v>
      </c>
      <c r="B292">
        <v>14.10845947265625</v>
      </c>
      <c r="C292" s="12">
        <v>3829.25</v>
      </c>
      <c r="D292">
        <f t="shared" si="16"/>
        <v>-7.1353495260157884E-2</v>
      </c>
      <c r="E292">
        <f t="shared" si="17"/>
        <v>-4.0496044028068834E-3</v>
      </c>
      <c r="F292">
        <f t="shared" si="18"/>
        <v>-9.4779849584601603E-3</v>
      </c>
      <c r="G292">
        <f t="shared" si="19"/>
        <v>-6.1875510301697724E-2</v>
      </c>
      <c r="H292">
        <f>0</f>
        <v>0</v>
      </c>
    </row>
    <row r="293" spans="1:8" x14ac:dyDescent="0.2">
      <c r="A293" s="4">
        <v>44923</v>
      </c>
      <c r="B293">
        <v>14.02353572845459</v>
      </c>
      <c r="C293" s="12">
        <v>3783.22</v>
      </c>
      <c r="D293">
        <f t="shared" si="16"/>
        <v>-6.0193491972848623E-3</v>
      </c>
      <c r="E293">
        <f t="shared" si="17"/>
        <v>-1.202063067180259E-2</v>
      </c>
      <c r="F293">
        <f t="shared" si="18"/>
        <v>-2.721047480034364E-2</v>
      </c>
      <c r="G293">
        <f t="shared" si="19"/>
        <v>2.1191125603058778E-2</v>
      </c>
      <c r="H293">
        <f>0</f>
        <v>0</v>
      </c>
    </row>
    <row r="294" spans="1:8" x14ac:dyDescent="0.2">
      <c r="A294" s="4">
        <v>44924</v>
      </c>
      <c r="B294">
        <v>14.59003162384033</v>
      </c>
      <c r="C294" s="12">
        <v>3849.28</v>
      </c>
      <c r="D294">
        <f t="shared" si="16"/>
        <v>4.0396081726827848E-2</v>
      </c>
      <c r="E294">
        <f t="shared" si="17"/>
        <v>1.7461316021801565E-2</v>
      </c>
      <c r="F294">
        <f t="shared" si="18"/>
        <v>3.8375599391474773E-2</v>
      </c>
      <c r="G294">
        <f t="shared" si="19"/>
        <v>2.0204823353530757E-3</v>
      </c>
      <c r="H294">
        <f>0</f>
        <v>0</v>
      </c>
    </row>
    <row r="295" spans="1:8" x14ac:dyDescent="0.2">
      <c r="A295" s="4">
        <v>44925</v>
      </c>
      <c r="B295">
        <v>14.601022720336911</v>
      </c>
      <c r="C295" s="12">
        <v>3839.5</v>
      </c>
      <c r="D295">
        <f t="shared" si="16"/>
        <v>7.5332917569692626E-4</v>
      </c>
      <c r="E295">
        <f t="shared" si="17"/>
        <v>-2.5407348906808513E-3</v>
      </c>
      <c r="F295">
        <f t="shared" si="18"/>
        <v>-6.1213264312422319E-3</v>
      </c>
      <c r="G295">
        <f t="shared" si="19"/>
        <v>6.8746556069391581E-3</v>
      </c>
      <c r="H295">
        <f>0</f>
        <v>0</v>
      </c>
    </row>
    <row r="296" spans="1:8" x14ac:dyDescent="0.2">
      <c r="A296" s="4">
        <v>44929</v>
      </c>
      <c r="B296">
        <v>14.302285194396971</v>
      </c>
      <c r="C296" s="12">
        <v>3824.14</v>
      </c>
      <c r="D296">
        <f t="shared" si="16"/>
        <v>-2.0460041167105758E-2</v>
      </c>
      <c r="E296">
        <f t="shared" si="17"/>
        <v>-4.0005209011589882E-3</v>
      </c>
      <c r="F296">
        <f t="shared" si="18"/>
        <v>-9.3687929090297377E-3</v>
      </c>
      <c r="G296">
        <f t="shared" si="19"/>
        <v>-1.109124825807602E-2</v>
      </c>
      <c r="H296">
        <f>0</f>
        <v>0</v>
      </c>
    </row>
    <row r="297" spans="1:8" x14ac:dyDescent="0.2">
      <c r="A297" s="4">
        <v>44930</v>
      </c>
      <c r="B297">
        <v>14.73590087890625</v>
      </c>
      <c r="C297" s="12">
        <v>3852.97</v>
      </c>
      <c r="D297">
        <f t="shared" si="16"/>
        <v>3.0317930219931011E-2</v>
      </c>
      <c r="E297">
        <f t="shared" si="17"/>
        <v>7.5389499338414101E-3</v>
      </c>
      <c r="F297">
        <f t="shared" si="18"/>
        <v>1.6302123539742218E-2</v>
      </c>
      <c r="G297">
        <f t="shared" si="19"/>
        <v>1.4015806680188793E-2</v>
      </c>
      <c r="H297">
        <f>0</f>
        <v>0</v>
      </c>
    </row>
    <row r="298" spans="1:8" x14ac:dyDescent="0.2">
      <c r="A298" s="4">
        <v>44931</v>
      </c>
      <c r="B298">
        <v>14.2523307800293</v>
      </c>
      <c r="C298" s="12">
        <v>3808.1</v>
      </c>
      <c r="D298">
        <f t="shared" si="16"/>
        <v>-3.281578118981221E-2</v>
      </c>
      <c r="E298">
        <f t="shared" si="17"/>
        <v>-1.164556173549236E-2</v>
      </c>
      <c r="F298">
        <f t="shared" si="18"/>
        <v>-2.6376089631021504E-2</v>
      </c>
      <c r="G298">
        <f t="shared" si="19"/>
        <v>-6.4396915587907055E-3</v>
      </c>
      <c r="H298">
        <f>0</f>
        <v>0</v>
      </c>
    </row>
    <row r="299" spans="1:8" x14ac:dyDescent="0.2">
      <c r="A299" s="4">
        <v>44932</v>
      </c>
      <c r="B299">
        <v>14.84580230712891</v>
      </c>
      <c r="C299" s="12">
        <v>3895.08</v>
      </c>
      <c r="D299">
        <f t="shared" si="16"/>
        <v>4.1640313872815415E-2</v>
      </c>
      <c r="E299">
        <f t="shared" si="17"/>
        <v>2.284078674404566E-2</v>
      </c>
      <c r="F299">
        <f t="shared" si="18"/>
        <v>5.0342867685137245E-2</v>
      </c>
      <c r="G299">
        <f t="shared" si="19"/>
        <v>-8.7025538123218296E-3</v>
      </c>
      <c r="H299">
        <f>0</f>
        <v>0</v>
      </c>
    </row>
    <row r="300" spans="1:8" x14ac:dyDescent="0.2">
      <c r="A300" s="4">
        <v>44935</v>
      </c>
      <c r="B300">
        <v>15.614120483398439</v>
      </c>
      <c r="C300" s="12">
        <v>3892.09</v>
      </c>
      <c r="D300">
        <f t="shared" si="16"/>
        <v>5.1753226964404986E-2</v>
      </c>
      <c r="E300">
        <f t="shared" si="17"/>
        <v>-7.6763506782906443E-4</v>
      </c>
      <c r="F300">
        <f t="shared" si="18"/>
        <v>-2.1768563547026262E-3</v>
      </c>
      <c r="G300">
        <f t="shared" si="19"/>
        <v>5.3930083319107612E-2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01BE-2648-1F49-840F-9AF32DD8EC4C}">
  <sheetPr codeName="Sheet27"/>
  <dimension ref="A1:R300"/>
  <sheetViews>
    <sheetView workbookViewId="0">
      <selection activeCell="M36" sqref="M36"/>
    </sheetView>
  </sheetViews>
  <sheetFormatPr baseColWidth="10" defaultRowHeight="15" x14ac:dyDescent="0.2"/>
  <cols>
    <col min="4" max="4" width="13.5" customWidth="1"/>
  </cols>
  <sheetData>
    <row r="1" spans="1:15" x14ac:dyDescent="0.2">
      <c r="A1" s="4" t="s">
        <v>0</v>
      </c>
      <c r="B1" s="1" t="s">
        <v>1</v>
      </c>
      <c r="C1" s="1" t="s">
        <v>15</v>
      </c>
      <c r="D1" t="s">
        <v>17</v>
      </c>
      <c r="E1" t="s">
        <v>16</v>
      </c>
      <c r="F1" t="s">
        <v>43</v>
      </c>
      <c r="G1" t="s">
        <v>44</v>
      </c>
      <c r="H1" t="s">
        <v>46</v>
      </c>
    </row>
    <row r="2" spans="1:15" x14ac:dyDescent="0.2">
      <c r="A2" s="4">
        <v>44501</v>
      </c>
      <c r="B2">
        <v>640.20001220703125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alpha_abde+beta_adbe*E2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640.4000244140625</v>
      </c>
      <c r="C3">
        <v>4630.64990234375</v>
      </c>
      <c r="D3">
        <f t="shared" si="0"/>
        <v>3.1242143582876913E-4</v>
      </c>
      <c r="E3">
        <f t="shared" si="1"/>
        <v>3.6803630854131963E-3</v>
      </c>
      <c r="F3">
        <f t="shared" si="2"/>
        <v>3.8187287904594531E-3</v>
      </c>
      <c r="G3">
        <f t="shared" si="3"/>
        <v>-3.5063073546306839E-3</v>
      </c>
      <c r="H3">
        <f>0</f>
        <v>0</v>
      </c>
    </row>
    <row r="4" spans="1:15" x14ac:dyDescent="0.2">
      <c r="A4" s="4">
        <v>44503</v>
      </c>
      <c r="B4">
        <v>655.17999267578125</v>
      </c>
      <c r="C4">
        <v>4660.56982421875</v>
      </c>
      <c r="D4">
        <f t="shared" si="0"/>
        <v>2.3079274981667508E-2</v>
      </c>
      <c r="E4">
        <f t="shared" si="1"/>
        <v>6.461279195357994E-3</v>
      </c>
      <c r="F4">
        <f t="shared" si="2"/>
        <v>7.8409266840353854E-3</v>
      </c>
      <c r="G4">
        <f t="shared" si="3"/>
        <v>1.5238348297632123E-2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674.08001708984375</v>
      </c>
      <c r="C5">
        <v>4680.06005859375</v>
      </c>
      <c r="D5">
        <f t="shared" si="0"/>
        <v>2.8847071988376882E-2</v>
      </c>
      <c r="E5">
        <f t="shared" si="1"/>
        <v>4.1819423611504369E-3</v>
      </c>
      <c r="F5">
        <f t="shared" si="2"/>
        <v>4.544191561205068E-3</v>
      </c>
      <c r="G5">
        <f t="shared" si="3"/>
        <v>2.4302880427171814E-2</v>
      </c>
      <c r="H5">
        <f>0</f>
        <v>0</v>
      </c>
    </row>
    <row r="6" spans="1:15" x14ac:dyDescent="0.2">
      <c r="A6" s="4">
        <v>44505</v>
      </c>
      <c r="B6">
        <v>662.719970703125</v>
      </c>
      <c r="C6">
        <v>4697.52978515625</v>
      </c>
      <c r="D6">
        <f t="shared" si="0"/>
        <v>-1.6852667485623862E-2</v>
      </c>
      <c r="E6">
        <f t="shared" si="1"/>
        <v>3.7327996529492591E-3</v>
      </c>
      <c r="F6">
        <f t="shared" si="2"/>
        <v>3.8945707947312361E-3</v>
      </c>
      <c r="G6">
        <f t="shared" si="3"/>
        <v>-2.0747238280355098E-2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666.02001953125</v>
      </c>
      <c r="C7">
        <v>4701.7001953125</v>
      </c>
      <c r="D7">
        <f t="shared" si="0"/>
        <v>4.9795524112903333E-3</v>
      </c>
      <c r="E7">
        <f t="shared" si="1"/>
        <v>8.8778791130361689E-4</v>
      </c>
      <c r="F7">
        <f t="shared" si="2"/>
        <v>-2.2033227391007209E-4</v>
      </c>
      <c r="G7">
        <f t="shared" si="3"/>
        <v>5.1998846852004052E-3</v>
      </c>
      <c r="H7">
        <f>0</f>
        <v>0</v>
      </c>
      <c r="J7" t="s">
        <v>20</v>
      </c>
      <c r="K7">
        <v>0.73700943537197339</v>
      </c>
    </row>
    <row r="8" spans="1:15" x14ac:dyDescent="0.2">
      <c r="A8" s="4">
        <v>44509</v>
      </c>
      <c r="B8">
        <v>667.91998291015625</v>
      </c>
      <c r="C8">
        <v>4685.25</v>
      </c>
      <c r="D8">
        <f t="shared" si="0"/>
        <v>2.8527121155359492E-3</v>
      </c>
      <c r="E8">
        <f t="shared" si="1"/>
        <v>-3.4987758957707449E-3</v>
      </c>
      <c r="F8">
        <f t="shared" si="2"/>
        <v>-6.564870191381144E-3</v>
      </c>
      <c r="G8">
        <f t="shared" si="3"/>
        <v>9.4175823069170932E-3</v>
      </c>
      <c r="H8">
        <f>0</f>
        <v>0</v>
      </c>
      <c r="J8" t="s">
        <v>21</v>
      </c>
      <c r="K8">
        <v>0.54318290782731504</v>
      </c>
    </row>
    <row r="9" spans="1:15" x14ac:dyDescent="0.2">
      <c r="A9" s="4">
        <v>44510</v>
      </c>
      <c r="B9">
        <v>647.5</v>
      </c>
      <c r="C9">
        <v>4646.7099609375</v>
      </c>
      <c r="D9">
        <f t="shared" si="0"/>
        <v>-3.0572498851113128E-2</v>
      </c>
      <c r="E9">
        <f t="shared" si="1"/>
        <v>-8.2258233952297033E-3</v>
      </c>
      <c r="F9">
        <f t="shared" si="2"/>
        <v>-1.3401869131106305E-2</v>
      </c>
      <c r="G9">
        <f t="shared" si="3"/>
        <v>-1.7170629720006825E-2</v>
      </c>
      <c r="H9">
        <f>0</f>
        <v>0</v>
      </c>
      <c r="J9" t="s">
        <v>22</v>
      </c>
      <c r="K9">
        <v>0.54134830103144083</v>
      </c>
    </row>
    <row r="10" spans="1:15" x14ac:dyDescent="0.2">
      <c r="A10" s="4">
        <v>44511</v>
      </c>
      <c r="B10">
        <v>643.16998291015625</v>
      </c>
      <c r="C10">
        <v>4649.27001953125</v>
      </c>
      <c r="D10">
        <f t="shared" si="0"/>
        <v>-6.6872850808398221E-3</v>
      </c>
      <c r="E10">
        <f t="shared" si="1"/>
        <v>5.509400447352153E-4</v>
      </c>
      <c r="F10">
        <f t="shared" si="2"/>
        <v>-7.0753459350606526E-4</v>
      </c>
      <c r="G10">
        <f t="shared" si="3"/>
        <v>-5.9797504873337565E-3</v>
      </c>
      <c r="H10">
        <f>0</f>
        <v>0</v>
      </c>
      <c r="J10" t="s">
        <v>23</v>
      </c>
      <c r="K10">
        <v>1.9318716664891499E-2</v>
      </c>
    </row>
    <row r="11" spans="1:15" ht="16" thickBot="1" x14ac:dyDescent="0.25">
      <c r="A11" s="4">
        <v>44512</v>
      </c>
      <c r="B11">
        <v>657.5999755859375</v>
      </c>
      <c r="C11">
        <v>4682.85009765625</v>
      </c>
      <c r="D11">
        <f t="shared" si="0"/>
        <v>2.2435737144463452E-2</v>
      </c>
      <c r="E11">
        <f t="shared" si="1"/>
        <v>7.2226560264154749E-3</v>
      </c>
      <c r="F11">
        <f t="shared" si="2"/>
        <v>8.9421495059484515E-3</v>
      </c>
      <c r="G11">
        <f t="shared" si="3"/>
        <v>1.3493587638515001E-2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659.72998046875</v>
      </c>
      <c r="C12">
        <v>4682.7998046875</v>
      </c>
      <c r="D12">
        <f t="shared" si="0"/>
        <v>3.2390586403452382E-3</v>
      </c>
      <c r="E12">
        <f t="shared" si="1"/>
        <v>-1.0739820344718431E-5</v>
      </c>
      <c r="F12">
        <f t="shared" si="2"/>
        <v>-1.5199242812458256E-3</v>
      </c>
      <c r="G12">
        <f t="shared" si="3"/>
        <v>4.758982921591064E-3</v>
      </c>
      <c r="H12">
        <f>0</f>
        <v>0</v>
      </c>
    </row>
    <row r="13" spans="1:15" ht="16" thickBot="1" x14ac:dyDescent="0.25">
      <c r="A13" s="4">
        <v>44516</v>
      </c>
      <c r="B13">
        <v>671.030029296875</v>
      </c>
      <c r="C13">
        <v>4700.89990234375</v>
      </c>
      <c r="D13">
        <f t="shared" si="0"/>
        <v>1.712829363931001E-2</v>
      </c>
      <c r="E13">
        <f t="shared" si="1"/>
        <v>3.865229864862485E-3</v>
      </c>
      <c r="F13">
        <f t="shared" si="2"/>
        <v>4.0861121783416048E-3</v>
      </c>
      <c r="G13">
        <f t="shared" si="3"/>
        <v>1.3042181460968406E-2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670.66998291015625</v>
      </c>
      <c r="C14">
        <v>4688.669921875</v>
      </c>
      <c r="D14">
        <f t="shared" si="0"/>
        <v>-5.3655778579086988E-4</v>
      </c>
      <c r="E14">
        <f t="shared" si="1"/>
        <v>-2.601625374463401E-3</v>
      </c>
      <c r="F14">
        <f t="shared" si="2"/>
        <v>-5.2672701220663667E-3</v>
      </c>
      <c r="G14">
        <f t="shared" si="3"/>
        <v>4.7307123362754968E-3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670.96002197265625</v>
      </c>
      <c r="C15">
        <v>4704.5400390625</v>
      </c>
      <c r="D15">
        <f t="shared" si="0"/>
        <v>4.3246167249266776E-4</v>
      </c>
      <c r="E15">
        <f t="shared" si="1"/>
        <v>3.3847802152713324E-3</v>
      </c>
      <c r="F15">
        <f t="shared" si="2"/>
        <v>3.391210393406716E-3</v>
      </c>
      <c r="G15">
        <f t="shared" si="3"/>
        <v>-2.9587487209140483E-3</v>
      </c>
      <c r="H15">
        <f>0</f>
        <v>0</v>
      </c>
      <c r="J15" t="s">
        <v>26</v>
      </c>
      <c r="K15">
        <v>1</v>
      </c>
      <c r="L15">
        <v>0.11049932976036031</v>
      </c>
      <c r="M15">
        <v>0.11049932976036031</v>
      </c>
      <c r="N15">
        <v>296.07592703180546</v>
      </c>
      <c r="O15">
        <v>2.9676316322916556E-44</v>
      </c>
    </row>
    <row r="16" spans="1:15" x14ac:dyDescent="0.2">
      <c r="A16" s="4">
        <v>44519</v>
      </c>
      <c r="B16">
        <v>688.3699951171875</v>
      </c>
      <c r="C16">
        <v>4697.9599609375</v>
      </c>
      <c r="D16">
        <f t="shared" si="0"/>
        <v>2.5947854677459192E-2</v>
      </c>
      <c r="E16">
        <f t="shared" si="1"/>
        <v>-1.398665559303236E-3</v>
      </c>
      <c r="F16">
        <f t="shared" si="2"/>
        <v>-3.5273605946661481E-3</v>
      </c>
      <c r="G16">
        <f t="shared" si="3"/>
        <v>2.9475215272125342E-2</v>
      </c>
      <c r="H16">
        <f>0</f>
        <v>0</v>
      </c>
      <c r="J16" t="s">
        <v>27</v>
      </c>
      <c r="K16">
        <v>249</v>
      </c>
      <c r="L16">
        <v>9.2929990581010785E-2</v>
      </c>
      <c r="M16">
        <v>3.7321281357835658E-4</v>
      </c>
    </row>
    <row r="17" spans="1:18" ht="16" thickBot="1" x14ac:dyDescent="0.25">
      <c r="A17" s="4">
        <v>44522</v>
      </c>
      <c r="B17">
        <v>673.57000732421875</v>
      </c>
      <c r="C17">
        <v>4682.93994140625</v>
      </c>
      <c r="D17">
        <f t="shared" si="0"/>
        <v>-2.1500047791085386E-2</v>
      </c>
      <c r="E17">
        <f t="shared" si="1"/>
        <v>-3.1971365563219223E-3</v>
      </c>
      <c r="F17">
        <f t="shared" si="2"/>
        <v>-6.1285919766547112E-3</v>
      </c>
      <c r="G17">
        <f t="shared" si="3"/>
        <v>-1.5371455814430675E-2</v>
      </c>
      <c r="H17">
        <f>0</f>
        <v>0</v>
      </c>
      <c r="J17" s="6" t="s">
        <v>28</v>
      </c>
      <c r="K17" s="6">
        <v>250</v>
      </c>
      <c r="L17" s="6">
        <v>0.20342932034137109</v>
      </c>
      <c r="M17" s="6"/>
      <c r="N17" s="6"/>
      <c r="O17" s="6"/>
    </row>
    <row r="18" spans="1:18" ht="16" thickBot="1" x14ac:dyDescent="0.25">
      <c r="A18" s="4">
        <v>44523</v>
      </c>
      <c r="B18">
        <v>665.15997314453125</v>
      </c>
      <c r="C18">
        <v>4690.7001953125</v>
      </c>
      <c r="D18">
        <f t="shared" si="0"/>
        <v>-1.2485761076412305E-2</v>
      </c>
      <c r="E18">
        <f t="shared" si="1"/>
        <v>1.657132912945114E-3</v>
      </c>
      <c r="F18">
        <f t="shared" si="2"/>
        <v>8.9241536848358102E-4</v>
      </c>
      <c r="G18">
        <f t="shared" si="3"/>
        <v>-1.3378176444895886E-2</v>
      </c>
      <c r="H18">
        <f>0</f>
        <v>0</v>
      </c>
    </row>
    <row r="19" spans="1:18" x14ac:dyDescent="0.2">
      <c r="A19" s="4">
        <v>44524</v>
      </c>
      <c r="B19">
        <v>668.32000732421875</v>
      </c>
      <c r="C19">
        <v>4701.4599609375</v>
      </c>
      <c r="D19">
        <f t="shared" si="0"/>
        <v>4.7507882423358794E-3</v>
      </c>
      <c r="E19">
        <f t="shared" si="1"/>
        <v>2.2938506357221833E-3</v>
      </c>
      <c r="F19">
        <f t="shared" si="2"/>
        <v>1.8133365980733613E-3</v>
      </c>
      <c r="G19">
        <f t="shared" si="3"/>
        <v>2.9374516442625181E-3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662.0999755859375</v>
      </c>
      <c r="C20">
        <v>4594.6201171875</v>
      </c>
      <c r="D20">
        <f t="shared" si="0"/>
        <v>-9.3069662289247956E-3</v>
      </c>
      <c r="E20">
        <f t="shared" si="1"/>
        <v>-2.2724822637582465E-2</v>
      </c>
      <c r="F20">
        <f t="shared" si="2"/>
        <v>-3.4372600323967765E-2</v>
      </c>
      <c r="G20">
        <f t="shared" si="3"/>
        <v>2.506563409504297E-2</v>
      </c>
      <c r="H20">
        <f>0</f>
        <v>0</v>
      </c>
      <c r="J20" t="s">
        <v>29</v>
      </c>
      <c r="K20">
        <v>-1.5043906653221264E-3</v>
      </c>
      <c r="L20">
        <v>1.2204031791682272E-3</v>
      </c>
      <c r="M20">
        <v>-1.2326997266161273</v>
      </c>
      <c r="N20">
        <v>0.21885040296844574</v>
      </c>
      <c r="O20">
        <v>-3.9080197200794409E-3</v>
      </c>
      <c r="P20">
        <v>8.9923838943518821E-4</v>
      </c>
      <c r="Q20">
        <v>-3.9080197200794409E-3</v>
      </c>
      <c r="R20">
        <v>8.9923838943518821E-4</v>
      </c>
    </row>
    <row r="21" spans="1:18" ht="16" thickBot="1" x14ac:dyDescent="0.25">
      <c r="A21" s="4">
        <v>44529</v>
      </c>
      <c r="B21">
        <v>687.489990234375</v>
      </c>
      <c r="C21">
        <v>4655.27001953125</v>
      </c>
      <c r="D21">
        <f t="shared" si="0"/>
        <v>3.834770515731889E-2</v>
      </c>
      <c r="E21">
        <f t="shared" si="1"/>
        <v>1.3200199537034996E-2</v>
      </c>
      <c r="F21">
        <f t="shared" si="2"/>
        <v>1.7587812289947206E-2</v>
      </c>
      <c r="G21">
        <f t="shared" si="3"/>
        <v>2.0759892867371683E-2</v>
      </c>
      <c r="H21">
        <f>0</f>
        <v>0</v>
      </c>
      <c r="J21" s="6" t="s">
        <v>42</v>
      </c>
      <c r="K21" s="6">
        <v>1.446357147988824</v>
      </c>
      <c r="L21" s="6">
        <v>8.4057021564730647E-2</v>
      </c>
      <c r="M21" s="6">
        <v>17.206856977141559</v>
      </c>
      <c r="N21" s="6">
        <v>2.9676316322918667E-44</v>
      </c>
      <c r="O21" s="6">
        <v>1.2808037450330472</v>
      </c>
      <c r="P21" s="6">
        <v>1.6119105509446008</v>
      </c>
      <c r="Q21" s="6">
        <v>1.2808037450330472</v>
      </c>
      <c r="R21" s="6">
        <v>1.6119105509446008</v>
      </c>
    </row>
    <row r="22" spans="1:18" x14ac:dyDescent="0.2">
      <c r="A22" s="4">
        <v>44530</v>
      </c>
      <c r="B22">
        <v>669.8499755859375</v>
      </c>
      <c r="C22">
        <v>4567</v>
      </c>
      <c r="D22">
        <f t="shared" si="0"/>
        <v>-2.565857670512961E-2</v>
      </c>
      <c r="E22">
        <f t="shared" si="1"/>
        <v>-1.896131033450521E-2</v>
      </c>
      <c r="F22">
        <f t="shared" si="2"/>
        <v>-2.8929217402868097E-2</v>
      </c>
      <c r="G22">
        <f t="shared" si="3"/>
        <v>3.2706406977384868E-3</v>
      </c>
      <c r="H22">
        <f>0</f>
        <v>0</v>
      </c>
    </row>
    <row r="23" spans="1:18" x14ac:dyDescent="0.2">
      <c r="A23" s="4">
        <v>44531</v>
      </c>
      <c r="B23">
        <v>657.40997314453125</v>
      </c>
      <c r="C23">
        <v>4513.0400390625</v>
      </c>
      <c r="D23">
        <f t="shared" si="0"/>
        <v>-1.857132625932334E-2</v>
      </c>
      <c r="E23">
        <f t="shared" si="1"/>
        <v>-1.1815187417889228E-2</v>
      </c>
      <c r="F23">
        <f t="shared" si="2"/>
        <v>-1.8593371442013826E-2</v>
      </c>
      <c r="G23">
        <f t="shared" si="3"/>
        <v>2.2045182690486054E-5</v>
      </c>
      <c r="H23">
        <f>0</f>
        <v>0</v>
      </c>
    </row>
    <row r="24" spans="1:18" x14ac:dyDescent="0.2">
      <c r="A24" s="4">
        <v>44532</v>
      </c>
      <c r="B24">
        <v>671.8800048828125</v>
      </c>
      <c r="C24">
        <v>4577.10009765625</v>
      </c>
      <c r="D24">
        <f t="shared" si="0"/>
        <v>2.2010666599820539E-2</v>
      </c>
      <c r="E24">
        <f t="shared" si="1"/>
        <v>1.419443613158311E-2</v>
      </c>
      <c r="F24">
        <f t="shared" si="2"/>
        <v>1.9025833495263936E-2</v>
      </c>
      <c r="G24">
        <f t="shared" si="3"/>
        <v>2.9848331045566022E-3</v>
      </c>
      <c r="H24">
        <f>0</f>
        <v>0</v>
      </c>
    </row>
    <row r="25" spans="1:18" x14ac:dyDescent="0.2">
      <c r="A25" s="4">
        <v>44533</v>
      </c>
      <c r="B25">
        <v>616.530029296875</v>
      </c>
      <c r="C25">
        <v>4538.43017578125</v>
      </c>
      <c r="D25">
        <f t="shared" si="0"/>
        <v>-8.2380745346918749E-2</v>
      </c>
      <c r="E25">
        <f t="shared" si="1"/>
        <v>-8.4485637302975647E-3</v>
      </c>
      <c r="F25">
        <f t="shared" si="2"/>
        <v>-1.3724031206877133E-2</v>
      </c>
      <c r="G25">
        <f t="shared" si="3"/>
        <v>-6.8656714140041611E-2</v>
      </c>
      <c r="H25">
        <f>0</f>
        <v>0</v>
      </c>
    </row>
    <row r="26" spans="1:18" x14ac:dyDescent="0.2">
      <c r="A26" s="4">
        <v>44536</v>
      </c>
      <c r="B26">
        <v>622.03997802734375</v>
      </c>
      <c r="C26">
        <v>4591.669921875</v>
      </c>
      <c r="D26">
        <f t="shared" si="0"/>
        <v>8.9370322103412558E-3</v>
      </c>
      <c r="E26">
        <f t="shared" si="1"/>
        <v>1.1730872577451423E-2</v>
      </c>
      <c r="F26">
        <f t="shared" si="2"/>
        <v>1.5462640739220818E-2</v>
      </c>
      <c r="G26">
        <f t="shared" si="3"/>
        <v>-6.5256085288795621E-3</v>
      </c>
      <c r="H26">
        <f>0</f>
        <v>0</v>
      </c>
    </row>
    <row r="27" spans="1:18" x14ac:dyDescent="0.2">
      <c r="A27" s="4">
        <v>44537</v>
      </c>
      <c r="B27">
        <v>649.96002197265625</v>
      </c>
      <c r="C27">
        <v>4686.75</v>
      </c>
      <c r="D27">
        <f t="shared" si="0"/>
        <v>4.4884645571904302E-2</v>
      </c>
      <c r="E27">
        <f t="shared" si="1"/>
        <v>2.0707080374404274E-2</v>
      </c>
      <c r="F27">
        <f t="shared" si="2"/>
        <v>2.8445443048176592E-2</v>
      </c>
      <c r="G27">
        <f t="shared" si="3"/>
        <v>1.643920252372771E-2</v>
      </c>
      <c r="H27">
        <f>0</f>
        <v>0</v>
      </c>
    </row>
    <row r="28" spans="1:18" x14ac:dyDescent="0.2">
      <c r="A28" s="4">
        <v>44538</v>
      </c>
      <c r="B28">
        <v>653.0999755859375</v>
      </c>
      <c r="C28">
        <v>4701.2099609375</v>
      </c>
      <c r="D28">
        <f t="shared" si="0"/>
        <v>4.8309949952789477E-3</v>
      </c>
      <c r="E28">
        <f t="shared" si="1"/>
        <v>3.0852853123166657E-3</v>
      </c>
      <c r="F28">
        <f t="shared" si="2"/>
        <v>2.9580337997320142E-3</v>
      </c>
      <c r="G28">
        <f t="shared" si="3"/>
        <v>1.8729611955469335E-3</v>
      </c>
      <c r="H28">
        <f>0</f>
        <v>0</v>
      </c>
    </row>
    <row r="29" spans="1:18" x14ac:dyDescent="0.2">
      <c r="A29" s="4">
        <v>44539</v>
      </c>
      <c r="B29">
        <v>632.57000732421875</v>
      </c>
      <c r="C29">
        <v>4667.4501953125</v>
      </c>
      <c r="D29">
        <f t="shared" si="0"/>
        <v>-3.1434648643647534E-2</v>
      </c>
      <c r="E29">
        <f t="shared" si="1"/>
        <v>-7.1810801698947158E-3</v>
      </c>
      <c r="F29">
        <f t="shared" si="2"/>
        <v>-1.1890797299330147E-2</v>
      </c>
      <c r="G29">
        <f t="shared" si="3"/>
        <v>-1.9543851344317388E-2</v>
      </c>
      <c r="H29">
        <f>0</f>
        <v>0</v>
      </c>
    </row>
    <row r="30" spans="1:18" x14ac:dyDescent="0.2">
      <c r="A30" s="4">
        <v>44540</v>
      </c>
      <c r="B30">
        <v>654.45001220703125</v>
      </c>
      <c r="C30">
        <v>4712.02001953125</v>
      </c>
      <c r="D30">
        <f t="shared" si="0"/>
        <v>3.4589064656045387E-2</v>
      </c>
      <c r="E30">
        <f t="shared" si="1"/>
        <v>9.5490733384817617E-3</v>
      </c>
      <c r="F30">
        <f t="shared" si="2"/>
        <v>1.2306979814460472E-2</v>
      </c>
      <c r="G30">
        <f t="shared" si="3"/>
        <v>2.2282084841584913E-2</v>
      </c>
      <c r="H30">
        <f>0</f>
        <v>0</v>
      </c>
    </row>
    <row r="31" spans="1:18" x14ac:dyDescent="0.2">
      <c r="A31" s="4">
        <v>44543</v>
      </c>
      <c r="B31">
        <v>658.29998779296875</v>
      </c>
      <c r="C31">
        <v>4668.97021484375</v>
      </c>
      <c r="D31">
        <f t="shared" si="0"/>
        <v>5.8827649386912206E-3</v>
      </c>
      <c r="E31">
        <f t="shared" si="1"/>
        <v>-9.1361676115676582E-3</v>
      </c>
      <c r="F31">
        <f t="shared" si="2"/>
        <v>-1.4718551995536991E-2</v>
      </c>
      <c r="G31">
        <f t="shared" si="3"/>
        <v>2.060131693422821E-2</v>
      </c>
      <c r="H31">
        <f>0</f>
        <v>0</v>
      </c>
    </row>
    <row r="32" spans="1:18" x14ac:dyDescent="0.2">
      <c r="A32" s="4">
        <v>44544</v>
      </c>
      <c r="B32">
        <v>614.8599853515625</v>
      </c>
      <c r="C32">
        <v>4634.08984375</v>
      </c>
      <c r="D32">
        <f t="shared" si="0"/>
        <v>-6.5988156231088779E-2</v>
      </c>
      <c r="E32">
        <f t="shared" si="1"/>
        <v>-7.4706775774360246E-3</v>
      </c>
      <c r="F32">
        <f t="shared" si="2"/>
        <v>-1.2309658579766552E-2</v>
      </c>
      <c r="G32">
        <f t="shared" si="3"/>
        <v>-5.3678497651322224E-2</v>
      </c>
      <c r="H32">
        <f>0</f>
        <v>0</v>
      </c>
    </row>
    <row r="33" spans="1:8" x14ac:dyDescent="0.2">
      <c r="A33" s="4">
        <v>44545</v>
      </c>
      <c r="B33">
        <v>630.33001708984375</v>
      </c>
      <c r="C33">
        <v>4709.85009765625</v>
      </c>
      <c r="D33">
        <f t="shared" si="0"/>
        <v>2.5160251287837276E-2</v>
      </c>
      <c r="E33">
        <f t="shared" si="1"/>
        <v>1.6348464630746795E-2</v>
      </c>
      <c r="F33">
        <f t="shared" si="2"/>
        <v>2.2141328012000971E-2</v>
      </c>
      <c r="G33">
        <f t="shared" si="3"/>
        <v>3.0189232758363049E-3</v>
      </c>
      <c r="H33">
        <f>0</f>
        <v>0</v>
      </c>
    </row>
    <row r="34" spans="1:8" x14ac:dyDescent="0.2">
      <c r="A34" s="4">
        <v>44546</v>
      </c>
      <c r="B34">
        <v>566.09002685546875</v>
      </c>
      <c r="C34">
        <v>4668.669921875</v>
      </c>
      <c r="D34">
        <f t="shared" si="0"/>
        <v>-0.10191485173268944</v>
      </c>
      <c r="E34">
        <f t="shared" si="1"/>
        <v>-8.7434153799804681E-3</v>
      </c>
      <c r="F34">
        <f t="shared" si="2"/>
        <v>-1.4150491997992296E-2</v>
      </c>
      <c r="G34">
        <f t="shared" si="3"/>
        <v>-8.7764359734697137E-2</v>
      </c>
      <c r="H34">
        <f>0</f>
        <v>0</v>
      </c>
    </row>
    <row r="35" spans="1:8" x14ac:dyDescent="0.2">
      <c r="A35" s="4">
        <v>44547</v>
      </c>
      <c r="B35">
        <v>556.6400146484375</v>
      </c>
      <c r="C35">
        <v>4620.64013671875</v>
      </c>
      <c r="D35">
        <f t="shared" si="0"/>
        <v>-1.66934794091399E-2</v>
      </c>
      <c r="E35">
        <f t="shared" si="1"/>
        <v>-1.0287680637092622E-2</v>
      </c>
      <c r="F35">
        <f t="shared" si="2"/>
        <v>-1.6384051091007257E-2</v>
      </c>
      <c r="G35">
        <f t="shared" si="3"/>
        <v>-3.0942831813264224E-4</v>
      </c>
      <c r="H35">
        <f>0</f>
        <v>0</v>
      </c>
    </row>
    <row r="36" spans="1:8" x14ac:dyDescent="0.2">
      <c r="A36" s="4">
        <v>44550</v>
      </c>
      <c r="B36">
        <v>549.77001953125</v>
      </c>
      <c r="C36">
        <v>4568.02001953125</v>
      </c>
      <c r="D36">
        <f t="shared" si="0"/>
        <v>-1.2341899497696818E-2</v>
      </c>
      <c r="E36">
        <f t="shared" si="1"/>
        <v>-1.138805785140995E-2</v>
      </c>
      <c r="F36">
        <f t="shared" si="2"/>
        <v>-1.7975589540419154E-2</v>
      </c>
      <c r="G36">
        <f t="shared" si="3"/>
        <v>5.6336900427223363E-3</v>
      </c>
      <c r="H36">
        <f>0</f>
        <v>0</v>
      </c>
    </row>
    <row r="37" spans="1:8" x14ac:dyDescent="0.2">
      <c r="A37" s="4">
        <v>44551</v>
      </c>
      <c r="B37">
        <v>557.52001953125</v>
      </c>
      <c r="C37">
        <v>4649.22998046875</v>
      </c>
      <c r="D37">
        <f t="shared" si="0"/>
        <v>1.4096803617279496E-2</v>
      </c>
      <c r="E37">
        <f t="shared" si="1"/>
        <v>1.7777934551572505E-2</v>
      </c>
      <c r="F37">
        <f t="shared" si="2"/>
        <v>2.4208852049822257E-2</v>
      </c>
      <c r="G37">
        <f t="shared" si="3"/>
        <v>-1.0112048432542761E-2</v>
      </c>
      <c r="H37">
        <f>0</f>
        <v>0</v>
      </c>
    </row>
    <row r="38" spans="1:8" x14ac:dyDescent="0.2">
      <c r="A38" s="4">
        <v>44552</v>
      </c>
      <c r="B38">
        <v>563.97998046875</v>
      </c>
      <c r="C38">
        <v>4696.56005859375</v>
      </c>
      <c r="D38">
        <f t="shared" si="0"/>
        <v>1.1586957797374398E-2</v>
      </c>
      <c r="E38">
        <f t="shared" si="1"/>
        <v>1.0180197220578835E-2</v>
      </c>
      <c r="F38">
        <f t="shared" si="2"/>
        <v>1.3219810352598029E-2</v>
      </c>
      <c r="G38">
        <f t="shared" si="3"/>
        <v>-1.6328525552236316E-3</v>
      </c>
      <c r="H38">
        <f>0</f>
        <v>0</v>
      </c>
    </row>
    <row r="39" spans="1:8" x14ac:dyDescent="0.2">
      <c r="A39" s="4">
        <v>44553</v>
      </c>
      <c r="B39">
        <v>569.6199951171875</v>
      </c>
      <c r="C39">
        <v>4725.7900390625</v>
      </c>
      <c r="D39">
        <f t="shared" si="0"/>
        <v>1.0000380942156495E-2</v>
      </c>
      <c r="E39">
        <f t="shared" si="1"/>
        <v>6.2236999216618294E-3</v>
      </c>
      <c r="F39">
        <f t="shared" si="2"/>
        <v>7.4973022033109436E-3</v>
      </c>
      <c r="G39">
        <f t="shared" si="3"/>
        <v>2.5030787388455513E-3</v>
      </c>
      <c r="H39">
        <f>0</f>
        <v>0</v>
      </c>
    </row>
    <row r="40" spans="1:8" x14ac:dyDescent="0.2">
      <c r="A40" s="4">
        <v>44557</v>
      </c>
      <c r="B40">
        <v>577.67999267578125</v>
      </c>
      <c r="C40">
        <v>4791.18994140625</v>
      </c>
      <c r="D40">
        <f t="shared" si="0"/>
        <v>1.4149779901837078E-2</v>
      </c>
      <c r="E40">
        <f t="shared" si="1"/>
        <v>1.3838935247475259E-2</v>
      </c>
      <c r="F40">
        <f t="shared" si="2"/>
        <v>1.85116522504182E-2</v>
      </c>
      <c r="G40">
        <f t="shared" si="3"/>
        <v>-4.3618723485811216E-3</v>
      </c>
      <c r="H40">
        <f>0</f>
        <v>0</v>
      </c>
    </row>
    <row r="41" spans="1:8" x14ac:dyDescent="0.2">
      <c r="A41" s="4">
        <v>44558</v>
      </c>
      <c r="B41">
        <v>569.3599853515625</v>
      </c>
      <c r="C41">
        <v>4786.35009765625</v>
      </c>
      <c r="D41">
        <f t="shared" si="0"/>
        <v>-1.4402450196831174E-2</v>
      </c>
      <c r="E41">
        <f t="shared" si="1"/>
        <v>-1.0101548486260992E-3</v>
      </c>
      <c r="F41">
        <f t="shared" si="2"/>
        <v>-2.9654353512080533E-3</v>
      </c>
      <c r="G41">
        <f t="shared" si="3"/>
        <v>-1.1437014845623121E-2</v>
      </c>
      <c r="H41">
        <f>0</f>
        <v>0</v>
      </c>
    </row>
    <row r="42" spans="1:8" x14ac:dyDescent="0.2">
      <c r="A42" s="4">
        <v>44559</v>
      </c>
      <c r="B42">
        <v>569.28997802734375</v>
      </c>
      <c r="C42">
        <v>4793.06005859375</v>
      </c>
      <c r="D42">
        <f t="shared" si="0"/>
        <v>-1.2295792823502349E-4</v>
      </c>
      <c r="E42">
        <f t="shared" si="1"/>
        <v>1.4018951394270118E-3</v>
      </c>
      <c r="F42">
        <f t="shared" si="2"/>
        <v>5.2325039031892112E-4</v>
      </c>
      <c r="G42">
        <f t="shared" si="3"/>
        <v>-6.4620831855394462E-4</v>
      </c>
      <c r="H42">
        <f>0</f>
        <v>0</v>
      </c>
    </row>
    <row r="43" spans="1:8" x14ac:dyDescent="0.2">
      <c r="A43" s="4">
        <v>44560</v>
      </c>
      <c r="B43">
        <v>570.530029296875</v>
      </c>
      <c r="C43">
        <v>4778.72998046875</v>
      </c>
      <c r="D43">
        <f t="shared" si="0"/>
        <v>2.1782418756575161E-3</v>
      </c>
      <c r="E43">
        <f t="shared" si="1"/>
        <v>-2.9897555945093135E-3</v>
      </c>
      <c r="F43">
        <f t="shared" si="2"/>
        <v>-5.8286450401802484E-3</v>
      </c>
      <c r="G43">
        <f t="shared" si="3"/>
        <v>8.0068869158377645E-3</v>
      </c>
      <c r="H43">
        <f>0</f>
        <v>0</v>
      </c>
    </row>
    <row r="44" spans="1:8" x14ac:dyDescent="0.2">
      <c r="A44" s="4">
        <v>44561</v>
      </c>
      <c r="B44">
        <v>567.05999755859375</v>
      </c>
      <c r="C44">
        <v>4766.18017578125</v>
      </c>
      <c r="D44">
        <f t="shared" si="0"/>
        <v>-6.0821193628628478E-3</v>
      </c>
      <c r="E44">
        <f t="shared" si="1"/>
        <v>-2.6261799136575448E-3</v>
      </c>
      <c r="F44">
        <f t="shared" si="2"/>
        <v>-5.3027847553453883E-3</v>
      </c>
      <c r="G44">
        <f t="shared" si="3"/>
        <v>-7.7933460751745953E-4</v>
      </c>
      <c r="H44">
        <f>0</f>
        <v>0</v>
      </c>
    </row>
    <row r="45" spans="1:8" x14ac:dyDescent="0.2">
      <c r="A45" s="4">
        <v>44564</v>
      </c>
      <c r="B45">
        <v>564.3699951171875</v>
      </c>
      <c r="C45">
        <v>4796.56005859375</v>
      </c>
      <c r="D45">
        <f t="shared" si="0"/>
        <v>-4.7437704175707918E-3</v>
      </c>
      <c r="E45">
        <f t="shared" si="1"/>
        <v>6.3740525309705642E-3</v>
      </c>
      <c r="F45">
        <f t="shared" si="2"/>
        <v>7.7147657745034043E-3</v>
      </c>
      <c r="G45">
        <f t="shared" si="3"/>
        <v>-1.2458536192074196E-2</v>
      </c>
      <c r="H45">
        <f>0</f>
        <v>0</v>
      </c>
    </row>
    <row r="46" spans="1:8" x14ac:dyDescent="0.2">
      <c r="A46" s="4">
        <v>44565</v>
      </c>
      <c r="B46">
        <v>554</v>
      </c>
      <c r="C46">
        <v>4793.5400390625</v>
      </c>
      <c r="D46">
        <f t="shared" si="0"/>
        <v>-1.83744621558668E-2</v>
      </c>
      <c r="E46">
        <f t="shared" si="1"/>
        <v>-6.2962195706051105E-4</v>
      </c>
      <c r="F46">
        <f t="shared" si="2"/>
        <v>-2.4150488834473087E-3</v>
      </c>
      <c r="G46">
        <f t="shared" si="3"/>
        <v>-1.5959413272419492E-2</v>
      </c>
      <c r="H46">
        <f>0</f>
        <v>0</v>
      </c>
    </row>
    <row r="47" spans="1:8" x14ac:dyDescent="0.2">
      <c r="A47" s="4">
        <v>44566</v>
      </c>
      <c r="B47">
        <v>514.42999267578125</v>
      </c>
      <c r="C47">
        <v>4700.580078125</v>
      </c>
      <c r="D47">
        <f t="shared" si="0"/>
        <v>-7.1426006000394837E-2</v>
      </c>
      <c r="E47">
        <f t="shared" si="1"/>
        <v>-1.9392757790687165E-2</v>
      </c>
      <c r="F47">
        <f t="shared" si="2"/>
        <v>-2.955324451509846E-2</v>
      </c>
      <c r="G47">
        <f t="shared" si="3"/>
        <v>-4.1872761485296381E-2</v>
      </c>
      <c r="H47">
        <f>0</f>
        <v>0</v>
      </c>
    </row>
    <row r="48" spans="1:8" x14ac:dyDescent="0.2">
      <c r="A48" s="4">
        <v>44567</v>
      </c>
      <c r="B48">
        <v>514.1199951171875</v>
      </c>
      <c r="C48">
        <v>4696.0498046875</v>
      </c>
      <c r="D48">
        <f t="shared" si="0"/>
        <v>-6.0260397528788534E-4</v>
      </c>
      <c r="E48">
        <f t="shared" si="1"/>
        <v>-9.6376901620764954E-4</v>
      </c>
      <c r="F48">
        <f t="shared" si="2"/>
        <v>-2.898344870924217E-3</v>
      </c>
      <c r="G48">
        <f t="shared" si="3"/>
        <v>2.2957408956363317E-3</v>
      </c>
      <c r="H48">
        <f>0</f>
        <v>0</v>
      </c>
    </row>
    <row r="49" spans="1:8" x14ac:dyDescent="0.2">
      <c r="A49" s="4">
        <v>44568</v>
      </c>
      <c r="B49">
        <v>510.70001220703119</v>
      </c>
      <c r="C49">
        <v>4677.02978515625</v>
      </c>
      <c r="D49">
        <f t="shared" si="0"/>
        <v>-6.6521102906662577E-3</v>
      </c>
      <c r="E49">
        <f t="shared" si="1"/>
        <v>-4.050216740091761E-3</v>
      </c>
      <c r="F49">
        <f t="shared" si="2"/>
        <v>-7.3624505982578369E-3</v>
      </c>
      <c r="G49">
        <f t="shared" si="3"/>
        <v>7.1034030759157922E-4</v>
      </c>
      <c r="H49">
        <f>0</f>
        <v>0</v>
      </c>
    </row>
    <row r="50" spans="1:8" x14ac:dyDescent="0.2">
      <c r="A50" s="4">
        <v>44571</v>
      </c>
      <c r="B50">
        <v>525.83001708984375</v>
      </c>
      <c r="C50">
        <v>4670.2900390625</v>
      </c>
      <c r="D50">
        <f t="shared" si="0"/>
        <v>2.9626012377456323E-2</v>
      </c>
      <c r="E50">
        <f t="shared" si="1"/>
        <v>-1.4410312534549607E-3</v>
      </c>
      <c r="F50">
        <f t="shared" si="2"/>
        <v>-3.5886365192320034E-3</v>
      </c>
      <c r="G50">
        <f t="shared" si="3"/>
        <v>3.3214648896688327E-2</v>
      </c>
      <c r="H50">
        <f>0</f>
        <v>0</v>
      </c>
    </row>
    <row r="51" spans="1:8" x14ac:dyDescent="0.2">
      <c r="A51" s="4">
        <v>44572</v>
      </c>
      <c r="B51">
        <v>529.8900146484375</v>
      </c>
      <c r="C51">
        <v>4713.06982421875</v>
      </c>
      <c r="D51">
        <f t="shared" si="0"/>
        <v>7.7211217059525161E-3</v>
      </c>
      <c r="E51">
        <f t="shared" si="1"/>
        <v>9.159984668711818E-3</v>
      </c>
      <c r="F51">
        <f t="shared" si="2"/>
        <v>1.1744218635737252E-2</v>
      </c>
      <c r="G51">
        <f t="shared" si="3"/>
        <v>-4.0230969297847356E-3</v>
      </c>
      <c r="H51">
        <f>0</f>
        <v>0</v>
      </c>
    </row>
    <row r="52" spans="1:8" x14ac:dyDescent="0.2">
      <c r="A52" s="4">
        <v>44573</v>
      </c>
      <c r="B52">
        <v>532.3699951171875</v>
      </c>
      <c r="C52">
        <v>4726.35009765625</v>
      </c>
      <c r="D52">
        <f t="shared" si="0"/>
        <v>4.6801796602931045E-3</v>
      </c>
      <c r="E52">
        <f t="shared" si="1"/>
        <v>2.8177544430294521E-3</v>
      </c>
      <c r="F52">
        <f t="shared" si="2"/>
        <v>2.5710886146307894E-3</v>
      </c>
      <c r="G52">
        <f t="shared" si="3"/>
        <v>2.1090910456623151E-3</v>
      </c>
      <c r="H52">
        <f>0</f>
        <v>0</v>
      </c>
    </row>
    <row r="53" spans="1:8" x14ac:dyDescent="0.2">
      <c r="A53" s="4">
        <v>44574</v>
      </c>
      <c r="B53">
        <v>516.9000244140625</v>
      </c>
      <c r="C53">
        <v>4659.02978515625</v>
      </c>
      <c r="D53">
        <f t="shared" si="0"/>
        <v>-2.905868257980937E-2</v>
      </c>
      <c r="E53">
        <f t="shared" si="1"/>
        <v>-1.42436152864307E-2</v>
      </c>
      <c r="F53">
        <f t="shared" si="2"/>
        <v>-2.2105745448054048E-2</v>
      </c>
      <c r="G53">
        <f t="shared" si="3"/>
        <v>-6.9529371317553212E-3</v>
      </c>
      <c r="H53">
        <f>0</f>
        <v>0</v>
      </c>
    </row>
    <row r="54" spans="1:8" x14ac:dyDescent="0.2">
      <c r="A54" s="4">
        <v>44575</v>
      </c>
      <c r="B54">
        <v>520.5999755859375</v>
      </c>
      <c r="C54">
        <v>4662.85009765625</v>
      </c>
      <c r="D54">
        <f t="shared" si="0"/>
        <v>7.157962849912991E-3</v>
      </c>
      <c r="E54">
        <f t="shared" si="1"/>
        <v>8.1998026974883231E-4</v>
      </c>
      <c r="F54">
        <f t="shared" si="2"/>
        <v>-3.1840634096109879E-4</v>
      </c>
      <c r="G54">
        <f t="shared" si="3"/>
        <v>7.47636919087409E-3</v>
      </c>
      <c r="H54">
        <f>0</f>
        <v>0</v>
      </c>
    </row>
    <row r="55" spans="1:8" x14ac:dyDescent="0.2">
      <c r="A55" s="4">
        <v>44579</v>
      </c>
      <c r="B55">
        <v>513.34002685546875</v>
      </c>
      <c r="C55">
        <v>4577.10986328125</v>
      </c>
      <c r="D55">
        <f t="shared" si="0"/>
        <v>-1.3945349732868539E-2</v>
      </c>
      <c r="E55">
        <f t="shared" si="1"/>
        <v>-1.8387945694007368E-2</v>
      </c>
      <c r="F55">
        <f t="shared" si="2"/>
        <v>-2.8099927356679998E-2</v>
      </c>
      <c r="G55">
        <f t="shared" si="3"/>
        <v>1.4154577623811459E-2</v>
      </c>
      <c r="H55">
        <f>0</f>
        <v>0</v>
      </c>
    </row>
    <row r="56" spans="1:8" x14ac:dyDescent="0.2">
      <c r="A56" s="4">
        <v>44580</v>
      </c>
      <c r="B56">
        <v>516.58001708984375</v>
      </c>
      <c r="C56">
        <v>4532.759765625</v>
      </c>
      <c r="D56">
        <f t="shared" si="0"/>
        <v>6.3115869888852316E-3</v>
      </c>
      <c r="E56">
        <f t="shared" si="1"/>
        <v>-9.6895418683388135E-3</v>
      </c>
      <c r="F56">
        <f t="shared" si="2"/>
        <v>-1.5518928807330953E-2</v>
      </c>
      <c r="G56">
        <f t="shared" si="3"/>
        <v>2.1830515796216185E-2</v>
      </c>
      <c r="H56">
        <f>0</f>
        <v>0</v>
      </c>
    </row>
    <row r="57" spans="1:8" x14ac:dyDescent="0.2">
      <c r="A57" s="4">
        <v>44581</v>
      </c>
      <c r="B57">
        <v>510.85000610351562</v>
      </c>
      <c r="C57">
        <v>4482.72998046875</v>
      </c>
      <c r="D57">
        <f t="shared" si="0"/>
        <v>-1.1092204105393355E-2</v>
      </c>
      <c r="E57">
        <f t="shared" si="1"/>
        <v>-1.103737849414832E-2</v>
      </c>
      <c r="F57">
        <f t="shared" si="2"/>
        <v>-1.7468381945391669E-2</v>
      </c>
      <c r="G57">
        <f t="shared" si="3"/>
        <v>6.3761778399983142E-3</v>
      </c>
      <c r="H57">
        <f>0</f>
        <v>0</v>
      </c>
    </row>
    <row r="58" spans="1:8" x14ac:dyDescent="0.2">
      <c r="A58" s="4">
        <v>44582</v>
      </c>
      <c r="B58">
        <v>499.91000366210938</v>
      </c>
      <c r="C58">
        <v>4397.93994140625</v>
      </c>
      <c r="D58">
        <f t="shared" si="0"/>
        <v>-2.1415292768322769E-2</v>
      </c>
      <c r="E58">
        <f t="shared" si="1"/>
        <v>-1.8914821867908604E-2</v>
      </c>
      <c r="F58">
        <f t="shared" si="2"/>
        <v>-2.8861978476907055E-2</v>
      </c>
      <c r="G58">
        <f t="shared" si="3"/>
        <v>7.4466857085842865E-3</v>
      </c>
      <c r="H58">
        <f>0</f>
        <v>0</v>
      </c>
    </row>
    <row r="59" spans="1:8" x14ac:dyDescent="0.2">
      <c r="A59" s="4">
        <v>44585</v>
      </c>
      <c r="B59">
        <v>519.65997314453125</v>
      </c>
      <c r="C59">
        <v>4410.1298828125</v>
      </c>
      <c r="D59">
        <f t="shared" si="0"/>
        <v>3.9507049944475403E-2</v>
      </c>
      <c r="E59">
        <f t="shared" si="1"/>
        <v>2.7717389433818962E-3</v>
      </c>
      <c r="F59">
        <f t="shared" si="2"/>
        <v>2.5045337677972695E-3</v>
      </c>
      <c r="G59">
        <f t="shared" si="3"/>
        <v>3.7002516176678137E-2</v>
      </c>
      <c r="H59">
        <f>0</f>
        <v>0</v>
      </c>
    </row>
    <row r="60" spans="1:8" x14ac:dyDescent="0.2">
      <c r="A60" s="4">
        <v>44586</v>
      </c>
      <c r="B60">
        <v>502.72000122070312</v>
      </c>
      <c r="C60">
        <v>4356.4501953125</v>
      </c>
      <c r="D60">
        <f t="shared" si="0"/>
        <v>-3.2598184965684562E-2</v>
      </c>
      <c r="E60">
        <f t="shared" si="1"/>
        <v>-1.2171906253646725E-2</v>
      </c>
      <c r="F60">
        <f t="shared" si="2"/>
        <v>-1.9109314279933932E-2</v>
      </c>
      <c r="G60">
        <f t="shared" si="3"/>
        <v>-1.348887068575063E-2</v>
      </c>
      <c r="H60">
        <f>0</f>
        <v>0</v>
      </c>
    </row>
    <row r="61" spans="1:8" x14ac:dyDescent="0.2">
      <c r="A61" s="4">
        <v>44587</v>
      </c>
      <c r="B61">
        <v>500.80999755859381</v>
      </c>
      <c r="C61">
        <v>4349.93017578125</v>
      </c>
      <c r="D61">
        <f t="shared" si="0"/>
        <v>-3.799338911265604E-3</v>
      </c>
      <c r="E61">
        <f t="shared" si="1"/>
        <v>-1.4966358477518371E-3</v>
      </c>
      <c r="F61">
        <f t="shared" si="2"/>
        <v>-3.6690606216543092E-3</v>
      </c>
      <c r="G61">
        <f t="shared" si="3"/>
        <v>-1.3027828961129475E-4</v>
      </c>
      <c r="H61">
        <f>0</f>
        <v>0</v>
      </c>
    </row>
    <row r="62" spans="1:8" x14ac:dyDescent="0.2">
      <c r="A62" s="4">
        <v>44588</v>
      </c>
      <c r="B62">
        <v>493.04998779296881</v>
      </c>
      <c r="C62">
        <v>4326.509765625</v>
      </c>
      <c r="D62">
        <f t="shared" si="0"/>
        <v>-1.5494917840008005E-2</v>
      </c>
      <c r="E62">
        <f t="shared" si="1"/>
        <v>-5.3840887577105701E-3</v>
      </c>
      <c r="F62">
        <f t="shared" si="2"/>
        <v>-9.2917059254430771E-3</v>
      </c>
      <c r="G62">
        <f t="shared" si="3"/>
        <v>-6.2032119145649274E-3</v>
      </c>
      <c r="H62">
        <f>0</f>
        <v>0</v>
      </c>
    </row>
    <row r="63" spans="1:8" x14ac:dyDescent="0.2">
      <c r="A63" s="4">
        <v>44589</v>
      </c>
      <c r="B63">
        <v>518.15997314453125</v>
      </c>
      <c r="C63">
        <v>4431.85009765625</v>
      </c>
      <c r="D63">
        <f t="shared" si="0"/>
        <v>5.0927869330170461E-2</v>
      </c>
      <c r="E63">
        <f t="shared" si="1"/>
        <v>2.4347646888076113E-2</v>
      </c>
      <c r="F63">
        <f t="shared" si="2"/>
        <v>3.3711002447954608E-2</v>
      </c>
      <c r="G63">
        <f t="shared" si="3"/>
        <v>1.7216866882215853E-2</v>
      </c>
      <c r="H63">
        <f>0</f>
        <v>0</v>
      </c>
    </row>
    <row r="64" spans="1:8" x14ac:dyDescent="0.2">
      <c r="A64" s="4">
        <v>44592</v>
      </c>
      <c r="B64">
        <v>534.29998779296875</v>
      </c>
      <c r="C64">
        <v>4515.5498046875</v>
      </c>
      <c r="D64">
        <f t="shared" si="0"/>
        <v>3.1148709828915155E-2</v>
      </c>
      <c r="E64">
        <f t="shared" si="1"/>
        <v>1.8885951732779516E-2</v>
      </c>
      <c r="F64">
        <f t="shared" si="2"/>
        <v>2.5811440619955443E-2</v>
      </c>
      <c r="G64">
        <f t="shared" si="3"/>
        <v>5.3372692089597128E-3</v>
      </c>
      <c r="H64">
        <f>0</f>
        <v>0</v>
      </c>
    </row>
    <row r="65" spans="1:8" x14ac:dyDescent="0.2">
      <c r="A65" s="4">
        <v>44593</v>
      </c>
      <c r="B65">
        <v>535.97998046875</v>
      </c>
      <c r="C65">
        <v>4546.5400390625</v>
      </c>
      <c r="D65">
        <f t="shared" si="0"/>
        <v>3.1442873182925268E-3</v>
      </c>
      <c r="E65">
        <f t="shared" si="1"/>
        <v>6.8630035578014503E-3</v>
      </c>
      <c r="F65">
        <f t="shared" si="2"/>
        <v>8.4219635871767302E-3</v>
      </c>
      <c r="G65">
        <f t="shared" si="3"/>
        <v>-5.2776762688842033E-3</v>
      </c>
      <c r="H65">
        <f>0</f>
        <v>0</v>
      </c>
    </row>
    <row r="66" spans="1:8" x14ac:dyDescent="0.2">
      <c r="A66" s="4">
        <v>44594</v>
      </c>
      <c r="B66">
        <v>533.09002685546875</v>
      </c>
      <c r="C66">
        <v>4589.3798828125</v>
      </c>
      <c r="D66">
        <f t="shared" ref="D66:D129" si="4">(B66/B65)-1</f>
        <v>-5.3919058893837635E-3</v>
      </c>
      <c r="E66">
        <f t="shared" ref="E66:E129" si="5">(C66/C65)-1</f>
        <v>9.4225154473364103E-3</v>
      </c>
      <c r="F66">
        <f t="shared" ref="F66:F129" si="6">alpha_abde+beta_adbe*E66</f>
        <v>1.2123931903968002E-2</v>
      </c>
      <c r="G66">
        <f t="shared" ref="G66:G129" si="7">D66-F66</f>
        <v>-1.7515837793351766E-2</v>
      </c>
      <c r="H66">
        <f>0</f>
        <v>0</v>
      </c>
    </row>
    <row r="67" spans="1:8" x14ac:dyDescent="0.2">
      <c r="A67" s="4">
        <v>44595</v>
      </c>
      <c r="B67">
        <v>510.82998657226562</v>
      </c>
      <c r="C67">
        <v>4477.43994140625</v>
      </c>
      <c r="D67">
        <f t="shared" si="4"/>
        <v>-4.1756624888497962E-2</v>
      </c>
      <c r="E67">
        <f t="shared" si="5"/>
        <v>-2.4391082077444004E-2</v>
      </c>
      <c r="F67">
        <f t="shared" si="6"/>
        <v>-3.6782606575215357E-2</v>
      </c>
      <c r="G67">
        <f t="shared" si="7"/>
        <v>-4.9740183132826049E-3</v>
      </c>
      <c r="H67">
        <f>0</f>
        <v>0</v>
      </c>
    </row>
    <row r="68" spans="1:8" x14ac:dyDescent="0.2">
      <c r="A68" s="4">
        <v>44596</v>
      </c>
      <c r="B68">
        <v>513.53997802734375</v>
      </c>
      <c r="C68">
        <v>4500.52978515625</v>
      </c>
      <c r="D68">
        <f t="shared" si="4"/>
        <v>5.3050751254102302E-3</v>
      </c>
      <c r="E68">
        <f t="shared" si="5"/>
        <v>5.1569298644233985E-3</v>
      </c>
      <c r="F68">
        <f t="shared" si="6"/>
        <v>5.9543717057636922E-3</v>
      </c>
      <c r="G68">
        <f t="shared" si="7"/>
        <v>-6.4929658035346206E-4</v>
      </c>
      <c r="H68">
        <f>0</f>
        <v>0</v>
      </c>
    </row>
    <row r="69" spans="1:8" x14ac:dyDescent="0.2">
      <c r="A69" s="4">
        <v>44599</v>
      </c>
      <c r="B69">
        <v>507.10000610351562</v>
      </c>
      <c r="C69">
        <v>4483.8701171875</v>
      </c>
      <c r="D69">
        <f t="shared" si="4"/>
        <v>-1.2540351675376704E-2</v>
      </c>
      <c r="E69">
        <f t="shared" si="5"/>
        <v>-3.7017126347429485E-3</v>
      </c>
      <c r="F69">
        <f t="shared" si="6"/>
        <v>-6.8583891943831323E-3</v>
      </c>
      <c r="G69">
        <f t="shared" si="7"/>
        <v>-5.6819624809935718E-3</v>
      </c>
      <c r="H69">
        <f>0</f>
        <v>0</v>
      </c>
    </row>
    <row r="70" spans="1:8" x14ac:dyDescent="0.2">
      <c r="A70" s="4">
        <v>44600</v>
      </c>
      <c r="B70">
        <v>511.30999755859381</v>
      </c>
      <c r="C70">
        <v>4521.5400390625</v>
      </c>
      <c r="D70">
        <f t="shared" si="4"/>
        <v>8.3020930869772691E-3</v>
      </c>
      <c r="E70">
        <f t="shared" si="5"/>
        <v>8.4012071916632625E-3</v>
      </c>
      <c r="F70">
        <f t="shared" si="6"/>
        <v>1.0646755408075147E-2</v>
      </c>
      <c r="G70">
        <f t="shared" si="7"/>
        <v>-2.3446623210978783E-3</v>
      </c>
      <c r="H70">
        <f>0</f>
        <v>0</v>
      </c>
    </row>
    <row r="71" spans="1:8" x14ac:dyDescent="0.2">
      <c r="A71" s="4">
        <v>44601</v>
      </c>
      <c r="B71">
        <v>521.75</v>
      </c>
      <c r="C71">
        <v>4587.18017578125</v>
      </c>
      <c r="D71">
        <f t="shared" si="4"/>
        <v>2.0418146508488277E-2</v>
      </c>
      <c r="E71">
        <f t="shared" si="5"/>
        <v>1.4517207887505545E-2</v>
      </c>
      <c r="F71">
        <f t="shared" si="6"/>
        <v>1.9492676731611255E-2</v>
      </c>
      <c r="G71">
        <f t="shared" si="7"/>
        <v>9.2546977687702273E-4</v>
      </c>
      <c r="H71">
        <f>0</f>
        <v>0</v>
      </c>
    </row>
    <row r="72" spans="1:8" x14ac:dyDescent="0.2">
      <c r="A72" s="4">
        <v>44602</v>
      </c>
      <c r="B72">
        <v>495.01998901367188</v>
      </c>
      <c r="C72">
        <v>4504.080078125</v>
      </c>
      <c r="D72">
        <f t="shared" si="4"/>
        <v>-5.1231453735176125E-2</v>
      </c>
      <c r="E72">
        <f t="shared" si="5"/>
        <v>-1.8115725668459759E-2</v>
      </c>
      <c r="F72">
        <f t="shared" si="6"/>
        <v>-2.7706199976903514E-2</v>
      </c>
      <c r="G72">
        <f t="shared" si="7"/>
        <v>-2.3525253758272611E-2</v>
      </c>
      <c r="H72">
        <f>0</f>
        <v>0</v>
      </c>
    </row>
    <row r="73" spans="1:8" x14ac:dyDescent="0.2">
      <c r="A73" s="4">
        <v>44603</v>
      </c>
      <c r="B73">
        <v>473.97000122070312</v>
      </c>
      <c r="C73">
        <v>4418.64013671875</v>
      </c>
      <c r="D73">
        <f t="shared" si="4"/>
        <v>-4.252351068673188E-2</v>
      </c>
      <c r="E73">
        <f t="shared" si="5"/>
        <v>-1.896945434456343E-2</v>
      </c>
      <c r="F73">
        <f t="shared" si="6"/>
        <v>-2.8940996550029095E-2</v>
      </c>
      <c r="G73">
        <f t="shared" si="7"/>
        <v>-1.3582514136702785E-2</v>
      </c>
      <c r="H73">
        <f>0</f>
        <v>0</v>
      </c>
    </row>
    <row r="74" spans="1:8" x14ac:dyDescent="0.2">
      <c r="A74" s="4">
        <v>44606</v>
      </c>
      <c r="B74">
        <v>474.010009765625</v>
      </c>
      <c r="C74">
        <v>4401.669921875</v>
      </c>
      <c r="D74">
        <f t="shared" si="4"/>
        <v>8.4411555201446831E-5</v>
      </c>
      <c r="E74">
        <f t="shared" si="5"/>
        <v>-3.8405967262932217E-3</v>
      </c>
      <c r="F74">
        <f t="shared" si="6"/>
        <v>-7.0592651929388042E-3</v>
      </c>
      <c r="G74">
        <f t="shared" si="7"/>
        <v>7.143676748140251E-3</v>
      </c>
      <c r="H74">
        <f>0</f>
        <v>0</v>
      </c>
    </row>
    <row r="75" spans="1:8" x14ac:dyDescent="0.2">
      <c r="A75" s="4">
        <v>44607</v>
      </c>
      <c r="B75">
        <v>479.5</v>
      </c>
      <c r="C75">
        <v>4471.06982421875</v>
      </c>
      <c r="D75">
        <f t="shared" si="4"/>
        <v>1.1582013293536919E-2</v>
      </c>
      <c r="E75">
        <f t="shared" si="5"/>
        <v>1.5766721170720421E-2</v>
      </c>
      <c r="F75">
        <f t="shared" si="6"/>
        <v>2.1299919200296075E-2</v>
      </c>
      <c r="G75">
        <f t="shared" si="7"/>
        <v>-9.7179059067591562E-3</v>
      </c>
      <c r="H75">
        <f>0</f>
        <v>0</v>
      </c>
    </row>
    <row r="76" spans="1:8" x14ac:dyDescent="0.2">
      <c r="A76" s="4">
        <v>44608</v>
      </c>
      <c r="B76">
        <v>477.70001220703119</v>
      </c>
      <c r="C76">
        <v>4475.009765625</v>
      </c>
      <c r="D76">
        <f t="shared" si="4"/>
        <v>-3.753884865419832E-3</v>
      </c>
      <c r="E76">
        <f t="shared" si="5"/>
        <v>8.8120775589506373E-4</v>
      </c>
      <c r="F76">
        <f t="shared" si="6"/>
        <v>-2.298495287201103E-4</v>
      </c>
      <c r="G76">
        <f t="shared" si="7"/>
        <v>-3.5240353366997219E-3</v>
      </c>
      <c r="H76">
        <f>0</f>
        <v>0</v>
      </c>
    </row>
    <row r="77" spans="1:8" x14ac:dyDescent="0.2">
      <c r="A77" s="4">
        <v>44609</v>
      </c>
      <c r="B77">
        <v>457.70999145507812</v>
      </c>
      <c r="C77">
        <v>4380.259765625</v>
      </c>
      <c r="D77">
        <f t="shared" si="4"/>
        <v>-4.1846389451816846E-2</v>
      </c>
      <c r="E77">
        <f t="shared" si="5"/>
        <v>-2.1173138152195015E-2</v>
      </c>
      <c r="F77">
        <f t="shared" si="6"/>
        <v>-3.2128310377104265E-2</v>
      </c>
      <c r="G77">
        <f t="shared" si="7"/>
        <v>-9.7180790747125809E-3</v>
      </c>
      <c r="H77">
        <f>0</f>
        <v>0</v>
      </c>
    </row>
    <row r="78" spans="1:8" x14ac:dyDescent="0.2">
      <c r="A78" s="4">
        <v>44610</v>
      </c>
      <c r="B78">
        <v>442.55999755859381</v>
      </c>
      <c r="C78">
        <v>4348.8701171875</v>
      </c>
      <c r="D78">
        <f t="shared" si="4"/>
        <v>-3.3099548140345103E-2</v>
      </c>
      <c r="E78">
        <f t="shared" si="5"/>
        <v>-7.1661613961429005E-3</v>
      </c>
      <c r="F78">
        <f t="shared" si="6"/>
        <v>-1.1869219424274982E-2</v>
      </c>
      <c r="G78">
        <f t="shared" si="7"/>
        <v>-2.123032871607012E-2</v>
      </c>
      <c r="H78">
        <f>0</f>
        <v>0</v>
      </c>
    </row>
    <row r="79" spans="1:8" x14ac:dyDescent="0.2">
      <c r="A79" s="4">
        <v>44614</v>
      </c>
      <c r="B79">
        <v>438.39999389648438</v>
      </c>
      <c r="C79">
        <v>4304.759765625</v>
      </c>
      <c r="D79">
        <f t="shared" si="4"/>
        <v>-9.3998637135265239E-3</v>
      </c>
      <c r="E79">
        <f t="shared" si="5"/>
        <v>-1.0142945264832837E-2</v>
      </c>
      <c r="F79">
        <f t="shared" si="6"/>
        <v>-1.6174712050772495E-2</v>
      </c>
      <c r="G79">
        <f t="shared" si="7"/>
        <v>6.7748483372459707E-3</v>
      </c>
      <c r="H79">
        <f>0</f>
        <v>0</v>
      </c>
    </row>
    <row r="80" spans="1:8" x14ac:dyDescent="0.2">
      <c r="A80" s="4">
        <v>44615</v>
      </c>
      <c r="B80">
        <v>429.45001220703119</v>
      </c>
      <c r="C80">
        <v>4225.5</v>
      </c>
      <c r="D80">
        <f t="shared" si="4"/>
        <v>-2.0415104502867432E-2</v>
      </c>
      <c r="E80">
        <f t="shared" si="5"/>
        <v>-1.8412122845487655E-2</v>
      </c>
      <c r="F80">
        <f t="shared" si="6"/>
        <v>-2.8134896152541521E-2</v>
      </c>
      <c r="G80">
        <f t="shared" si="7"/>
        <v>7.719791649674089E-3</v>
      </c>
      <c r="H80">
        <f>0</f>
        <v>0</v>
      </c>
    </row>
    <row r="81" spans="1:8" x14ac:dyDescent="0.2">
      <c r="A81" s="4">
        <v>44616</v>
      </c>
      <c r="B81">
        <v>463.82000732421881</v>
      </c>
      <c r="C81">
        <v>4288.7001953125</v>
      </c>
      <c r="D81">
        <f t="shared" si="4"/>
        <v>8.0032586192169797E-2</v>
      </c>
      <c r="E81">
        <f t="shared" si="5"/>
        <v>1.4956856067329216E-2</v>
      </c>
      <c r="F81">
        <f t="shared" si="6"/>
        <v>2.0128565019099497E-2</v>
      </c>
      <c r="G81">
        <f t="shared" si="7"/>
        <v>5.9904021173070296E-2</v>
      </c>
      <c r="H81">
        <f>0</f>
        <v>0</v>
      </c>
    </row>
    <row r="82" spans="1:8" x14ac:dyDescent="0.2">
      <c r="A82" s="4">
        <v>44617</v>
      </c>
      <c r="B82">
        <v>465.54000854492188</v>
      </c>
      <c r="C82">
        <v>4384.64990234375</v>
      </c>
      <c r="D82">
        <f t="shared" si="4"/>
        <v>3.7083377032951503E-3</v>
      </c>
      <c r="E82">
        <f t="shared" si="5"/>
        <v>2.2372677655603468E-2</v>
      </c>
      <c r="F82">
        <f t="shared" si="6"/>
        <v>3.0854491581509796E-2</v>
      </c>
      <c r="G82">
        <f t="shared" si="7"/>
        <v>-2.7146153878214646E-2</v>
      </c>
      <c r="H82">
        <f>0</f>
        <v>0</v>
      </c>
    </row>
    <row r="83" spans="1:8" x14ac:dyDescent="0.2">
      <c r="A83" s="4">
        <v>44620</v>
      </c>
      <c r="B83">
        <v>467.67999267578119</v>
      </c>
      <c r="C83">
        <v>4373.93994140625</v>
      </c>
      <c r="D83">
        <f t="shared" si="4"/>
        <v>4.5967781320190859E-3</v>
      </c>
      <c r="E83">
        <f t="shared" si="5"/>
        <v>-2.4426034406476171E-3</v>
      </c>
      <c r="F83">
        <f t="shared" si="6"/>
        <v>-5.0372676114049022E-3</v>
      </c>
      <c r="G83">
        <f t="shared" si="7"/>
        <v>9.6340457434239881E-3</v>
      </c>
      <c r="H83">
        <f>0</f>
        <v>0</v>
      </c>
    </row>
    <row r="84" spans="1:8" x14ac:dyDescent="0.2">
      <c r="A84" s="4">
        <v>44621</v>
      </c>
      <c r="B84">
        <v>466.67999267578119</v>
      </c>
      <c r="C84">
        <v>4306.259765625</v>
      </c>
      <c r="D84">
        <f t="shared" si="4"/>
        <v>-2.1382141970166524E-3</v>
      </c>
      <c r="E84">
        <f t="shared" si="5"/>
        <v>-1.5473503680411893E-2</v>
      </c>
      <c r="F84">
        <f t="shared" si="6"/>
        <v>-2.3884603317917242E-2</v>
      </c>
      <c r="G84">
        <f t="shared" si="7"/>
        <v>2.174638912090059E-2</v>
      </c>
      <c r="H84">
        <f>0</f>
        <v>0</v>
      </c>
    </row>
    <row r="85" spans="1:8" x14ac:dyDescent="0.2">
      <c r="A85" s="4">
        <v>44622</v>
      </c>
      <c r="B85">
        <v>471.17999267578119</v>
      </c>
      <c r="C85">
        <v>4386.5400390625</v>
      </c>
      <c r="D85">
        <f t="shared" si="4"/>
        <v>9.6425817918581735E-3</v>
      </c>
      <c r="E85">
        <f t="shared" si="5"/>
        <v>1.8642691757321028E-2</v>
      </c>
      <c r="F85">
        <f t="shared" si="6"/>
        <v>2.5459599815631475E-2</v>
      </c>
      <c r="G85">
        <f t="shared" si="7"/>
        <v>-1.5817018023773301E-2</v>
      </c>
      <c r="H85">
        <f>0</f>
        <v>0</v>
      </c>
    </row>
    <row r="86" spans="1:8" x14ac:dyDescent="0.2">
      <c r="A86" s="4">
        <v>44623</v>
      </c>
      <c r="B86">
        <v>459.07998657226562</v>
      </c>
      <c r="C86">
        <v>4363.490234375</v>
      </c>
      <c r="D86">
        <f t="shared" si="4"/>
        <v>-2.5680220492387495E-2</v>
      </c>
      <c r="E86">
        <f t="shared" si="5"/>
        <v>-5.2546664300883172E-3</v>
      </c>
      <c r="F86">
        <f t="shared" si="6"/>
        <v>-9.1045150167772797E-3</v>
      </c>
      <c r="G86">
        <f t="shared" si="7"/>
        <v>-1.6575705475610214E-2</v>
      </c>
      <c r="H86">
        <f>0</f>
        <v>0</v>
      </c>
    </row>
    <row r="87" spans="1:8" x14ac:dyDescent="0.2">
      <c r="A87" s="4">
        <v>44624</v>
      </c>
      <c r="B87">
        <v>452.1300048828125</v>
      </c>
      <c r="C87">
        <v>4328.8701171875</v>
      </c>
      <c r="D87">
        <f t="shared" si="4"/>
        <v>-1.5138934156867401E-2</v>
      </c>
      <c r="E87">
        <f t="shared" si="5"/>
        <v>-7.9340425503344747E-3</v>
      </c>
      <c r="F87">
        <f t="shared" si="6"/>
        <v>-1.2979849820445873E-2</v>
      </c>
      <c r="G87">
        <f t="shared" si="7"/>
        <v>-2.1590843364215281E-3</v>
      </c>
      <c r="H87">
        <f>0</f>
        <v>0</v>
      </c>
    </row>
    <row r="88" spans="1:8" x14ac:dyDescent="0.2">
      <c r="A88" s="4">
        <v>44627</v>
      </c>
      <c r="B88">
        <v>437.97000122070312</v>
      </c>
      <c r="C88">
        <v>4201.08984375</v>
      </c>
      <c r="D88">
        <f t="shared" si="4"/>
        <v>-3.1318433877838947E-2</v>
      </c>
      <c r="E88">
        <f t="shared" si="5"/>
        <v>-2.9518158313449172E-2</v>
      </c>
      <c r="F88">
        <f t="shared" si="6"/>
        <v>-4.4198189937445065E-2</v>
      </c>
      <c r="G88">
        <f t="shared" si="7"/>
        <v>1.2879756059606118E-2</v>
      </c>
      <c r="H88">
        <f>0</f>
        <v>0</v>
      </c>
    </row>
    <row r="89" spans="1:8" x14ac:dyDescent="0.2">
      <c r="A89" s="4">
        <v>44628</v>
      </c>
      <c r="B89">
        <v>431.52999877929688</v>
      </c>
      <c r="C89">
        <v>4170.7001953125</v>
      </c>
      <c r="D89">
        <f t="shared" si="4"/>
        <v>-1.4704209017642245E-2</v>
      </c>
      <c r="E89">
        <f t="shared" si="5"/>
        <v>-7.2337535181997703E-3</v>
      </c>
      <c r="F89">
        <f t="shared" si="6"/>
        <v>-1.1966981773159668E-2</v>
      </c>
      <c r="G89">
        <f t="shared" si="7"/>
        <v>-2.7372272444825766E-3</v>
      </c>
      <c r="H89">
        <f>0</f>
        <v>0</v>
      </c>
    </row>
    <row r="90" spans="1:8" x14ac:dyDescent="0.2">
      <c r="A90" s="4">
        <v>44629</v>
      </c>
      <c r="B90">
        <v>450.8699951171875</v>
      </c>
      <c r="C90">
        <v>4277.8798828125</v>
      </c>
      <c r="D90">
        <f t="shared" si="4"/>
        <v>4.4817269697585704E-2</v>
      </c>
      <c r="E90">
        <f t="shared" si="5"/>
        <v>2.5698247891435821E-2</v>
      </c>
      <c r="F90">
        <f t="shared" si="6"/>
        <v>3.5664453863244801E-2</v>
      </c>
      <c r="G90">
        <f t="shared" si="7"/>
        <v>9.1528158343409036E-3</v>
      </c>
      <c r="H90">
        <f>0</f>
        <v>0</v>
      </c>
    </row>
    <row r="91" spans="1:8" x14ac:dyDescent="0.2">
      <c r="A91" s="4">
        <v>44630</v>
      </c>
      <c r="B91">
        <v>438.95001220703119</v>
      </c>
      <c r="C91">
        <v>4259.52001953125</v>
      </c>
      <c r="D91">
        <f t="shared" si="4"/>
        <v>-2.6437738237733321E-2</v>
      </c>
      <c r="E91">
        <f t="shared" si="5"/>
        <v>-4.291813651667864E-3</v>
      </c>
      <c r="F91">
        <f t="shared" si="6"/>
        <v>-7.7118860182479581E-3</v>
      </c>
      <c r="G91">
        <f t="shared" si="7"/>
        <v>-1.8725852219485362E-2</v>
      </c>
      <c r="H91">
        <f>0</f>
        <v>0</v>
      </c>
    </row>
    <row r="92" spans="1:8" x14ac:dyDescent="0.2">
      <c r="A92" s="4">
        <v>44631</v>
      </c>
      <c r="B92">
        <v>416.3800048828125</v>
      </c>
      <c r="C92">
        <v>4204.31005859375</v>
      </c>
      <c r="D92">
        <f t="shared" si="4"/>
        <v>-5.1418172221336045E-2</v>
      </c>
      <c r="E92">
        <f t="shared" si="5"/>
        <v>-1.2961545123475138E-2</v>
      </c>
      <c r="F92">
        <f t="shared" si="6"/>
        <v>-2.0251414103640075E-2</v>
      </c>
      <c r="G92">
        <f t="shared" si="7"/>
        <v>-3.116675811769597E-2</v>
      </c>
      <c r="H92">
        <f>0</f>
        <v>0</v>
      </c>
    </row>
    <row r="93" spans="1:8" x14ac:dyDescent="0.2">
      <c r="A93" s="4">
        <v>44634</v>
      </c>
      <c r="B93">
        <v>411.5</v>
      </c>
      <c r="C93">
        <v>4173.10986328125</v>
      </c>
      <c r="D93">
        <f t="shared" si="4"/>
        <v>-1.172007499300054E-2</v>
      </c>
      <c r="E93">
        <f t="shared" si="5"/>
        <v>-7.4210024659636664E-3</v>
      </c>
      <c r="F93">
        <f t="shared" si="6"/>
        <v>-1.2237810627211364E-2</v>
      </c>
      <c r="G93">
        <f t="shared" si="7"/>
        <v>5.1773563421082455E-4</v>
      </c>
      <c r="H93">
        <f>0</f>
        <v>0</v>
      </c>
    </row>
    <row r="94" spans="1:8" x14ac:dyDescent="0.2">
      <c r="A94" s="4">
        <v>44635</v>
      </c>
      <c r="B94">
        <v>421.66000366210938</v>
      </c>
      <c r="C94">
        <v>4262.4501953125</v>
      </c>
      <c r="D94">
        <f t="shared" si="4"/>
        <v>2.4690166858102991E-2</v>
      </c>
      <c r="E94">
        <f t="shared" si="5"/>
        <v>2.1408574170870942E-2</v>
      </c>
      <c r="F94">
        <f t="shared" si="6"/>
        <v>2.9460053614965974E-2</v>
      </c>
      <c r="G94">
        <f t="shared" si="7"/>
        <v>-4.769886756862983E-3</v>
      </c>
      <c r="H94">
        <f>0</f>
        <v>0</v>
      </c>
    </row>
    <row r="95" spans="1:8" x14ac:dyDescent="0.2">
      <c r="A95" s="4">
        <v>44636</v>
      </c>
      <c r="B95">
        <v>442.3599853515625</v>
      </c>
      <c r="C95">
        <v>4357.85986328125</v>
      </c>
      <c r="D95">
        <f t="shared" si="4"/>
        <v>4.9091641392767116E-2</v>
      </c>
      <c r="E95">
        <f t="shared" si="5"/>
        <v>2.238376135718223E-2</v>
      </c>
      <c r="F95">
        <f t="shared" si="6"/>
        <v>3.0870522572514415E-2</v>
      </c>
      <c r="G95">
        <f t="shared" si="7"/>
        <v>1.8221118820252701E-2</v>
      </c>
      <c r="H95">
        <f>0</f>
        <v>0</v>
      </c>
    </row>
    <row r="96" spans="1:8" x14ac:dyDescent="0.2">
      <c r="A96" s="4">
        <v>44637</v>
      </c>
      <c r="B96">
        <v>444.3599853515625</v>
      </c>
      <c r="C96">
        <v>4411.669921875</v>
      </c>
      <c r="D96">
        <f t="shared" si="4"/>
        <v>4.5212045985816296E-3</v>
      </c>
      <c r="E96">
        <f t="shared" si="5"/>
        <v>1.234781757145198E-2</v>
      </c>
      <c r="F96">
        <f t="shared" si="6"/>
        <v>1.6354963541209449E-2</v>
      </c>
      <c r="G96">
        <f t="shared" si="7"/>
        <v>-1.1833758942627819E-2</v>
      </c>
      <c r="H96">
        <f>0</f>
        <v>0</v>
      </c>
    </row>
    <row r="97" spans="1:8" x14ac:dyDescent="0.2">
      <c r="A97" s="4">
        <v>44638</v>
      </c>
      <c r="B97">
        <v>453.32998657226562</v>
      </c>
      <c r="C97">
        <v>4463.1201171875</v>
      </c>
      <c r="D97">
        <f t="shared" si="4"/>
        <v>2.0186338816278404E-2</v>
      </c>
      <c r="E97">
        <f t="shared" si="5"/>
        <v>1.1662294827948783E-2</v>
      </c>
      <c r="F97">
        <f t="shared" si="6"/>
        <v>1.5363452821034686E-2</v>
      </c>
      <c r="G97">
        <f t="shared" si="7"/>
        <v>4.822885995243718E-3</v>
      </c>
      <c r="H97">
        <f>0</f>
        <v>0</v>
      </c>
    </row>
    <row r="98" spans="1:8" x14ac:dyDescent="0.2">
      <c r="A98" s="4">
        <v>44641</v>
      </c>
      <c r="B98">
        <v>453.58999633789062</v>
      </c>
      <c r="C98">
        <v>4461.18017578125</v>
      </c>
      <c r="D98">
        <f t="shared" si="4"/>
        <v>5.7355518789092841E-4</v>
      </c>
      <c r="E98">
        <f t="shared" si="5"/>
        <v>-4.3466036210393355E-4</v>
      </c>
      <c r="F98">
        <f t="shared" si="6"/>
        <v>-2.1330647869985614E-3</v>
      </c>
      <c r="G98">
        <f t="shared" si="7"/>
        <v>2.7066199748894898E-3</v>
      </c>
      <c r="H98">
        <f>0</f>
        <v>0</v>
      </c>
    </row>
    <row r="99" spans="1:8" x14ac:dyDescent="0.2">
      <c r="A99" s="4">
        <v>44642</v>
      </c>
      <c r="B99">
        <v>466.45001220703119</v>
      </c>
      <c r="C99">
        <v>4511.60986328125</v>
      </c>
      <c r="D99">
        <f t="shared" si="4"/>
        <v>2.8351630267350103E-2</v>
      </c>
      <c r="E99">
        <f t="shared" si="5"/>
        <v>1.1304113600650201E-2</v>
      </c>
      <c r="F99">
        <f t="shared" si="6"/>
        <v>1.4845394842655972E-2</v>
      </c>
      <c r="G99">
        <f t="shared" si="7"/>
        <v>1.3506235424694131E-2</v>
      </c>
      <c r="H99">
        <f>0</f>
        <v>0</v>
      </c>
    </row>
    <row r="100" spans="1:8" x14ac:dyDescent="0.2">
      <c r="A100" s="4">
        <v>44643</v>
      </c>
      <c r="B100">
        <v>422.89999389648438</v>
      </c>
      <c r="C100">
        <v>4456.240234375</v>
      </c>
      <c r="D100">
        <f t="shared" si="4"/>
        <v>-9.336481331512414E-2</v>
      </c>
      <c r="E100">
        <f t="shared" si="5"/>
        <v>-1.2272698789159042E-2</v>
      </c>
      <c r="F100">
        <f t="shared" si="6"/>
        <v>-1.9255096284136092E-2</v>
      </c>
      <c r="G100">
        <f t="shared" si="7"/>
        <v>-7.4109717030988051E-2</v>
      </c>
      <c r="H100">
        <f>0</f>
        <v>0</v>
      </c>
    </row>
    <row r="101" spans="1:8" x14ac:dyDescent="0.2">
      <c r="A101" s="4">
        <v>44644</v>
      </c>
      <c r="B101">
        <v>432.1400146484375</v>
      </c>
      <c r="C101">
        <v>4520.16015625</v>
      </c>
      <c r="D101">
        <f t="shared" si="4"/>
        <v>2.1849186297729917E-2</v>
      </c>
      <c r="E101">
        <f t="shared" si="5"/>
        <v>1.4343912920566471E-2</v>
      </c>
      <c r="F101">
        <f t="shared" si="6"/>
        <v>1.9242030317468437E-2</v>
      </c>
      <c r="G101">
        <f t="shared" si="7"/>
        <v>2.6071559802614795E-3</v>
      </c>
      <c r="H101">
        <f>0</f>
        <v>0</v>
      </c>
    </row>
    <row r="102" spans="1:8" x14ac:dyDescent="0.2">
      <c r="A102" s="4">
        <v>44645</v>
      </c>
      <c r="B102">
        <v>431.6199951171875</v>
      </c>
      <c r="C102">
        <v>4543.06005859375</v>
      </c>
      <c r="D102">
        <f t="shared" si="4"/>
        <v>-1.203358896706308E-3</v>
      </c>
      <c r="E102">
        <f t="shared" si="5"/>
        <v>5.0661705674490687E-3</v>
      </c>
      <c r="F102">
        <f t="shared" si="6"/>
        <v>5.8231013478384306E-3</v>
      </c>
      <c r="G102">
        <f t="shared" si="7"/>
        <v>-7.0264602445447386E-3</v>
      </c>
      <c r="H102">
        <f>0</f>
        <v>0</v>
      </c>
    </row>
    <row r="103" spans="1:8" x14ac:dyDescent="0.2">
      <c r="A103" s="4">
        <v>44648</v>
      </c>
      <c r="B103">
        <v>450.010009765625</v>
      </c>
      <c r="C103">
        <v>4575.52001953125</v>
      </c>
      <c r="D103">
        <f t="shared" si="4"/>
        <v>4.2606957176403615E-2</v>
      </c>
      <c r="E103">
        <f t="shared" si="5"/>
        <v>7.1449552765867619E-3</v>
      </c>
      <c r="F103">
        <f t="shared" si="6"/>
        <v>8.8297664710296018E-3</v>
      </c>
      <c r="G103">
        <f t="shared" si="7"/>
        <v>3.3777190705374015E-2</v>
      </c>
      <c r="H103">
        <f>0</f>
        <v>0</v>
      </c>
    </row>
    <row r="104" spans="1:8" x14ac:dyDescent="0.2">
      <c r="A104" s="4">
        <v>44649</v>
      </c>
      <c r="B104">
        <v>466.32998657226562</v>
      </c>
      <c r="C104">
        <v>4631.60009765625</v>
      </c>
      <c r="D104">
        <f t="shared" si="4"/>
        <v>3.6265808431995561E-2</v>
      </c>
      <c r="E104">
        <f t="shared" si="5"/>
        <v>1.2256547427530462E-2</v>
      </c>
      <c r="F104">
        <f t="shared" si="6"/>
        <v>1.622295431615059E-2</v>
      </c>
      <c r="G104">
        <f t="shared" si="7"/>
        <v>2.0042854115844971E-2</v>
      </c>
      <c r="H104">
        <f>0</f>
        <v>0</v>
      </c>
    </row>
    <row r="105" spans="1:8" x14ac:dyDescent="0.2">
      <c r="A105" s="4">
        <v>44650</v>
      </c>
      <c r="B105">
        <v>460.05999755859381</v>
      </c>
      <c r="C105">
        <v>4602.4501953125</v>
      </c>
      <c r="D105">
        <f t="shared" si="4"/>
        <v>-1.3445391019691999E-2</v>
      </c>
      <c r="E105">
        <f t="shared" si="5"/>
        <v>-6.2937001746978805E-3</v>
      </c>
      <c r="F105">
        <f t="shared" si="6"/>
        <v>-1.0607328900294916E-2</v>
      </c>
      <c r="G105">
        <f t="shared" si="7"/>
        <v>-2.8380621193970831E-3</v>
      </c>
      <c r="H105">
        <f>0</f>
        <v>0</v>
      </c>
    </row>
    <row r="106" spans="1:8" x14ac:dyDescent="0.2">
      <c r="A106" s="4">
        <v>44651</v>
      </c>
      <c r="B106">
        <v>455.6199951171875</v>
      </c>
      <c r="C106">
        <v>4530.41015625</v>
      </c>
      <c r="D106">
        <f t="shared" si="4"/>
        <v>-9.6509204559581674E-3</v>
      </c>
      <c r="E106">
        <f t="shared" si="5"/>
        <v>-1.5652540713177343E-2</v>
      </c>
      <c r="F106">
        <f t="shared" si="6"/>
        <v>-2.414355481001226E-2</v>
      </c>
      <c r="G106">
        <f t="shared" si="7"/>
        <v>1.4492634354054092E-2</v>
      </c>
      <c r="H106">
        <f>0</f>
        <v>0</v>
      </c>
    </row>
    <row r="107" spans="1:8" x14ac:dyDescent="0.2">
      <c r="A107" s="4">
        <v>44652</v>
      </c>
      <c r="B107">
        <v>458.19000244140619</v>
      </c>
      <c r="C107">
        <v>4545.85986328125</v>
      </c>
      <c r="D107">
        <f t="shared" si="4"/>
        <v>5.6406816025658113E-3</v>
      </c>
      <c r="E107">
        <f t="shared" si="5"/>
        <v>3.4102225843584133E-3</v>
      </c>
      <c r="F107">
        <f t="shared" si="6"/>
        <v>3.4280091457975846E-3</v>
      </c>
      <c r="G107">
        <f t="shared" si="7"/>
        <v>2.2126724567682267E-3</v>
      </c>
      <c r="H107">
        <f>0</f>
        <v>0</v>
      </c>
    </row>
    <row r="108" spans="1:8" x14ac:dyDescent="0.2">
      <c r="A108" s="4">
        <v>44655</v>
      </c>
      <c r="B108">
        <v>468.80999755859381</v>
      </c>
      <c r="C108">
        <v>4582.64013671875</v>
      </c>
      <c r="D108">
        <f t="shared" si="4"/>
        <v>2.3178146752657947E-2</v>
      </c>
      <c r="E108">
        <f t="shared" si="5"/>
        <v>8.0909386878793566E-3</v>
      </c>
      <c r="F108">
        <f t="shared" si="6"/>
        <v>1.0197996339831497E-2</v>
      </c>
      <c r="G108">
        <f t="shared" si="7"/>
        <v>1.2980150412826449E-2</v>
      </c>
      <c r="H108">
        <f>0</f>
        <v>0</v>
      </c>
    </row>
    <row r="109" spans="1:8" x14ac:dyDescent="0.2">
      <c r="A109" s="4">
        <v>44656</v>
      </c>
      <c r="B109">
        <v>458.57998657226562</v>
      </c>
      <c r="C109">
        <v>4525.1201171875</v>
      </c>
      <c r="D109">
        <f t="shared" si="4"/>
        <v>-2.1821230433656802E-2</v>
      </c>
      <c r="E109">
        <f t="shared" si="5"/>
        <v>-1.2551720801807331E-2</v>
      </c>
      <c r="F109">
        <f t="shared" si="6"/>
        <v>-1.9658661766576171E-2</v>
      </c>
      <c r="G109">
        <f t="shared" si="7"/>
        <v>-2.1625686670806304E-3</v>
      </c>
      <c r="H109">
        <f>0</f>
        <v>0</v>
      </c>
    </row>
    <row r="110" spans="1:8" x14ac:dyDescent="0.2">
      <c r="A110" s="4">
        <v>44657</v>
      </c>
      <c r="B110">
        <v>444.32998657226562</v>
      </c>
      <c r="C110">
        <v>4481.14990234375</v>
      </c>
      <c r="D110">
        <f t="shared" si="4"/>
        <v>-3.1074186439129292E-2</v>
      </c>
      <c r="E110">
        <f t="shared" si="5"/>
        <v>-9.7169166132718976E-3</v>
      </c>
      <c r="F110">
        <f t="shared" si="6"/>
        <v>-1.5558522465339291E-2</v>
      </c>
      <c r="G110">
        <f t="shared" si="7"/>
        <v>-1.5515663973790001E-2</v>
      </c>
      <c r="H110">
        <f>0</f>
        <v>0</v>
      </c>
    </row>
    <row r="111" spans="1:8" x14ac:dyDescent="0.2">
      <c r="A111" s="4">
        <v>44658</v>
      </c>
      <c r="B111">
        <v>452.72000122070312</v>
      </c>
      <c r="C111">
        <v>4500.2099609375</v>
      </c>
      <c r="D111">
        <f t="shared" si="4"/>
        <v>1.8882395746371516E-2</v>
      </c>
      <c r="E111">
        <f t="shared" si="5"/>
        <v>4.2533856284925342E-3</v>
      </c>
      <c r="F111">
        <f t="shared" si="6"/>
        <v>4.6475240416009866E-3</v>
      </c>
      <c r="G111">
        <f t="shared" si="7"/>
        <v>1.423487170477053E-2</v>
      </c>
      <c r="H111">
        <f>0</f>
        <v>0</v>
      </c>
    </row>
    <row r="112" spans="1:8" x14ac:dyDescent="0.2">
      <c r="A112" s="4">
        <v>44659</v>
      </c>
      <c r="B112">
        <v>445.33999633789062</v>
      </c>
      <c r="C112">
        <v>4488.27978515625</v>
      </c>
      <c r="D112">
        <f t="shared" si="4"/>
        <v>-1.6301477431775124E-2</v>
      </c>
      <c r="E112">
        <f t="shared" si="5"/>
        <v>-2.6510264820542861E-3</v>
      </c>
      <c r="F112">
        <f t="shared" si="6"/>
        <v>-5.3387217671490086E-3</v>
      </c>
      <c r="G112">
        <f t="shared" si="7"/>
        <v>-1.0962755664626116E-2</v>
      </c>
      <c r="H112">
        <f>0</f>
        <v>0</v>
      </c>
    </row>
    <row r="113" spans="1:8" x14ac:dyDescent="0.2">
      <c r="A113" s="4">
        <v>44662</v>
      </c>
      <c r="B113">
        <v>434.44000244140619</v>
      </c>
      <c r="C113">
        <v>4412.52978515625</v>
      </c>
      <c r="D113">
        <f t="shared" si="4"/>
        <v>-2.4475667997747808E-2</v>
      </c>
      <c r="E113">
        <f t="shared" si="5"/>
        <v>-1.687729010355421E-2</v>
      </c>
      <c r="F113">
        <f t="shared" si="6"/>
        <v>-2.5914979845278796E-2</v>
      </c>
      <c r="G113">
        <f t="shared" si="7"/>
        <v>1.4393118475309885E-3</v>
      </c>
      <c r="H113">
        <f>0</f>
        <v>0</v>
      </c>
    </row>
    <row r="114" spans="1:8" x14ac:dyDescent="0.2">
      <c r="A114" s="4">
        <v>44663</v>
      </c>
      <c r="B114">
        <v>426.76998901367188</v>
      </c>
      <c r="C114">
        <v>4397.4501953125</v>
      </c>
      <c r="D114">
        <f t="shared" si="4"/>
        <v>-1.7654942879641422E-2</v>
      </c>
      <c r="E114">
        <f t="shared" si="5"/>
        <v>-3.4174477177417728E-3</v>
      </c>
      <c r="F114">
        <f t="shared" si="6"/>
        <v>-6.4472405997560329E-3</v>
      </c>
      <c r="G114">
        <f t="shared" si="7"/>
        <v>-1.1207702279885389E-2</v>
      </c>
      <c r="H114">
        <f>0</f>
        <v>0</v>
      </c>
    </row>
    <row r="115" spans="1:8" x14ac:dyDescent="0.2">
      <c r="A115" s="4">
        <v>44664</v>
      </c>
      <c r="B115">
        <v>431.67001342773438</v>
      </c>
      <c r="C115">
        <v>4446.58984375</v>
      </c>
      <c r="D115">
        <f t="shared" si="4"/>
        <v>1.1481651803556314E-2</v>
      </c>
      <c r="E115">
        <f t="shared" si="5"/>
        <v>1.1174577597236057E-2</v>
      </c>
      <c r="F115">
        <f t="shared" si="6"/>
        <v>1.4658039518196024E-2</v>
      </c>
      <c r="G115">
        <f t="shared" si="7"/>
        <v>-3.1763877146397095E-3</v>
      </c>
      <c r="H115">
        <f>0</f>
        <v>0</v>
      </c>
    </row>
    <row r="116" spans="1:8" x14ac:dyDescent="0.2">
      <c r="A116" s="4">
        <v>44665</v>
      </c>
      <c r="B116">
        <v>420.44000244140619</v>
      </c>
      <c r="C116">
        <v>4392.58984375</v>
      </c>
      <c r="D116">
        <f t="shared" si="4"/>
        <v>-2.6015267767049099E-2</v>
      </c>
      <c r="E116">
        <f t="shared" si="5"/>
        <v>-1.214413784439794E-2</v>
      </c>
      <c r="F116">
        <f t="shared" si="6"/>
        <v>-1.9069151242728673E-2</v>
      </c>
      <c r="G116">
        <f t="shared" si="7"/>
        <v>-6.9461165243204261E-3</v>
      </c>
      <c r="H116">
        <f>0</f>
        <v>0</v>
      </c>
    </row>
    <row r="117" spans="1:8" x14ac:dyDescent="0.2">
      <c r="A117" s="4">
        <v>44669</v>
      </c>
      <c r="B117">
        <v>425.47000122070312</v>
      </c>
      <c r="C117">
        <v>4391.68994140625</v>
      </c>
      <c r="D117">
        <f t="shared" si="4"/>
        <v>1.1963654148246627E-2</v>
      </c>
      <c r="E117">
        <f t="shared" si="5"/>
        <v>-2.0486828403298851E-4</v>
      </c>
      <c r="F117">
        <f t="shared" si="6"/>
        <v>-1.800703372329444E-3</v>
      </c>
      <c r="G117">
        <f t="shared" si="7"/>
        <v>1.3764357520576071E-2</v>
      </c>
      <c r="H117">
        <f>0</f>
        <v>0</v>
      </c>
    </row>
    <row r="118" spans="1:8" x14ac:dyDescent="0.2">
      <c r="A118" s="4">
        <v>44670</v>
      </c>
      <c r="B118">
        <v>436.39999389648438</v>
      </c>
      <c r="C118">
        <v>4462.2099609375</v>
      </c>
      <c r="D118">
        <f t="shared" si="4"/>
        <v>2.5689220495974663E-2</v>
      </c>
      <c r="E118">
        <f t="shared" si="5"/>
        <v>1.6057604355527166E-2</v>
      </c>
      <c r="F118">
        <f t="shared" si="6"/>
        <v>2.1720640173871066E-2</v>
      </c>
      <c r="G118">
        <f t="shared" si="7"/>
        <v>3.9685803221035966E-3</v>
      </c>
      <c r="H118">
        <f>0</f>
        <v>0</v>
      </c>
    </row>
    <row r="119" spans="1:8" x14ac:dyDescent="0.2">
      <c r="A119" s="4">
        <v>44671</v>
      </c>
      <c r="B119">
        <v>428.1099853515625</v>
      </c>
      <c r="C119">
        <v>4459.4501953125</v>
      </c>
      <c r="D119">
        <f t="shared" si="4"/>
        <v>-1.8996353485028483E-2</v>
      </c>
      <c r="E119">
        <f t="shared" si="5"/>
        <v>-6.1847507158097059E-4</v>
      </c>
      <c r="F119">
        <f t="shared" si="6"/>
        <v>-2.3989265059561628E-3</v>
      </c>
      <c r="G119">
        <f t="shared" si="7"/>
        <v>-1.6597426979072322E-2</v>
      </c>
      <c r="H119">
        <f>0</f>
        <v>0</v>
      </c>
    </row>
    <row r="120" spans="1:8" x14ac:dyDescent="0.2">
      <c r="A120" s="4">
        <v>44672</v>
      </c>
      <c r="B120">
        <v>417.48001098632812</v>
      </c>
      <c r="C120">
        <v>4393.66015625</v>
      </c>
      <c r="D120">
        <f t="shared" si="4"/>
        <v>-2.4830008009519067E-2</v>
      </c>
      <c r="E120">
        <f t="shared" si="5"/>
        <v>-1.4752948498371943E-2</v>
      </c>
      <c r="F120">
        <f t="shared" si="6"/>
        <v>-2.2842423179853372E-2</v>
      </c>
      <c r="G120">
        <f t="shared" si="7"/>
        <v>-1.9875848296656944E-3</v>
      </c>
      <c r="H120">
        <f>0</f>
        <v>0</v>
      </c>
    </row>
    <row r="121" spans="1:8" x14ac:dyDescent="0.2">
      <c r="A121" s="4">
        <v>44673</v>
      </c>
      <c r="B121">
        <v>408.67001342773438</v>
      </c>
      <c r="C121">
        <v>4271.77978515625</v>
      </c>
      <c r="D121">
        <f t="shared" si="4"/>
        <v>-2.1102800916813824E-2</v>
      </c>
      <c r="E121">
        <f t="shared" si="5"/>
        <v>-2.7740054250753654E-2</v>
      </c>
      <c r="F121">
        <f t="shared" si="6"/>
        <v>-4.1626416416497433E-2</v>
      </c>
      <c r="G121">
        <f t="shared" si="7"/>
        <v>2.0523615499683609E-2</v>
      </c>
      <c r="H121">
        <f>0</f>
        <v>0</v>
      </c>
    </row>
    <row r="122" spans="1:8" x14ac:dyDescent="0.2">
      <c r="A122" s="4">
        <v>44676</v>
      </c>
      <c r="B122">
        <v>413.95001220703119</v>
      </c>
      <c r="C122">
        <v>4296.1201171875</v>
      </c>
      <c r="D122">
        <f t="shared" si="4"/>
        <v>1.2919956458294246E-2</v>
      </c>
      <c r="E122">
        <f t="shared" si="5"/>
        <v>5.6979369853822348E-3</v>
      </c>
      <c r="F122">
        <f t="shared" si="6"/>
        <v>6.7368612222753598E-3</v>
      </c>
      <c r="G122">
        <f t="shared" si="7"/>
        <v>6.1830952360188863E-3</v>
      </c>
      <c r="H122">
        <f>0</f>
        <v>0</v>
      </c>
    </row>
    <row r="123" spans="1:8" x14ac:dyDescent="0.2">
      <c r="A123" s="4">
        <v>44677</v>
      </c>
      <c r="B123">
        <v>399.1199951171875</v>
      </c>
      <c r="C123">
        <v>4175.2001953125</v>
      </c>
      <c r="D123">
        <f t="shared" si="4"/>
        <v>-3.5825623028189812E-2</v>
      </c>
      <c r="E123">
        <f t="shared" si="5"/>
        <v>-2.8146308431003852E-2</v>
      </c>
      <c r="F123">
        <f t="shared" si="6"/>
        <v>-4.2214005054002648E-2</v>
      </c>
      <c r="G123">
        <f t="shared" si="7"/>
        <v>6.388382025812836E-3</v>
      </c>
      <c r="H123">
        <f>0</f>
        <v>0</v>
      </c>
    </row>
    <row r="124" spans="1:8" x14ac:dyDescent="0.2">
      <c r="A124" s="4">
        <v>44678</v>
      </c>
      <c r="B124">
        <v>397.89999389648438</v>
      </c>
      <c r="C124">
        <v>4183.9599609375</v>
      </c>
      <c r="D124">
        <f t="shared" si="4"/>
        <v>-3.0567278904303219E-3</v>
      </c>
      <c r="E124">
        <f t="shared" si="5"/>
        <v>2.0980468517017847E-3</v>
      </c>
      <c r="F124">
        <f t="shared" si="6"/>
        <v>1.5301343954521982E-3</v>
      </c>
      <c r="G124">
        <f t="shared" si="7"/>
        <v>-4.5868622858825196E-3</v>
      </c>
      <c r="H124">
        <f>0</f>
        <v>0</v>
      </c>
    </row>
    <row r="125" spans="1:8" x14ac:dyDescent="0.2">
      <c r="A125" s="4">
        <v>44679</v>
      </c>
      <c r="B125">
        <v>410.52999877929688</v>
      </c>
      <c r="C125">
        <v>4287.5</v>
      </c>
      <c r="D125">
        <f t="shared" si="4"/>
        <v>3.1741656387404449E-2</v>
      </c>
      <c r="E125">
        <f t="shared" si="5"/>
        <v>2.4746900072939448E-2</v>
      </c>
      <c r="F125">
        <f t="shared" si="6"/>
        <v>3.4288465145738994E-2</v>
      </c>
      <c r="G125">
        <f t="shared" si="7"/>
        <v>-2.5468087583345456E-3</v>
      </c>
      <c r="H125">
        <f>0</f>
        <v>0</v>
      </c>
    </row>
    <row r="126" spans="1:8" x14ac:dyDescent="0.2">
      <c r="A126" s="4">
        <v>44680</v>
      </c>
      <c r="B126">
        <v>395.95001220703119</v>
      </c>
      <c r="C126">
        <v>4131.93017578125</v>
      </c>
      <c r="D126">
        <f t="shared" si="4"/>
        <v>-3.5515033287747522E-2</v>
      </c>
      <c r="E126">
        <f t="shared" si="5"/>
        <v>-3.6284507106413955E-2</v>
      </c>
      <c r="F126">
        <f t="shared" si="6"/>
        <v>-5.3984746879935229E-2</v>
      </c>
      <c r="G126">
        <f t="shared" si="7"/>
        <v>1.8469713592187707E-2</v>
      </c>
      <c r="H126">
        <f>0</f>
        <v>0</v>
      </c>
    </row>
    <row r="127" spans="1:8" x14ac:dyDescent="0.2">
      <c r="A127" s="4">
        <v>44683</v>
      </c>
      <c r="B127">
        <v>407.29000854492188</v>
      </c>
      <c r="C127">
        <v>4155.3798828125</v>
      </c>
      <c r="D127">
        <f t="shared" si="4"/>
        <v>2.8639969663547538E-2</v>
      </c>
      <c r="E127">
        <f t="shared" si="5"/>
        <v>5.6752428123536536E-3</v>
      </c>
      <c r="F127">
        <f t="shared" si="6"/>
        <v>6.7040373428977756E-3</v>
      </c>
      <c r="G127">
        <f t="shared" si="7"/>
        <v>2.1935932320649762E-2</v>
      </c>
      <c r="H127">
        <f>0</f>
        <v>0</v>
      </c>
    </row>
    <row r="128" spans="1:8" x14ac:dyDescent="0.2">
      <c r="A128" s="4">
        <v>44684</v>
      </c>
      <c r="B128">
        <v>407.57998657226562</v>
      </c>
      <c r="C128">
        <v>4175.47998046875</v>
      </c>
      <c r="D128">
        <f t="shared" si="4"/>
        <v>7.1196941064122221E-4</v>
      </c>
      <c r="E128">
        <f t="shared" si="5"/>
        <v>4.8371263814863674E-3</v>
      </c>
      <c r="F128">
        <f t="shared" si="6"/>
        <v>5.4918216522659956E-3</v>
      </c>
      <c r="G128">
        <f t="shared" si="7"/>
        <v>-4.7798522416247734E-3</v>
      </c>
      <c r="H128">
        <f>0</f>
        <v>0</v>
      </c>
    </row>
    <row r="129" spans="1:8" x14ac:dyDescent="0.2">
      <c r="A129" s="4">
        <v>44685</v>
      </c>
      <c r="B129">
        <v>423.35000610351562</v>
      </c>
      <c r="C129">
        <v>4300.169921875</v>
      </c>
      <c r="D129">
        <f t="shared" si="4"/>
        <v>3.8691839763466573E-2</v>
      </c>
      <c r="E129">
        <f t="shared" si="5"/>
        <v>2.9862421084402291E-2</v>
      </c>
      <c r="F129">
        <f t="shared" si="6"/>
        <v>4.1687335526355299E-2</v>
      </c>
      <c r="G129">
        <f t="shared" si="7"/>
        <v>-2.9954957628887252E-3</v>
      </c>
      <c r="H129">
        <f>0</f>
        <v>0</v>
      </c>
    </row>
    <row r="130" spans="1:8" x14ac:dyDescent="0.2">
      <c r="A130" s="4">
        <v>44686</v>
      </c>
      <c r="B130">
        <v>400.510009765625</v>
      </c>
      <c r="C130">
        <v>4146.8701171875</v>
      </c>
      <c r="D130">
        <f t="shared" ref="D130:D193" si="8">(B130/B129)-1</f>
        <v>-5.3950622436759521E-2</v>
      </c>
      <c r="E130">
        <f t="shared" ref="E130:E193" si="9">(C130/C129)-1</f>
        <v>-3.5649708609806985E-2</v>
      </c>
      <c r="F130">
        <f t="shared" ref="F130:F193" si="10">alpha_abde+beta_adbe*E130</f>
        <v>-5.3066601536835178E-2</v>
      </c>
      <c r="G130">
        <f t="shared" ref="G130:G193" si="11">D130-F130</f>
        <v>-8.8402089992434263E-4</v>
      </c>
      <c r="H130">
        <f>0</f>
        <v>0</v>
      </c>
    </row>
    <row r="131" spans="1:8" x14ac:dyDescent="0.2">
      <c r="A131" s="4">
        <v>44687</v>
      </c>
      <c r="B131">
        <v>391.010009765625</v>
      </c>
      <c r="C131">
        <v>4123.33984375</v>
      </c>
      <c r="D131">
        <f t="shared" si="8"/>
        <v>-2.3719756731072295E-2</v>
      </c>
      <c r="E131">
        <f t="shared" si="9"/>
        <v>-5.6742248424840325E-3</v>
      </c>
      <c r="F131">
        <f t="shared" si="10"/>
        <v>-9.7113463255446668E-3</v>
      </c>
      <c r="G131">
        <f t="shared" si="11"/>
        <v>-1.4008410405527628E-2</v>
      </c>
      <c r="H131">
        <f>0</f>
        <v>0</v>
      </c>
    </row>
    <row r="132" spans="1:8" x14ac:dyDescent="0.2">
      <c r="A132" s="4">
        <v>44690</v>
      </c>
      <c r="B132">
        <v>376.91000366210938</v>
      </c>
      <c r="C132">
        <v>3991.239990234375</v>
      </c>
      <c r="D132">
        <f t="shared" si="8"/>
        <v>-3.6060473520786118E-2</v>
      </c>
      <c r="E132">
        <f t="shared" si="9"/>
        <v>-3.2037100632356763E-2</v>
      </c>
      <c r="F132">
        <f t="shared" si="10"/>
        <v>-4.7841480165768599E-2</v>
      </c>
      <c r="G132">
        <f t="shared" si="11"/>
        <v>1.1781006644982481E-2</v>
      </c>
      <c r="H132">
        <f>0</f>
        <v>0</v>
      </c>
    </row>
    <row r="133" spans="1:8" x14ac:dyDescent="0.2">
      <c r="A133" s="4">
        <v>44691</v>
      </c>
      <c r="B133">
        <v>393.02999877929688</v>
      </c>
      <c r="C133">
        <v>4001.050048828125</v>
      </c>
      <c r="D133">
        <f t="shared" si="8"/>
        <v>4.2768817384954971E-2</v>
      </c>
      <c r="E133">
        <f t="shared" si="9"/>
        <v>2.4578974498534745E-3</v>
      </c>
      <c r="F133">
        <f t="shared" si="10"/>
        <v>2.0506068802969486E-3</v>
      </c>
      <c r="G133">
        <f t="shared" si="11"/>
        <v>4.0718210504658021E-2</v>
      </c>
      <c r="H133">
        <f>0</f>
        <v>0</v>
      </c>
    </row>
    <row r="134" spans="1:8" x14ac:dyDescent="0.2">
      <c r="A134" s="4">
        <v>44692</v>
      </c>
      <c r="B134">
        <v>379.32998657226562</v>
      </c>
      <c r="C134">
        <v>3935.179931640625</v>
      </c>
      <c r="D134">
        <f t="shared" si="8"/>
        <v>-3.4857421188158155E-2</v>
      </c>
      <c r="E134">
        <f t="shared" si="9"/>
        <v>-1.6463207503938371E-2</v>
      </c>
      <c r="F134">
        <f t="shared" si="10"/>
        <v>-2.5316068517466633E-2</v>
      </c>
      <c r="G134">
        <f t="shared" si="11"/>
        <v>-9.5413526706915226E-3</v>
      </c>
      <c r="H134">
        <f>0</f>
        <v>0</v>
      </c>
    </row>
    <row r="135" spans="1:8" x14ac:dyDescent="0.2">
      <c r="A135" s="4">
        <v>44693</v>
      </c>
      <c r="B135">
        <v>388.489990234375</v>
      </c>
      <c r="C135">
        <v>3930.080078125</v>
      </c>
      <c r="D135">
        <f t="shared" si="8"/>
        <v>2.414785012089804E-2</v>
      </c>
      <c r="E135">
        <f t="shared" si="9"/>
        <v>-1.2959645058717717E-3</v>
      </c>
      <c r="F135">
        <f t="shared" si="10"/>
        <v>-3.3788181919295673E-3</v>
      </c>
      <c r="G135">
        <f t="shared" si="11"/>
        <v>2.7526668312827608E-2</v>
      </c>
      <c r="H135">
        <f>0</f>
        <v>0</v>
      </c>
    </row>
    <row r="136" spans="1:8" x14ac:dyDescent="0.2">
      <c r="A136" s="4">
        <v>44694</v>
      </c>
      <c r="B136">
        <v>405.45001220703119</v>
      </c>
      <c r="C136">
        <v>4023.889892578125</v>
      </c>
      <c r="D136">
        <f t="shared" si="8"/>
        <v>4.3656265023519047E-2</v>
      </c>
      <c r="E136">
        <f t="shared" si="9"/>
        <v>2.3869695423071491E-2</v>
      </c>
      <c r="F136">
        <f t="shared" si="10"/>
        <v>3.301971393015344E-2</v>
      </c>
      <c r="G136">
        <f t="shared" si="11"/>
        <v>1.0636551093365608E-2</v>
      </c>
      <c r="H136">
        <f>0</f>
        <v>0</v>
      </c>
    </row>
    <row r="137" spans="1:8" x14ac:dyDescent="0.2">
      <c r="A137" s="4">
        <v>44697</v>
      </c>
      <c r="B137">
        <v>402.8599853515625</v>
      </c>
      <c r="C137">
        <v>4008.010009765625</v>
      </c>
      <c r="D137">
        <f t="shared" si="8"/>
        <v>-6.3880300345043883E-3</v>
      </c>
      <c r="E137">
        <f t="shared" si="9"/>
        <v>-3.9464009295556712E-3</v>
      </c>
      <c r="F137">
        <f t="shared" si="10"/>
        <v>-7.2122958586147111E-3</v>
      </c>
      <c r="G137">
        <f t="shared" si="11"/>
        <v>8.2426582411032276E-4</v>
      </c>
      <c r="H137">
        <f>0</f>
        <v>0</v>
      </c>
    </row>
    <row r="138" spans="1:8" x14ac:dyDescent="0.2">
      <c r="A138" s="4">
        <v>44698</v>
      </c>
      <c r="B138">
        <v>409.64999389648438</v>
      </c>
      <c r="C138">
        <v>4088.85009765625</v>
      </c>
      <c r="D138">
        <f t="shared" si="8"/>
        <v>1.6854512217182593E-2</v>
      </c>
      <c r="E138">
        <f t="shared" si="9"/>
        <v>2.0169632234863677E-2</v>
      </c>
      <c r="F138">
        <f t="shared" si="10"/>
        <v>2.7668101089878754E-2</v>
      </c>
      <c r="G138">
        <f t="shared" si="11"/>
        <v>-1.0813588872696161E-2</v>
      </c>
      <c r="H138">
        <f>0</f>
        <v>0</v>
      </c>
    </row>
    <row r="139" spans="1:8" x14ac:dyDescent="0.2">
      <c r="A139" s="4">
        <v>44699</v>
      </c>
      <c r="B139">
        <v>397.8800048828125</v>
      </c>
      <c r="C139">
        <v>3923.679931640625</v>
      </c>
      <c r="D139">
        <f t="shared" si="8"/>
        <v>-2.8731817866561649E-2</v>
      </c>
      <c r="E139">
        <f t="shared" si="9"/>
        <v>-4.0395260787452592E-2</v>
      </c>
      <c r="F139">
        <f t="shared" si="10"/>
        <v>-5.993036485012683E-2</v>
      </c>
      <c r="G139">
        <f t="shared" si="11"/>
        <v>3.1198546983565181E-2</v>
      </c>
      <c r="H139">
        <f>0</f>
        <v>0</v>
      </c>
    </row>
    <row r="140" spans="1:8" x14ac:dyDescent="0.2">
      <c r="A140" s="4">
        <v>44700</v>
      </c>
      <c r="B140">
        <v>394.3800048828125</v>
      </c>
      <c r="C140">
        <v>3900.7900390625</v>
      </c>
      <c r="D140">
        <f t="shared" si="8"/>
        <v>-8.796621989161868E-3</v>
      </c>
      <c r="E140">
        <f t="shared" si="9"/>
        <v>-5.8337818009925879E-3</v>
      </c>
      <c r="F140">
        <f t="shared" si="10"/>
        <v>-9.9421226729948711E-3</v>
      </c>
      <c r="G140">
        <f t="shared" si="11"/>
        <v>1.1455006838330031E-3</v>
      </c>
      <c r="H140">
        <f>0</f>
        <v>0</v>
      </c>
    </row>
    <row r="141" spans="1:8" x14ac:dyDescent="0.2">
      <c r="A141" s="4">
        <v>44701</v>
      </c>
      <c r="B141">
        <v>399.08999633789062</v>
      </c>
      <c r="C141">
        <v>3901.360107421875</v>
      </c>
      <c r="D141">
        <f t="shared" si="8"/>
        <v>1.1942774473258755E-2</v>
      </c>
      <c r="E141">
        <f t="shared" si="9"/>
        <v>1.4614176965843662E-4</v>
      </c>
      <c r="F141">
        <f t="shared" si="10"/>
        <v>-1.2930174721569104E-3</v>
      </c>
      <c r="G141">
        <f t="shared" si="11"/>
        <v>1.3235791945415666E-2</v>
      </c>
      <c r="H141">
        <f>0</f>
        <v>0</v>
      </c>
    </row>
    <row r="142" spans="1:8" x14ac:dyDescent="0.2">
      <c r="A142" s="4">
        <v>44704</v>
      </c>
      <c r="B142">
        <v>406.760009765625</v>
      </c>
      <c r="C142">
        <v>3973.75</v>
      </c>
      <c r="D142">
        <f t="shared" si="8"/>
        <v>1.9218756416135685E-2</v>
      </c>
      <c r="E142">
        <f t="shared" si="9"/>
        <v>1.8555039930923556E-2</v>
      </c>
      <c r="F142">
        <f t="shared" si="10"/>
        <v>2.5332823969987213E-2</v>
      </c>
      <c r="G142">
        <f t="shared" si="11"/>
        <v>-6.1140675538515279E-3</v>
      </c>
      <c r="H142">
        <f>0</f>
        <v>0</v>
      </c>
    </row>
    <row r="143" spans="1:8" x14ac:dyDescent="0.2">
      <c r="A143" s="4">
        <v>44705</v>
      </c>
      <c r="B143">
        <v>398.41000366210938</v>
      </c>
      <c r="C143">
        <v>3941.47998046875</v>
      </c>
      <c r="D143">
        <f t="shared" si="8"/>
        <v>-2.052809003600653E-2</v>
      </c>
      <c r="E143">
        <f t="shared" si="9"/>
        <v>-8.1207976171752128E-3</v>
      </c>
      <c r="F143">
        <f t="shared" si="10"/>
        <v>-1.3249964346294106E-2</v>
      </c>
      <c r="G143">
        <f t="shared" si="11"/>
        <v>-7.2781256897124242E-3</v>
      </c>
      <c r="H143">
        <f>0</f>
        <v>0</v>
      </c>
    </row>
    <row r="144" spans="1:8" x14ac:dyDescent="0.2">
      <c r="A144" s="4">
        <v>44706</v>
      </c>
      <c r="B144">
        <v>402.5</v>
      </c>
      <c r="C144">
        <v>3978.72998046875</v>
      </c>
      <c r="D144">
        <f t="shared" si="8"/>
        <v>1.0265797294987999E-2</v>
      </c>
      <c r="E144">
        <f t="shared" si="9"/>
        <v>9.450764734207695E-3</v>
      </c>
      <c r="F144">
        <f t="shared" si="10"/>
        <v>1.2164790461959871E-2</v>
      </c>
      <c r="G144">
        <f t="shared" si="11"/>
        <v>-1.898993166971872E-3</v>
      </c>
      <c r="H144">
        <f>0</f>
        <v>0</v>
      </c>
    </row>
    <row r="145" spans="1:8" x14ac:dyDescent="0.2">
      <c r="A145" s="4">
        <v>44707</v>
      </c>
      <c r="B145">
        <v>408.60000610351562</v>
      </c>
      <c r="C145">
        <v>4057.840087890625</v>
      </c>
      <c r="D145">
        <f t="shared" si="8"/>
        <v>1.5155294667119623E-2</v>
      </c>
      <c r="E145">
        <f t="shared" si="9"/>
        <v>1.9883256167224195E-2</v>
      </c>
      <c r="F145">
        <f t="shared" si="10"/>
        <v>2.7253899017435457E-2</v>
      </c>
      <c r="G145">
        <f t="shared" si="11"/>
        <v>-1.2098604350315834E-2</v>
      </c>
      <c r="H145">
        <f>0</f>
        <v>0</v>
      </c>
    </row>
    <row r="146" spans="1:8" x14ac:dyDescent="0.2">
      <c r="A146" s="4">
        <v>44708</v>
      </c>
      <c r="B146">
        <v>428.22000122070312</v>
      </c>
      <c r="C146">
        <v>4158.240234375</v>
      </c>
      <c r="D146">
        <f t="shared" si="8"/>
        <v>4.8017608478001073E-2</v>
      </c>
      <c r="E146">
        <f t="shared" si="9"/>
        <v>2.4742262955109728E-2</v>
      </c>
      <c r="F146">
        <f t="shared" si="10"/>
        <v>3.4281758217219911E-2</v>
      </c>
      <c r="G146">
        <f t="shared" si="11"/>
        <v>1.3735850260781161E-2</v>
      </c>
      <c r="H146">
        <f>0</f>
        <v>0</v>
      </c>
    </row>
    <row r="147" spans="1:8" x14ac:dyDescent="0.2">
      <c r="A147" s="4">
        <v>44712</v>
      </c>
      <c r="B147">
        <v>416.48001098632812</v>
      </c>
      <c r="C147">
        <v>4132.14990234375</v>
      </c>
      <c r="D147">
        <f t="shared" si="8"/>
        <v>-2.7415791417748969E-2</v>
      </c>
      <c r="E147">
        <f t="shared" si="9"/>
        <v>-6.2743686176590652E-3</v>
      </c>
      <c r="F147">
        <f t="shared" si="10"/>
        <v>-1.0579368564590073E-2</v>
      </c>
      <c r="G147">
        <f t="shared" si="11"/>
        <v>-1.6836422853158894E-2</v>
      </c>
      <c r="H147">
        <f>0</f>
        <v>0</v>
      </c>
    </row>
    <row r="148" spans="1:8" x14ac:dyDescent="0.2">
      <c r="A148" s="4">
        <v>44713</v>
      </c>
      <c r="B148">
        <v>418.16000366210938</v>
      </c>
      <c r="C148">
        <v>4101.22998046875</v>
      </c>
      <c r="D148">
        <f t="shared" si="8"/>
        <v>4.0337894531903284E-3</v>
      </c>
      <c r="E148">
        <f t="shared" si="9"/>
        <v>-7.4827686811318461E-3</v>
      </c>
      <c r="F148">
        <f t="shared" si="10"/>
        <v>-1.2327146634024077E-2</v>
      </c>
      <c r="G148">
        <f t="shared" si="11"/>
        <v>1.6360936087214405E-2</v>
      </c>
      <c r="H148">
        <f>0</f>
        <v>0</v>
      </c>
    </row>
    <row r="149" spans="1:8" x14ac:dyDescent="0.2">
      <c r="A149" s="4">
        <v>44714</v>
      </c>
      <c r="B149">
        <v>441.27999877929688</v>
      </c>
      <c r="C149">
        <v>4176.81982421875</v>
      </c>
      <c r="D149">
        <f t="shared" si="8"/>
        <v>5.5289829047996175E-2</v>
      </c>
      <c r="E149">
        <f t="shared" si="9"/>
        <v>1.8431018038486124E-2</v>
      </c>
      <c r="F149">
        <f t="shared" si="10"/>
        <v>2.5153444019353235E-2</v>
      </c>
      <c r="G149">
        <f t="shared" si="11"/>
        <v>3.013638502864294E-2</v>
      </c>
      <c r="H149">
        <f>0</f>
        <v>0</v>
      </c>
    </row>
    <row r="150" spans="1:8" x14ac:dyDescent="0.2">
      <c r="A150" s="4">
        <v>44715</v>
      </c>
      <c r="B150">
        <v>429.760009765625</v>
      </c>
      <c r="C150">
        <v>4108.5400390625</v>
      </c>
      <c r="D150">
        <f t="shared" si="8"/>
        <v>-2.6105848997324488E-2</v>
      </c>
      <c r="E150">
        <f t="shared" si="9"/>
        <v>-1.6347313992415624E-2</v>
      </c>
      <c r="F150">
        <f t="shared" si="10"/>
        <v>-2.5148445108670182E-2</v>
      </c>
      <c r="G150">
        <f t="shared" si="11"/>
        <v>-9.5740388865430542E-4</v>
      </c>
      <c r="H150">
        <f>0</f>
        <v>0</v>
      </c>
    </row>
    <row r="151" spans="1:8" x14ac:dyDescent="0.2">
      <c r="A151" s="4">
        <v>44718</v>
      </c>
      <c r="B151">
        <v>429.45999145507812</v>
      </c>
      <c r="C151">
        <v>4121.43017578125</v>
      </c>
      <c r="D151">
        <f t="shared" si="8"/>
        <v>-6.98106626324968E-4</v>
      </c>
      <c r="E151">
        <f t="shared" si="9"/>
        <v>3.1374007789131131E-3</v>
      </c>
      <c r="F151">
        <f t="shared" si="10"/>
        <v>3.0334113773645591E-3</v>
      </c>
      <c r="G151">
        <f t="shared" si="11"/>
        <v>-3.7315180036895271E-3</v>
      </c>
      <c r="H151">
        <f>0</f>
        <v>0</v>
      </c>
    </row>
    <row r="152" spans="1:8" x14ac:dyDescent="0.2">
      <c r="A152" s="4">
        <v>44719</v>
      </c>
      <c r="B152">
        <v>433.42001342773438</v>
      </c>
      <c r="C152">
        <v>4160.68017578125</v>
      </c>
      <c r="D152">
        <f t="shared" si="8"/>
        <v>9.2209333848283226E-3</v>
      </c>
      <c r="E152">
        <f t="shared" si="9"/>
        <v>9.5233931732350285E-3</v>
      </c>
      <c r="F152">
        <f t="shared" si="10"/>
        <v>1.2269837123894326E-2</v>
      </c>
      <c r="G152">
        <f t="shared" si="11"/>
        <v>-3.0489037390660032E-3</v>
      </c>
      <c r="H152">
        <f>0</f>
        <v>0</v>
      </c>
    </row>
    <row r="153" spans="1:8" x14ac:dyDescent="0.2">
      <c r="A153" s="4">
        <v>44720</v>
      </c>
      <c r="B153">
        <v>428.83999633789062</v>
      </c>
      <c r="C153">
        <v>4115.77001953125</v>
      </c>
      <c r="D153">
        <f t="shared" si="8"/>
        <v>-1.0567156448596737E-2</v>
      </c>
      <c r="E153">
        <f t="shared" si="9"/>
        <v>-1.0793945785935621E-2</v>
      </c>
      <c r="F153">
        <f t="shared" si="10"/>
        <v>-1.7116291307813957E-2</v>
      </c>
      <c r="G153">
        <f t="shared" si="11"/>
        <v>6.5491348592172198E-3</v>
      </c>
      <c r="H153">
        <f>0</f>
        <v>0</v>
      </c>
    </row>
    <row r="154" spans="1:8" x14ac:dyDescent="0.2">
      <c r="A154" s="4">
        <v>44721</v>
      </c>
      <c r="B154">
        <v>426.42001342773438</v>
      </c>
      <c r="C154">
        <v>4017.820068359375</v>
      </c>
      <c r="D154">
        <f t="shared" si="8"/>
        <v>-5.6430905018698407E-3</v>
      </c>
      <c r="E154">
        <f t="shared" si="9"/>
        <v>-2.3798693976353591E-2</v>
      </c>
      <c r="F154">
        <f t="shared" si="10"/>
        <v>-3.592580181081971E-2</v>
      </c>
      <c r="G154">
        <f t="shared" si="11"/>
        <v>3.028271130894987E-2</v>
      </c>
      <c r="H154">
        <f>0</f>
        <v>0</v>
      </c>
    </row>
    <row r="155" spans="1:8" x14ac:dyDescent="0.2">
      <c r="A155" s="4">
        <v>44722</v>
      </c>
      <c r="B155">
        <v>393.83999633789062</v>
      </c>
      <c r="C155">
        <v>3900.860107421875</v>
      </c>
      <c r="D155">
        <f t="shared" si="8"/>
        <v>-7.6403583471499337E-2</v>
      </c>
      <c r="E155">
        <f t="shared" si="9"/>
        <v>-2.9110303335524668E-2</v>
      </c>
      <c r="F155">
        <f t="shared" si="10"/>
        <v>-4.3608285974781134E-2</v>
      </c>
      <c r="G155">
        <f t="shared" si="11"/>
        <v>-3.2795297496718202E-2</v>
      </c>
      <c r="H155">
        <f>0</f>
        <v>0</v>
      </c>
    </row>
    <row r="156" spans="1:8" x14ac:dyDescent="0.2">
      <c r="A156" s="4">
        <v>44725</v>
      </c>
      <c r="B156">
        <v>371.64999389648438</v>
      </c>
      <c r="C156">
        <v>3749.6298828125</v>
      </c>
      <c r="D156">
        <f t="shared" si="8"/>
        <v>-5.6342683952212425E-2</v>
      </c>
      <c r="E156">
        <f t="shared" si="9"/>
        <v>-3.8768430665237275E-2</v>
      </c>
      <c r="F156">
        <f t="shared" si="10"/>
        <v>-5.7577387474297179E-2</v>
      </c>
      <c r="G156">
        <f t="shared" si="11"/>
        <v>1.2347035220847541E-3</v>
      </c>
      <c r="H156">
        <f>0</f>
        <v>0</v>
      </c>
    </row>
    <row r="157" spans="1:8" x14ac:dyDescent="0.2">
      <c r="A157" s="4">
        <v>44726</v>
      </c>
      <c r="B157">
        <v>370.82000732421881</v>
      </c>
      <c r="C157">
        <v>3735.47998046875</v>
      </c>
      <c r="D157">
        <f t="shared" si="8"/>
        <v>-2.2332479103894798E-3</v>
      </c>
      <c r="E157">
        <f t="shared" si="9"/>
        <v>-3.7736797459957394E-3</v>
      </c>
      <c r="F157">
        <f t="shared" si="10"/>
        <v>-6.9624793401637138E-3</v>
      </c>
      <c r="G157">
        <f t="shared" si="11"/>
        <v>4.729231429774234E-3</v>
      </c>
      <c r="H157">
        <f>0</f>
        <v>0</v>
      </c>
    </row>
    <row r="158" spans="1:8" x14ac:dyDescent="0.2">
      <c r="A158" s="4">
        <v>44727</v>
      </c>
      <c r="B158">
        <v>376.92001342773438</v>
      </c>
      <c r="C158">
        <v>3789.989990234375</v>
      </c>
      <c r="D158">
        <f t="shared" si="8"/>
        <v>1.6450045798586554E-2</v>
      </c>
      <c r="E158">
        <f t="shared" si="9"/>
        <v>1.4592504858983224E-2</v>
      </c>
      <c r="F158">
        <f t="shared" si="10"/>
        <v>1.9601583044529906E-2</v>
      </c>
      <c r="G158">
        <f t="shared" si="11"/>
        <v>-3.1515372459433519E-3</v>
      </c>
      <c r="H158">
        <f>0</f>
        <v>0</v>
      </c>
    </row>
    <row r="159" spans="1:8" x14ac:dyDescent="0.2">
      <c r="A159" s="4">
        <v>44728</v>
      </c>
      <c r="B159">
        <v>365.07998657226562</v>
      </c>
      <c r="C159">
        <v>3666.77001953125</v>
      </c>
      <c r="D159">
        <f t="shared" si="8"/>
        <v>-3.14125714572564E-2</v>
      </c>
      <c r="E159">
        <f t="shared" si="9"/>
        <v>-3.2511951488163437E-2</v>
      </c>
      <c r="F159">
        <f t="shared" si="10"/>
        <v>-4.8528284095293195E-2</v>
      </c>
      <c r="G159">
        <f t="shared" si="11"/>
        <v>1.7115712638036795E-2</v>
      </c>
      <c r="H159">
        <f>0</f>
        <v>0</v>
      </c>
    </row>
    <row r="160" spans="1:8" x14ac:dyDescent="0.2">
      <c r="A160" s="4">
        <v>44729</v>
      </c>
      <c r="B160">
        <v>360.79000854492188</v>
      </c>
      <c r="C160">
        <v>3674.840087890625</v>
      </c>
      <c r="D160">
        <f t="shared" si="8"/>
        <v>-1.1750789375288284E-2</v>
      </c>
      <c r="E160">
        <f t="shared" si="9"/>
        <v>2.2008656982546171E-3</v>
      </c>
      <c r="F160">
        <f t="shared" si="10"/>
        <v>1.6788471691118532E-3</v>
      </c>
      <c r="G160">
        <f t="shared" si="11"/>
        <v>-1.3429636544400138E-2</v>
      </c>
      <c r="H160">
        <f>0</f>
        <v>0</v>
      </c>
    </row>
    <row r="161" spans="1:8" x14ac:dyDescent="0.2">
      <c r="A161" s="4">
        <v>44733</v>
      </c>
      <c r="B161">
        <v>362.989990234375</v>
      </c>
      <c r="C161">
        <v>3764.7900390625</v>
      </c>
      <c r="D161">
        <f t="shared" si="8"/>
        <v>6.0976790857532048E-3</v>
      </c>
      <c r="E161">
        <f t="shared" si="9"/>
        <v>2.4477242280086964E-2</v>
      </c>
      <c r="F161">
        <f t="shared" si="10"/>
        <v>3.3898443669535913E-2</v>
      </c>
      <c r="G161">
        <f t="shared" si="11"/>
        <v>-2.7800764583782708E-2</v>
      </c>
      <c r="H161">
        <f>0</f>
        <v>0</v>
      </c>
    </row>
    <row r="162" spans="1:8" x14ac:dyDescent="0.2">
      <c r="A162" s="4">
        <v>44734</v>
      </c>
      <c r="B162">
        <v>365.32998657226562</v>
      </c>
      <c r="C162">
        <v>3759.889892578125</v>
      </c>
      <c r="D162">
        <f t="shared" si="8"/>
        <v>6.4464486648232455E-3</v>
      </c>
      <c r="E162">
        <f t="shared" si="9"/>
        <v>-1.3015723144006452E-3</v>
      </c>
      <c r="F162">
        <f t="shared" si="10"/>
        <v>-3.3869290858798565E-3</v>
      </c>
      <c r="G162">
        <f t="shared" si="11"/>
        <v>9.8333777507031012E-3</v>
      </c>
      <c r="H162">
        <f>0</f>
        <v>0</v>
      </c>
    </row>
    <row r="163" spans="1:8" x14ac:dyDescent="0.2">
      <c r="A163" s="4">
        <v>44735</v>
      </c>
      <c r="B163">
        <v>376.6400146484375</v>
      </c>
      <c r="C163">
        <v>3795.72998046875</v>
      </c>
      <c r="D163">
        <f t="shared" si="8"/>
        <v>3.0958389652842477E-2</v>
      </c>
      <c r="E163">
        <f t="shared" si="9"/>
        <v>9.5322174091778678E-3</v>
      </c>
      <c r="F163">
        <f t="shared" si="10"/>
        <v>1.228260012062579E-2</v>
      </c>
      <c r="G163">
        <f t="shared" si="11"/>
        <v>1.8675789532216686E-2</v>
      </c>
      <c r="H163">
        <f>0</f>
        <v>0</v>
      </c>
    </row>
    <row r="164" spans="1:8" x14ac:dyDescent="0.2">
      <c r="A164" s="4">
        <v>44736</v>
      </c>
      <c r="B164">
        <v>387.72000122070312</v>
      </c>
      <c r="C164">
        <v>3911.739990234375</v>
      </c>
      <c r="D164">
        <f t="shared" si="8"/>
        <v>2.9417975099135241E-2</v>
      </c>
      <c r="E164">
        <f t="shared" si="9"/>
        <v>3.056329358583576E-2</v>
      </c>
      <c r="F164">
        <f t="shared" si="10"/>
        <v>4.2701047478632403E-2</v>
      </c>
      <c r="G164">
        <f t="shared" si="11"/>
        <v>-1.3283072379497163E-2</v>
      </c>
      <c r="H164">
        <f>0</f>
        <v>0</v>
      </c>
    </row>
    <row r="165" spans="1:8" x14ac:dyDescent="0.2">
      <c r="A165" s="4">
        <v>44739</v>
      </c>
      <c r="B165">
        <v>381.07000732421881</v>
      </c>
      <c r="C165">
        <v>3900.110107421875</v>
      </c>
      <c r="D165">
        <f t="shared" si="8"/>
        <v>-1.7151536870802064E-2</v>
      </c>
      <c r="E165">
        <f t="shared" si="9"/>
        <v>-2.9730715337762392E-3</v>
      </c>
      <c r="F165">
        <f t="shared" si="10"/>
        <v>-5.804513929681487E-3</v>
      </c>
      <c r="G165">
        <f t="shared" si="11"/>
        <v>-1.1347022941120577E-2</v>
      </c>
      <c r="H165">
        <f>0</f>
        <v>0</v>
      </c>
    </row>
    <row r="166" spans="1:8" x14ac:dyDescent="0.2">
      <c r="A166" s="4">
        <v>44740</v>
      </c>
      <c r="B166">
        <v>365.6300048828125</v>
      </c>
      <c r="C166">
        <v>3821.550048828125</v>
      </c>
      <c r="D166">
        <f t="shared" si="8"/>
        <v>-4.0517495852854579E-2</v>
      </c>
      <c r="E166">
        <f t="shared" si="9"/>
        <v>-2.0143036075892073E-2</v>
      </c>
      <c r="F166">
        <f t="shared" si="10"/>
        <v>-3.0638414875885377E-2</v>
      </c>
      <c r="G166">
        <f t="shared" si="11"/>
        <v>-9.8790809769692019E-3</v>
      </c>
      <c r="H166">
        <f>0</f>
        <v>0</v>
      </c>
    </row>
    <row r="167" spans="1:8" x14ac:dyDescent="0.2">
      <c r="A167" s="4">
        <v>44741</v>
      </c>
      <c r="B167">
        <v>368.5</v>
      </c>
      <c r="C167">
        <v>3818.830078125</v>
      </c>
      <c r="D167">
        <f t="shared" si="8"/>
        <v>7.8494518471134977E-3</v>
      </c>
      <c r="E167">
        <f t="shared" si="9"/>
        <v>-7.1174540915908135E-4</v>
      </c>
      <c r="F167">
        <f t="shared" si="10"/>
        <v>-2.5338287254075939E-3</v>
      </c>
      <c r="G167">
        <f t="shared" si="11"/>
        <v>1.0383280572521091E-2</v>
      </c>
      <c r="H167">
        <f>0</f>
        <v>0</v>
      </c>
    </row>
    <row r="168" spans="1:8" x14ac:dyDescent="0.2">
      <c r="A168" s="4">
        <v>44742</v>
      </c>
      <c r="B168">
        <v>366.05999755859381</v>
      </c>
      <c r="C168">
        <v>3785.3798828125</v>
      </c>
      <c r="D168">
        <f t="shared" si="8"/>
        <v>-6.6214448884835964E-3</v>
      </c>
      <c r="E168">
        <f t="shared" si="9"/>
        <v>-8.7592782679987158E-3</v>
      </c>
      <c r="F168">
        <f t="shared" si="10"/>
        <v>-1.4173435399465235E-2</v>
      </c>
      <c r="G168">
        <f t="shared" si="11"/>
        <v>7.5519905109816387E-3</v>
      </c>
      <c r="H168">
        <f>0</f>
        <v>0</v>
      </c>
    </row>
    <row r="169" spans="1:8" x14ac:dyDescent="0.2">
      <c r="A169" s="4">
        <v>44743</v>
      </c>
      <c r="B169">
        <v>368.48001098632812</v>
      </c>
      <c r="C169">
        <v>3825.330078125</v>
      </c>
      <c r="D169">
        <f t="shared" si="8"/>
        <v>6.6109748234561838E-3</v>
      </c>
      <c r="E169">
        <f t="shared" si="9"/>
        <v>1.0553814029047315E-2</v>
      </c>
      <c r="F169">
        <f t="shared" si="10"/>
        <v>1.3760193694135187E-2</v>
      </c>
      <c r="G169">
        <f t="shared" si="11"/>
        <v>-7.1492188706790034E-3</v>
      </c>
      <c r="H169">
        <f>0</f>
        <v>0</v>
      </c>
    </row>
    <row r="170" spans="1:8" x14ac:dyDescent="0.2">
      <c r="A170" s="4">
        <v>44747</v>
      </c>
      <c r="B170">
        <v>376.489990234375</v>
      </c>
      <c r="C170">
        <v>3831.389892578125</v>
      </c>
      <c r="D170">
        <f t="shared" si="8"/>
        <v>2.1737893533508634E-2</v>
      </c>
      <c r="E170">
        <f t="shared" si="9"/>
        <v>1.5841285142366157E-3</v>
      </c>
      <c r="F170">
        <f t="shared" si="10"/>
        <v>7.8682493457691823E-4</v>
      </c>
      <c r="G170">
        <f t="shared" si="11"/>
        <v>2.0951068598931716E-2</v>
      </c>
      <c r="H170">
        <f>0</f>
        <v>0</v>
      </c>
    </row>
    <row r="171" spans="1:8" x14ac:dyDescent="0.2">
      <c r="A171" s="4">
        <v>44748</v>
      </c>
      <c r="B171">
        <v>382.82998657226562</v>
      </c>
      <c r="C171">
        <v>3845.080078125</v>
      </c>
      <c r="D171">
        <f t="shared" si="8"/>
        <v>1.6839747409868266E-2</v>
      </c>
      <c r="E171">
        <f t="shared" si="9"/>
        <v>3.5731642904301975E-3</v>
      </c>
      <c r="F171">
        <f t="shared" si="10"/>
        <v>3.6636810470800038E-3</v>
      </c>
      <c r="G171">
        <f t="shared" si="11"/>
        <v>1.3176066362788263E-2</v>
      </c>
      <c r="H171">
        <f>0</f>
        <v>0</v>
      </c>
    </row>
    <row r="172" spans="1:8" x14ac:dyDescent="0.2">
      <c r="A172" s="4">
        <v>44749</v>
      </c>
      <c r="B172">
        <v>390.8900146484375</v>
      </c>
      <c r="C172">
        <v>3902.6201171875</v>
      </c>
      <c r="D172">
        <f t="shared" si="8"/>
        <v>2.1053805498202349E-2</v>
      </c>
      <c r="E172">
        <f t="shared" si="9"/>
        <v>1.4964587965241805E-2</v>
      </c>
      <c r="F172">
        <f t="shared" si="10"/>
        <v>2.013974810491289E-2</v>
      </c>
      <c r="G172">
        <f t="shared" si="11"/>
        <v>9.140573932894594E-4</v>
      </c>
      <c r="H172">
        <f>0</f>
        <v>0</v>
      </c>
    </row>
    <row r="173" spans="1:8" x14ac:dyDescent="0.2">
      <c r="A173" s="4">
        <v>44750</v>
      </c>
      <c r="B173">
        <v>389.44000244140619</v>
      </c>
      <c r="C173">
        <v>3899.3798828125</v>
      </c>
      <c r="D173">
        <f t="shared" si="8"/>
        <v>-3.7095145762048309E-3</v>
      </c>
      <c r="E173">
        <f t="shared" si="9"/>
        <v>-8.3027152981907104E-4</v>
      </c>
      <c r="F173">
        <f t="shared" si="10"/>
        <v>-2.7052598272475558E-3</v>
      </c>
      <c r="G173">
        <f t="shared" si="11"/>
        <v>-1.0042547489572751E-3</v>
      </c>
      <c r="H173">
        <f>0</f>
        <v>0</v>
      </c>
    </row>
    <row r="174" spans="1:8" x14ac:dyDescent="0.2">
      <c r="A174" s="4">
        <v>44753</v>
      </c>
      <c r="B174">
        <v>384.16000366210938</v>
      </c>
      <c r="C174">
        <v>3854.429931640625</v>
      </c>
      <c r="D174">
        <f t="shared" si="8"/>
        <v>-1.3557926114925012E-2</v>
      </c>
      <c r="E174">
        <f t="shared" si="9"/>
        <v>-1.1527461422777274E-2</v>
      </c>
      <c r="F174">
        <f t="shared" si="10"/>
        <v>-1.8177216892321456E-2</v>
      </c>
      <c r="G174">
        <f t="shared" si="11"/>
        <v>4.6192907773964439E-3</v>
      </c>
      <c r="H174">
        <f>0</f>
        <v>0</v>
      </c>
    </row>
    <row r="175" spans="1:8" x14ac:dyDescent="0.2">
      <c r="A175" s="4">
        <v>44754</v>
      </c>
      <c r="B175">
        <v>375.54000854492188</v>
      </c>
      <c r="C175">
        <v>3818.800048828125</v>
      </c>
      <c r="D175">
        <f t="shared" si="8"/>
        <v>-2.2438554339377026E-2</v>
      </c>
      <c r="E175">
        <f t="shared" si="9"/>
        <v>-9.2438787173215742E-3</v>
      </c>
      <c r="F175">
        <f t="shared" si="10"/>
        <v>-1.4874340723261947E-2</v>
      </c>
      <c r="G175">
        <f t="shared" si="11"/>
        <v>-7.5642136161150793E-3</v>
      </c>
      <c r="H175">
        <f>0</f>
        <v>0</v>
      </c>
    </row>
    <row r="176" spans="1:8" x14ac:dyDescent="0.2">
      <c r="A176" s="4">
        <v>44755</v>
      </c>
      <c r="B176">
        <v>371.94000244140619</v>
      </c>
      <c r="C176">
        <v>3801.780029296875</v>
      </c>
      <c r="D176">
        <f t="shared" si="8"/>
        <v>-9.586211912452014E-3</v>
      </c>
      <c r="E176">
        <f t="shared" si="9"/>
        <v>-4.4569025122100925E-3</v>
      </c>
      <c r="F176">
        <f t="shared" si="10"/>
        <v>-7.9506634717465413E-3</v>
      </c>
      <c r="G176">
        <f t="shared" si="11"/>
        <v>-1.6355484407054727E-3</v>
      </c>
      <c r="H176">
        <f>0</f>
        <v>0</v>
      </c>
    </row>
    <row r="177" spans="1:8" x14ac:dyDescent="0.2">
      <c r="A177" s="4">
        <v>44756</v>
      </c>
      <c r="B177">
        <v>372.95999145507812</v>
      </c>
      <c r="C177">
        <v>3790.3798828125</v>
      </c>
      <c r="D177">
        <f t="shared" si="8"/>
        <v>2.7423482469666194E-3</v>
      </c>
      <c r="E177">
        <f t="shared" si="9"/>
        <v>-2.9986339021522701E-3</v>
      </c>
      <c r="F177">
        <f t="shared" si="10"/>
        <v>-5.8414862439016817E-3</v>
      </c>
      <c r="G177">
        <f t="shared" si="11"/>
        <v>8.5838344908683011E-3</v>
      </c>
      <c r="H177">
        <f>0</f>
        <v>0</v>
      </c>
    </row>
    <row r="178" spans="1:8" x14ac:dyDescent="0.2">
      <c r="A178" s="4">
        <v>44757</v>
      </c>
      <c r="B178">
        <v>379.8599853515625</v>
      </c>
      <c r="C178">
        <v>3863.159912109375</v>
      </c>
      <c r="D178">
        <f t="shared" si="8"/>
        <v>1.8500627559445482E-2</v>
      </c>
      <c r="E178">
        <f t="shared" si="9"/>
        <v>1.9201249359436678E-2</v>
      </c>
      <c r="F178">
        <f t="shared" si="10"/>
        <v>2.6267473596014942E-2</v>
      </c>
      <c r="G178">
        <f t="shared" si="11"/>
        <v>-7.7668460365694601E-3</v>
      </c>
      <c r="H178">
        <f>0</f>
        <v>0</v>
      </c>
    </row>
    <row r="179" spans="1:8" x14ac:dyDescent="0.2">
      <c r="A179" s="4">
        <v>44760</v>
      </c>
      <c r="B179">
        <v>375.23001098632812</v>
      </c>
      <c r="C179">
        <v>3830.85009765625</v>
      </c>
      <c r="D179">
        <f t="shared" si="8"/>
        <v>-1.2188634085660066E-2</v>
      </c>
      <c r="E179">
        <f t="shared" si="9"/>
        <v>-8.3635715808313416E-3</v>
      </c>
      <c r="F179">
        <f t="shared" si="10"/>
        <v>-1.3601102203973725E-2</v>
      </c>
      <c r="G179">
        <f t="shared" si="11"/>
        <v>1.4124681183136593E-3</v>
      </c>
      <c r="H179">
        <f>0</f>
        <v>0</v>
      </c>
    </row>
    <row r="180" spans="1:8" x14ac:dyDescent="0.2">
      <c r="A180" s="4">
        <v>44761</v>
      </c>
      <c r="B180">
        <v>387.82998657226562</v>
      </c>
      <c r="C180">
        <v>3936.68994140625</v>
      </c>
      <c r="D180">
        <f t="shared" si="8"/>
        <v>3.3579338584398544E-2</v>
      </c>
      <c r="E180">
        <f t="shared" si="9"/>
        <v>2.7628291645959591E-2</v>
      </c>
      <c r="F180">
        <f t="shared" si="10"/>
        <v>3.8455986443531438E-2</v>
      </c>
      <c r="G180">
        <f t="shared" si="11"/>
        <v>-4.8766478591328946E-3</v>
      </c>
      <c r="H180">
        <f>0</f>
        <v>0</v>
      </c>
    </row>
    <row r="181" spans="1:8" x14ac:dyDescent="0.2">
      <c r="A181" s="4">
        <v>44762</v>
      </c>
      <c r="B181">
        <v>401.489990234375</v>
      </c>
      <c r="C181">
        <v>3959.89990234375</v>
      </c>
      <c r="D181">
        <f t="shared" si="8"/>
        <v>3.5221628381136183E-2</v>
      </c>
      <c r="E181">
        <f t="shared" si="9"/>
        <v>5.8958061932632422E-3</v>
      </c>
      <c r="F181">
        <f t="shared" si="10"/>
        <v>7.0230507654609406E-3</v>
      </c>
      <c r="G181">
        <f t="shared" si="11"/>
        <v>2.8198577615675242E-2</v>
      </c>
      <c r="H181">
        <f>0</f>
        <v>0</v>
      </c>
    </row>
    <row r="182" spans="1:8" x14ac:dyDescent="0.2">
      <c r="A182" s="4">
        <v>44763</v>
      </c>
      <c r="B182">
        <v>408.91000366210938</v>
      </c>
      <c r="C182">
        <v>3998.949951171875</v>
      </c>
      <c r="D182">
        <f t="shared" si="8"/>
        <v>1.8481191581894318E-2</v>
      </c>
      <c r="E182">
        <f t="shared" si="9"/>
        <v>9.8613727091971803E-3</v>
      </c>
      <c r="F182">
        <f t="shared" si="10"/>
        <v>1.275867624160713E-2</v>
      </c>
      <c r="G182">
        <f t="shared" si="11"/>
        <v>5.7225153402871883E-3</v>
      </c>
      <c r="H182">
        <f>0</f>
        <v>0</v>
      </c>
    </row>
    <row r="183" spans="1:8" x14ac:dyDescent="0.2">
      <c r="A183" s="4">
        <v>44764</v>
      </c>
      <c r="B183">
        <v>401.89999389648438</v>
      </c>
      <c r="C183">
        <v>3961.6298828125</v>
      </c>
      <c r="D183">
        <f t="shared" si="8"/>
        <v>-1.7143160360091114E-2</v>
      </c>
      <c r="E183">
        <f t="shared" si="9"/>
        <v>-9.3324669763467094E-3</v>
      </c>
      <c r="F183">
        <f t="shared" si="10"/>
        <v>-1.5002470984930837E-2</v>
      </c>
      <c r="G183">
        <f t="shared" si="11"/>
        <v>-2.1406893751602773E-3</v>
      </c>
      <c r="H183">
        <f>0</f>
        <v>0</v>
      </c>
    </row>
    <row r="184" spans="1:8" x14ac:dyDescent="0.2">
      <c r="A184" s="4">
        <v>44767</v>
      </c>
      <c r="B184">
        <v>391.95999145507812</v>
      </c>
      <c r="C184">
        <v>3966.840087890625</v>
      </c>
      <c r="D184">
        <f t="shared" si="8"/>
        <v>-2.4732526977759628E-2</v>
      </c>
      <c r="E184">
        <f t="shared" si="9"/>
        <v>1.3151670479691902E-3</v>
      </c>
      <c r="F184">
        <f t="shared" si="10"/>
        <v>3.9781059530747233E-4</v>
      </c>
      <c r="G184">
        <f t="shared" si="11"/>
        <v>-2.51303375730671E-2</v>
      </c>
      <c r="H184">
        <f>0</f>
        <v>0</v>
      </c>
    </row>
    <row r="185" spans="1:8" x14ac:dyDescent="0.2">
      <c r="A185" s="4">
        <v>44768</v>
      </c>
      <c r="B185">
        <v>379.260009765625</v>
      </c>
      <c r="C185">
        <v>3921.050048828125</v>
      </c>
      <c r="D185">
        <f t="shared" si="8"/>
        <v>-3.2401219426265504E-2</v>
      </c>
      <c r="E185">
        <f t="shared" si="9"/>
        <v>-1.154320266205866E-2</v>
      </c>
      <c r="F185">
        <f t="shared" si="10"/>
        <v>-1.8199984346274289E-2</v>
      </c>
      <c r="G185">
        <f t="shared" si="11"/>
        <v>-1.4201235079991215E-2</v>
      </c>
      <c r="H185">
        <f>0</f>
        <v>0</v>
      </c>
    </row>
    <row r="186" spans="1:8" x14ac:dyDescent="0.2">
      <c r="A186" s="4">
        <v>44769</v>
      </c>
      <c r="B186">
        <v>392.77999877929688</v>
      </c>
      <c r="C186">
        <v>4023.610107421875</v>
      </c>
      <c r="D186">
        <f t="shared" si="8"/>
        <v>3.5648337988566148E-2</v>
      </c>
      <c r="E186">
        <f t="shared" si="9"/>
        <v>2.6156273782937722E-2</v>
      </c>
      <c r="F186">
        <f t="shared" si="10"/>
        <v>3.6326922885382529E-2</v>
      </c>
      <c r="G186">
        <f t="shared" si="11"/>
        <v>-6.7858489681638101E-4</v>
      </c>
      <c r="H186">
        <f>0</f>
        <v>0</v>
      </c>
    </row>
    <row r="187" spans="1:8" x14ac:dyDescent="0.2">
      <c r="A187" s="4">
        <v>44770</v>
      </c>
      <c r="B187">
        <v>403.5</v>
      </c>
      <c r="C187">
        <v>4072.429931640625</v>
      </c>
      <c r="D187">
        <f t="shared" si="8"/>
        <v>2.7292635200415916E-2</v>
      </c>
      <c r="E187">
        <f t="shared" si="9"/>
        <v>1.2133338697180918E-2</v>
      </c>
      <c r="F187">
        <f t="shared" si="10"/>
        <v>1.6044750488314899E-2</v>
      </c>
      <c r="G187">
        <f t="shared" si="11"/>
        <v>1.1247884712101017E-2</v>
      </c>
      <c r="H187">
        <f>0</f>
        <v>0</v>
      </c>
    </row>
    <row r="188" spans="1:8" x14ac:dyDescent="0.2">
      <c r="A188" s="4">
        <v>44771</v>
      </c>
      <c r="B188">
        <v>410.1199951171875</v>
      </c>
      <c r="C188">
        <v>4130.2900390625</v>
      </c>
      <c r="D188">
        <f t="shared" si="8"/>
        <v>1.6406431517193232E-2</v>
      </c>
      <c r="E188">
        <f t="shared" si="9"/>
        <v>1.4207760082581844E-2</v>
      </c>
      <c r="F188">
        <f t="shared" si="10"/>
        <v>1.9045104687030408E-2</v>
      </c>
      <c r="G188">
        <f t="shared" si="11"/>
        <v>-2.6386731698371767E-3</v>
      </c>
      <c r="H188">
        <f>0</f>
        <v>0</v>
      </c>
    </row>
    <row r="189" spans="1:8" x14ac:dyDescent="0.2">
      <c r="A189" s="4">
        <v>44774</v>
      </c>
      <c r="B189">
        <v>411.08999633789062</v>
      </c>
      <c r="C189">
        <v>4118.6298828125</v>
      </c>
      <c r="D189">
        <f t="shared" si="8"/>
        <v>2.3651644207836053E-3</v>
      </c>
      <c r="E189">
        <f t="shared" si="9"/>
        <v>-2.8230841271976725E-3</v>
      </c>
      <c r="F189">
        <f t="shared" si="10"/>
        <v>-5.5875785720682705E-3</v>
      </c>
      <c r="G189">
        <f t="shared" si="11"/>
        <v>7.9527429928518759E-3</v>
      </c>
      <c r="H189">
        <f>0</f>
        <v>0</v>
      </c>
    </row>
    <row r="190" spans="1:8" x14ac:dyDescent="0.2">
      <c r="A190" s="4">
        <v>44775</v>
      </c>
      <c r="B190">
        <v>409.95999145507812</v>
      </c>
      <c r="C190">
        <v>4091.18994140625</v>
      </c>
      <c r="D190">
        <f t="shared" si="8"/>
        <v>-2.7488017049281943E-3</v>
      </c>
      <c r="E190">
        <f t="shared" si="9"/>
        <v>-6.6623955507048027E-3</v>
      </c>
      <c r="F190">
        <f t="shared" si="10"/>
        <v>-1.1140594092812955E-2</v>
      </c>
      <c r="G190">
        <f t="shared" si="11"/>
        <v>8.3917923878847611E-3</v>
      </c>
      <c r="H190">
        <f>0</f>
        <v>0</v>
      </c>
    </row>
    <row r="191" spans="1:8" x14ac:dyDescent="0.2">
      <c r="A191" s="4">
        <v>44776</v>
      </c>
      <c r="B191">
        <v>424.54000854492188</v>
      </c>
      <c r="C191">
        <v>4155.169921875</v>
      </c>
      <c r="D191">
        <f t="shared" si="8"/>
        <v>3.5564487739631945E-2</v>
      </c>
      <c r="E191">
        <f t="shared" si="9"/>
        <v>1.5638477163140152E-2</v>
      </c>
      <c r="F191">
        <f t="shared" si="10"/>
        <v>2.1114432563245619E-2</v>
      </c>
      <c r="G191">
        <f t="shared" si="11"/>
        <v>1.4450055176386326E-2</v>
      </c>
      <c r="H191">
        <f>0</f>
        <v>0</v>
      </c>
    </row>
    <row r="192" spans="1:8" x14ac:dyDescent="0.2">
      <c r="A192" s="4">
        <v>44777</v>
      </c>
      <c r="B192">
        <v>430.58999633789062</v>
      </c>
      <c r="C192">
        <v>4151.93994140625</v>
      </c>
      <c r="D192">
        <f t="shared" si="8"/>
        <v>1.4250689384269322E-2</v>
      </c>
      <c r="E192">
        <f t="shared" si="9"/>
        <v>-7.7734016405583972E-4</v>
      </c>
      <c r="F192">
        <f t="shared" si="10"/>
        <v>-2.6287021680230956E-3</v>
      </c>
      <c r="G192">
        <f t="shared" si="11"/>
        <v>1.6879391552292417E-2</v>
      </c>
      <c r="H192">
        <f>0</f>
        <v>0</v>
      </c>
    </row>
    <row r="193" spans="1:8" x14ac:dyDescent="0.2">
      <c r="A193" s="4">
        <v>44778</v>
      </c>
      <c r="B193">
        <v>433.42999267578119</v>
      </c>
      <c r="C193">
        <v>4145.18994140625</v>
      </c>
      <c r="D193">
        <f t="shared" si="8"/>
        <v>6.5955929353778142E-3</v>
      </c>
      <c r="E193">
        <f t="shared" si="9"/>
        <v>-1.6257460597355333E-3</v>
      </c>
      <c r="F193">
        <f t="shared" si="10"/>
        <v>-3.8558000996352804E-3</v>
      </c>
      <c r="G193">
        <f t="shared" si="11"/>
        <v>1.0451393035013095E-2</v>
      </c>
      <c r="H193">
        <f>0</f>
        <v>0</v>
      </c>
    </row>
    <row r="194" spans="1:8" x14ac:dyDescent="0.2">
      <c r="A194" s="4">
        <v>44781</v>
      </c>
      <c r="B194">
        <v>434.33999633789062</v>
      </c>
      <c r="C194">
        <v>4140.06005859375</v>
      </c>
      <c r="D194">
        <f t="shared" ref="D194:D257" si="12">(B194/B193)-1</f>
        <v>2.0995401275567538E-3</v>
      </c>
      <c r="E194">
        <f t="shared" ref="E194:E257" si="13">(C194/C193)-1</f>
        <v>-1.2375507238541195E-3</v>
      </c>
      <c r="F194">
        <f t="shared" ref="F194:F257" si="14">alpha_abde+beta_adbe*E194</f>
        <v>-3.2943310007672753E-3</v>
      </c>
      <c r="G194">
        <f t="shared" ref="G194:G257" si="15">D194-F194</f>
        <v>5.3938711283240291E-3</v>
      </c>
      <c r="H194">
        <f>0</f>
        <v>0</v>
      </c>
    </row>
    <row r="195" spans="1:8" x14ac:dyDescent="0.2">
      <c r="A195" s="4">
        <v>44782</v>
      </c>
      <c r="B195">
        <v>426.57000732421881</v>
      </c>
      <c r="C195">
        <v>4122.47021484375</v>
      </c>
      <c r="D195">
        <f t="shared" si="12"/>
        <v>-1.7889186073546059E-2</v>
      </c>
      <c r="E195">
        <f t="shared" si="13"/>
        <v>-4.248692893594086E-3</v>
      </c>
      <c r="F195">
        <f t="shared" si="14"/>
        <v>-7.6495180015812517E-3</v>
      </c>
      <c r="G195">
        <f t="shared" si="15"/>
        <v>-1.0239668071964808E-2</v>
      </c>
      <c r="H195">
        <f>0</f>
        <v>0</v>
      </c>
    </row>
    <row r="196" spans="1:8" x14ac:dyDescent="0.2">
      <c r="A196" s="4">
        <v>44783</v>
      </c>
      <c r="B196">
        <v>438.39999389648438</v>
      </c>
      <c r="C196">
        <v>4210.240234375</v>
      </c>
      <c r="D196">
        <f t="shared" si="12"/>
        <v>2.7732813768301501E-2</v>
      </c>
      <c r="E196">
        <f t="shared" si="13"/>
        <v>2.1290637641290244E-2</v>
      </c>
      <c r="F196">
        <f t="shared" si="14"/>
        <v>2.9289475272397936E-2</v>
      </c>
      <c r="G196">
        <f t="shared" si="15"/>
        <v>-1.5566615040964356E-3</v>
      </c>
      <c r="H196">
        <f>0</f>
        <v>0</v>
      </c>
    </row>
    <row r="197" spans="1:8" x14ac:dyDescent="0.2">
      <c r="A197" s="4">
        <v>44784</v>
      </c>
      <c r="B197">
        <v>434.8900146484375</v>
      </c>
      <c r="C197">
        <v>4207.27001953125</v>
      </c>
      <c r="D197">
        <f t="shared" si="12"/>
        <v>-8.0063396371206075E-3</v>
      </c>
      <c r="E197">
        <f t="shared" si="13"/>
        <v>-7.0547395835030002E-4</v>
      </c>
      <c r="F197">
        <f t="shared" si="14"/>
        <v>-2.5247579677020529E-3</v>
      </c>
      <c r="G197">
        <f t="shared" si="15"/>
        <v>-5.4815816694185546E-3</v>
      </c>
      <c r="H197">
        <f>0</f>
        <v>0</v>
      </c>
    </row>
    <row r="198" spans="1:8" x14ac:dyDescent="0.2">
      <c r="A198" s="4">
        <v>44785</v>
      </c>
      <c r="B198">
        <v>445.67001342773438</v>
      </c>
      <c r="C198">
        <v>4280.14990234375</v>
      </c>
      <c r="D198">
        <f t="shared" si="12"/>
        <v>2.4787873752427636E-2</v>
      </c>
      <c r="E198">
        <f t="shared" si="13"/>
        <v>1.7322368774566943E-2</v>
      </c>
      <c r="F198">
        <f t="shared" si="14"/>
        <v>2.354994123187118E-2</v>
      </c>
      <c r="G198">
        <f t="shared" si="15"/>
        <v>1.2379325205564562E-3</v>
      </c>
      <c r="H198">
        <f>0</f>
        <v>0</v>
      </c>
    </row>
    <row r="199" spans="1:8" x14ac:dyDescent="0.2">
      <c r="A199" s="4">
        <v>44788</v>
      </c>
      <c r="B199">
        <v>451.01998901367188</v>
      </c>
      <c r="C199">
        <v>4297.14013671875</v>
      </c>
      <c r="D199">
        <f t="shared" si="12"/>
        <v>1.2004342730599804E-2</v>
      </c>
      <c r="E199">
        <f t="shared" si="13"/>
        <v>3.9695418998517695E-3</v>
      </c>
      <c r="F199">
        <f t="shared" si="14"/>
        <v>4.2369846357696167E-3</v>
      </c>
      <c r="G199">
        <f t="shared" si="15"/>
        <v>7.7673580948301874E-3</v>
      </c>
      <c r="H199">
        <f>0</f>
        <v>0</v>
      </c>
    </row>
    <row r="200" spans="1:8" x14ac:dyDescent="0.2">
      <c r="A200" s="4">
        <v>44789</v>
      </c>
      <c r="B200">
        <v>447.55999755859381</v>
      </c>
      <c r="C200">
        <v>4305.2001953125</v>
      </c>
      <c r="D200">
        <f t="shared" si="12"/>
        <v>-7.6714813963005835E-3</v>
      </c>
      <c r="E200">
        <f t="shared" si="13"/>
        <v>1.8756797165810912E-3</v>
      </c>
      <c r="F200">
        <f t="shared" si="14"/>
        <v>1.2085121000925863E-3</v>
      </c>
      <c r="G200">
        <f t="shared" si="15"/>
        <v>-8.8799934963931688E-3</v>
      </c>
      <c r="H200">
        <f>0</f>
        <v>0</v>
      </c>
    </row>
    <row r="201" spans="1:8" x14ac:dyDescent="0.2">
      <c r="A201" s="4">
        <v>44790</v>
      </c>
      <c r="B201">
        <v>437.82000732421881</v>
      </c>
      <c r="C201">
        <v>4274.0400390625</v>
      </c>
      <c r="D201">
        <f t="shared" si="12"/>
        <v>-2.1762423557748489E-2</v>
      </c>
      <c r="E201">
        <f t="shared" si="13"/>
        <v>-7.2377949540946007E-3</v>
      </c>
      <c r="F201">
        <f t="shared" si="14"/>
        <v>-1.1972827132854295E-2</v>
      </c>
      <c r="G201">
        <f t="shared" si="15"/>
        <v>-9.7895964248941938E-3</v>
      </c>
      <c r="H201">
        <f>0</f>
        <v>0</v>
      </c>
    </row>
    <row r="202" spans="1:8" x14ac:dyDescent="0.2">
      <c r="A202" s="4">
        <v>44791</v>
      </c>
      <c r="B202">
        <v>439.02999877929688</v>
      </c>
      <c r="C202">
        <v>4283.740234375</v>
      </c>
      <c r="D202">
        <f t="shared" si="12"/>
        <v>2.7636732785991658E-3</v>
      </c>
      <c r="E202">
        <f t="shared" si="13"/>
        <v>2.2695611701915031E-3</v>
      </c>
      <c r="F202">
        <f t="shared" si="14"/>
        <v>1.7782053559822339E-3</v>
      </c>
      <c r="G202">
        <f t="shared" si="15"/>
        <v>9.8546792261693193E-4</v>
      </c>
      <c r="H202">
        <f>0</f>
        <v>0</v>
      </c>
    </row>
    <row r="203" spans="1:8" x14ac:dyDescent="0.2">
      <c r="A203" s="4">
        <v>44792</v>
      </c>
      <c r="B203">
        <v>425.05999755859381</v>
      </c>
      <c r="C203">
        <v>4228.47998046875</v>
      </c>
      <c r="D203">
        <f t="shared" si="12"/>
        <v>-3.1820151833692467E-2</v>
      </c>
      <c r="E203">
        <f t="shared" si="13"/>
        <v>-1.2900001139847905E-2</v>
      </c>
      <c r="F203">
        <f t="shared" si="14"/>
        <v>-2.0162399523005119E-2</v>
      </c>
      <c r="G203">
        <f t="shared" si="15"/>
        <v>-1.1657752310687348E-2</v>
      </c>
      <c r="H203">
        <f>0</f>
        <v>0</v>
      </c>
    </row>
    <row r="204" spans="1:8" x14ac:dyDescent="0.2">
      <c r="A204" s="4">
        <v>44795</v>
      </c>
      <c r="B204">
        <v>411.35000610351562</v>
      </c>
      <c r="C204">
        <v>4137.990234375</v>
      </c>
      <c r="D204">
        <f t="shared" si="12"/>
        <v>-3.2254250067811352E-2</v>
      </c>
      <c r="E204">
        <f t="shared" si="13"/>
        <v>-2.14000649197158E-2</v>
      </c>
      <c r="F204">
        <f t="shared" si="14"/>
        <v>-3.245652752937795E-2</v>
      </c>
      <c r="G204">
        <f t="shared" si="15"/>
        <v>2.0227746156659815E-4</v>
      </c>
      <c r="H204">
        <f>0</f>
        <v>0</v>
      </c>
    </row>
    <row r="205" spans="1:8" x14ac:dyDescent="0.2">
      <c r="A205" s="4">
        <v>44796</v>
      </c>
      <c r="B205">
        <v>410.41000366210938</v>
      </c>
      <c r="C205">
        <v>4128.72998046875</v>
      </c>
      <c r="D205">
        <f t="shared" si="12"/>
        <v>-2.2851645252429664E-3</v>
      </c>
      <c r="E205">
        <f t="shared" si="13"/>
        <v>-2.2378626777133093E-3</v>
      </c>
      <c r="F205">
        <f t="shared" si="14"/>
        <v>-4.7411393454501807E-3</v>
      </c>
      <c r="G205">
        <f t="shared" si="15"/>
        <v>2.4559748202072143E-3</v>
      </c>
      <c r="H205">
        <f>0</f>
        <v>0</v>
      </c>
    </row>
    <row r="206" spans="1:8" x14ac:dyDescent="0.2">
      <c r="A206" s="4">
        <v>44797</v>
      </c>
      <c r="B206">
        <v>405.64999389648438</v>
      </c>
      <c r="C206">
        <v>4140.77001953125</v>
      </c>
      <c r="D206">
        <f t="shared" si="12"/>
        <v>-1.1598181630932958E-2</v>
      </c>
      <c r="E206">
        <f t="shared" si="13"/>
        <v>2.9161604463010526E-3</v>
      </c>
      <c r="F206">
        <f t="shared" si="14"/>
        <v>2.7134188408676802E-3</v>
      </c>
      <c r="G206">
        <f t="shared" si="15"/>
        <v>-1.4311600471800637E-2</v>
      </c>
      <c r="H206">
        <f>0</f>
        <v>0</v>
      </c>
    </row>
    <row r="207" spans="1:8" x14ac:dyDescent="0.2">
      <c r="A207" s="4">
        <v>44798</v>
      </c>
      <c r="B207">
        <v>403.92999267578119</v>
      </c>
      <c r="C207">
        <v>4199.1201171875</v>
      </c>
      <c r="D207">
        <f t="shared" si="12"/>
        <v>-4.2401115409411716E-3</v>
      </c>
      <c r="E207">
        <f t="shared" si="13"/>
        <v>1.4091605518061545E-2</v>
      </c>
      <c r="F207">
        <f t="shared" si="14"/>
        <v>1.8877103702364947E-2</v>
      </c>
      <c r="G207">
        <f t="shared" si="15"/>
        <v>-2.3117215243306118E-2</v>
      </c>
      <c r="H207">
        <f>0</f>
        <v>0</v>
      </c>
    </row>
    <row r="208" spans="1:8" x14ac:dyDescent="0.2">
      <c r="A208" s="4">
        <v>44799</v>
      </c>
      <c r="B208">
        <v>381.01998901367188</v>
      </c>
      <c r="C208">
        <v>4057.659912109375</v>
      </c>
      <c r="D208">
        <f t="shared" si="12"/>
        <v>-5.6717758219301806E-2</v>
      </c>
      <c r="E208">
        <f t="shared" si="13"/>
        <v>-3.3688058719518743E-2</v>
      </c>
      <c r="F208">
        <f t="shared" si="14"/>
        <v>-5.0229355196165289E-2</v>
      </c>
      <c r="G208">
        <f t="shared" si="15"/>
        <v>-6.4884030231365172E-3</v>
      </c>
      <c r="H208">
        <f>0</f>
        <v>0</v>
      </c>
    </row>
    <row r="209" spans="1:8" x14ac:dyDescent="0.2">
      <c r="A209" s="4">
        <v>44802</v>
      </c>
      <c r="B209">
        <v>375.260009765625</v>
      </c>
      <c r="C209">
        <v>4030.610107421875</v>
      </c>
      <c r="D209">
        <f t="shared" si="12"/>
        <v>-1.5117262647971419E-2</v>
      </c>
      <c r="E209">
        <f t="shared" si="13"/>
        <v>-6.666355799502699E-3</v>
      </c>
      <c r="F209">
        <f t="shared" si="14"/>
        <v>-1.1146322026969607E-2</v>
      </c>
      <c r="G209">
        <f t="shared" si="15"/>
        <v>-3.9709406210018117E-3</v>
      </c>
      <c r="H209">
        <f>0</f>
        <v>0</v>
      </c>
    </row>
    <row r="210" spans="1:8" x14ac:dyDescent="0.2">
      <c r="A210" s="4">
        <v>44803</v>
      </c>
      <c r="B210">
        <v>375.07000732421881</v>
      </c>
      <c r="C210">
        <v>3986.159912109375</v>
      </c>
      <c r="D210">
        <f t="shared" si="12"/>
        <v>-5.0632211389878279E-4</v>
      </c>
      <c r="E210">
        <f t="shared" si="13"/>
        <v>-1.1028155571448206E-2</v>
      </c>
      <c r="F210">
        <f t="shared" si="14"/>
        <v>-1.745504230521901E-2</v>
      </c>
      <c r="G210">
        <f t="shared" si="15"/>
        <v>1.6948720191320227E-2</v>
      </c>
      <c r="H210">
        <f>0</f>
        <v>0</v>
      </c>
    </row>
    <row r="211" spans="1:8" x14ac:dyDescent="0.2">
      <c r="A211" s="4">
        <v>44804</v>
      </c>
      <c r="B211">
        <v>373.44000244140619</v>
      </c>
      <c r="C211">
        <v>3955</v>
      </c>
      <c r="D211">
        <f t="shared" si="12"/>
        <v>-4.3458683738569759E-3</v>
      </c>
      <c r="E211">
        <f t="shared" si="13"/>
        <v>-7.8170251059712648E-3</v>
      </c>
      <c r="F211">
        <f t="shared" si="14"/>
        <v>-1.281060080335176E-2</v>
      </c>
      <c r="G211">
        <f t="shared" si="15"/>
        <v>8.4647324294947843E-3</v>
      </c>
      <c r="H211">
        <f>0</f>
        <v>0</v>
      </c>
    </row>
    <row r="212" spans="1:8" x14ac:dyDescent="0.2">
      <c r="A212" s="4">
        <v>44805</v>
      </c>
      <c r="B212">
        <v>370.52999877929688</v>
      </c>
      <c r="C212">
        <v>3966.85009765625</v>
      </c>
      <c r="D212">
        <f t="shared" si="12"/>
        <v>-7.7924262079178686E-3</v>
      </c>
      <c r="E212">
        <f t="shared" si="13"/>
        <v>2.9962320243361873E-3</v>
      </c>
      <c r="F212">
        <f t="shared" si="14"/>
        <v>2.8292309401095421E-3</v>
      </c>
      <c r="G212">
        <f t="shared" si="15"/>
        <v>-1.0621657148027411E-2</v>
      </c>
      <c r="H212">
        <f>0</f>
        <v>0</v>
      </c>
    </row>
    <row r="213" spans="1:8" x14ac:dyDescent="0.2">
      <c r="A213" s="4">
        <v>44806</v>
      </c>
      <c r="B213">
        <v>368.1400146484375</v>
      </c>
      <c r="C213">
        <v>3924.260009765625</v>
      </c>
      <c r="D213">
        <f t="shared" si="12"/>
        <v>-6.4501771482285974E-3</v>
      </c>
      <c r="E213">
        <f t="shared" si="13"/>
        <v>-1.0736500458081055E-2</v>
      </c>
      <c r="F213">
        <f t="shared" si="14"/>
        <v>-1.7033204847252945E-2</v>
      </c>
      <c r="G213">
        <f t="shared" si="15"/>
        <v>1.0583027699024347E-2</v>
      </c>
      <c r="H213">
        <f>0</f>
        <v>0</v>
      </c>
    </row>
    <row r="214" spans="1:8" x14ac:dyDescent="0.2">
      <c r="A214" s="4">
        <v>44810</v>
      </c>
      <c r="B214">
        <v>368.29998779296881</v>
      </c>
      <c r="C214">
        <v>3908.18994140625</v>
      </c>
      <c r="D214">
        <f t="shared" si="12"/>
        <v>4.3454429881539802E-4</v>
      </c>
      <c r="E214">
        <f t="shared" si="13"/>
        <v>-4.0950569838349438E-3</v>
      </c>
      <c r="F214">
        <f t="shared" si="14"/>
        <v>-7.4273056053133519E-3</v>
      </c>
      <c r="G214">
        <f t="shared" si="15"/>
        <v>7.8618499041287499E-3</v>
      </c>
      <c r="H214">
        <f>0</f>
        <v>0</v>
      </c>
    </row>
    <row r="215" spans="1:8" x14ac:dyDescent="0.2">
      <c r="A215" s="4">
        <v>44811</v>
      </c>
      <c r="B215">
        <v>379.72000122070312</v>
      </c>
      <c r="C215">
        <v>3979.8701171875</v>
      </c>
      <c r="D215">
        <f t="shared" si="12"/>
        <v>3.1007368466582141E-2</v>
      </c>
      <c r="E215">
        <f t="shared" si="13"/>
        <v>1.8341016392734E-2</v>
      </c>
      <c r="F215">
        <f t="shared" si="14"/>
        <v>2.502326949568889E-2</v>
      </c>
      <c r="G215">
        <f t="shared" si="15"/>
        <v>5.9840989708932514E-3</v>
      </c>
      <c r="H215">
        <f>0</f>
        <v>0</v>
      </c>
    </row>
    <row r="216" spans="1:8" x14ac:dyDescent="0.2">
      <c r="A216" s="4">
        <v>44812</v>
      </c>
      <c r="B216">
        <v>383.6300048828125</v>
      </c>
      <c r="C216">
        <v>4006.179931640625</v>
      </c>
      <c r="D216">
        <f t="shared" si="12"/>
        <v>1.0297070603443981E-2</v>
      </c>
      <c r="E216">
        <f t="shared" si="13"/>
        <v>6.6107218774560383E-3</v>
      </c>
      <c r="F216">
        <f t="shared" si="14"/>
        <v>8.0570741755025127E-3</v>
      </c>
      <c r="G216">
        <f t="shared" si="15"/>
        <v>2.239996427941468E-3</v>
      </c>
      <c r="H216">
        <f>0</f>
        <v>0</v>
      </c>
    </row>
    <row r="217" spans="1:8" x14ac:dyDescent="0.2">
      <c r="A217" s="4">
        <v>44813</v>
      </c>
      <c r="B217">
        <v>394.77999877929688</v>
      </c>
      <c r="C217">
        <v>4067.360107421875</v>
      </c>
      <c r="D217">
        <f t="shared" si="12"/>
        <v>2.9064446874770278E-2</v>
      </c>
      <c r="E217">
        <f t="shared" si="13"/>
        <v>1.5271449816332883E-2</v>
      </c>
      <c r="F217">
        <f t="shared" si="14"/>
        <v>2.0583579936683551E-2</v>
      </c>
      <c r="G217">
        <f t="shared" si="15"/>
        <v>8.4808669380867265E-3</v>
      </c>
      <c r="H217">
        <f>0</f>
        <v>0</v>
      </c>
    </row>
    <row r="218" spans="1:8" x14ac:dyDescent="0.2">
      <c r="A218" s="4">
        <v>44816</v>
      </c>
      <c r="B218">
        <v>396.3599853515625</v>
      </c>
      <c r="C218">
        <v>4110.41015625</v>
      </c>
      <c r="D218">
        <f t="shared" si="12"/>
        <v>4.0021950887865199E-3</v>
      </c>
      <c r="E218">
        <f t="shared" si="13"/>
        <v>1.0584272769349701E-2</v>
      </c>
      <c r="F218">
        <f t="shared" si="14"/>
        <v>1.3804247910890279E-2</v>
      </c>
      <c r="G218">
        <f t="shared" si="15"/>
        <v>-9.8020528221037587E-3</v>
      </c>
      <c r="H218">
        <f>0</f>
        <v>0</v>
      </c>
    </row>
    <row r="219" spans="1:8" x14ac:dyDescent="0.2">
      <c r="A219" s="4">
        <v>44817</v>
      </c>
      <c r="B219">
        <v>368.3900146484375</v>
      </c>
      <c r="C219">
        <v>3932.68994140625</v>
      </c>
      <c r="D219">
        <f t="shared" si="12"/>
        <v>-7.0567089859780552E-2</v>
      </c>
      <c r="E219">
        <f t="shared" si="13"/>
        <v>-4.3236613400616797E-2</v>
      </c>
      <c r="F219">
        <f t="shared" si="14"/>
        <v>-6.4039975512133598E-2</v>
      </c>
      <c r="G219">
        <f t="shared" si="15"/>
        <v>-6.5271143476469534E-3</v>
      </c>
      <c r="H219">
        <f>0</f>
        <v>0</v>
      </c>
    </row>
    <row r="220" spans="1:8" x14ac:dyDescent="0.2">
      <c r="A220" s="4">
        <v>44818</v>
      </c>
      <c r="B220">
        <v>371.51998901367188</v>
      </c>
      <c r="C220">
        <v>3946.010009765625</v>
      </c>
      <c r="D220">
        <f t="shared" si="12"/>
        <v>8.4963604896330924E-3</v>
      </c>
      <c r="E220">
        <f t="shared" si="13"/>
        <v>3.3870120853238816E-3</v>
      </c>
      <c r="F220">
        <f t="shared" si="14"/>
        <v>3.3944384746106026E-3</v>
      </c>
      <c r="G220">
        <f t="shared" si="15"/>
        <v>5.1019220150224903E-3</v>
      </c>
      <c r="H220">
        <f>0</f>
        <v>0</v>
      </c>
    </row>
    <row r="221" spans="1:8" x14ac:dyDescent="0.2">
      <c r="A221" s="4">
        <v>44819</v>
      </c>
      <c r="B221">
        <v>309.1300048828125</v>
      </c>
      <c r="C221">
        <v>3901.35009765625</v>
      </c>
      <c r="D221">
        <f t="shared" si="12"/>
        <v>-0.16793170213127739</v>
      </c>
      <c r="E221">
        <f t="shared" si="13"/>
        <v>-1.1317739184353415E-2</v>
      </c>
      <c r="F221">
        <f t="shared" si="14"/>
        <v>-1.7873883633684889E-2</v>
      </c>
      <c r="G221">
        <f t="shared" si="15"/>
        <v>-0.1500578184975925</v>
      </c>
      <c r="H221">
        <f>0</f>
        <v>0</v>
      </c>
    </row>
    <row r="222" spans="1:8" x14ac:dyDescent="0.2">
      <c r="A222" s="4">
        <v>44820</v>
      </c>
      <c r="B222">
        <v>299.5</v>
      </c>
      <c r="C222">
        <v>3873.330078125</v>
      </c>
      <c r="D222">
        <f t="shared" si="12"/>
        <v>-3.1151957851723644E-2</v>
      </c>
      <c r="E222">
        <f t="shared" si="13"/>
        <v>-7.1821340894484553E-3</v>
      </c>
      <c r="F222">
        <f t="shared" si="14"/>
        <v>-1.1892321643410104E-2</v>
      </c>
      <c r="G222">
        <f t="shared" si="15"/>
        <v>-1.925963620831354E-2</v>
      </c>
      <c r="H222">
        <f>0</f>
        <v>0</v>
      </c>
    </row>
    <row r="223" spans="1:8" x14ac:dyDescent="0.2">
      <c r="A223" s="4">
        <v>44823</v>
      </c>
      <c r="B223">
        <v>296.05999755859381</v>
      </c>
      <c r="C223">
        <v>3899.889892578125</v>
      </c>
      <c r="D223">
        <f t="shared" si="12"/>
        <v>-1.1485817834411383E-2</v>
      </c>
      <c r="E223">
        <f t="shared" si="13"/>
        <v>6.8571007162865349E-3</v>
      </c>
      <c r="F223">
        <f t="shared" si="14"/>
        <v>8.4134259701581886E-3</v>
      </c>
      <c r="G223">
        <f t="shared" si="15"/>
        <v>-1.9899243804569571E-2</v>
      </c>
      <c r="H223">
        <f>0</f>
        <v>0</v>
      </c>
    </row>
    <row r="224" spans="1:8" x14ac:dyDescent="0.2">
      <c r="A224" s="4">
        <v>44824</v>
      </c>
      <c r="B224">
        <v>291.05999755859381</v>
      </c>
      <c r="C224">
        <v>3855.929931640625</v>
      </c>
      <c r="D224">
        <f t="shared" si="12"/>
        <v>-1.6888468692939362E-2</v>
      </c>
      <c r="E224">
        <f t="shared" si="13"/>
        <v>-1.1272103097361819E-2</v>
      </c>
      <c r="F224">
        <f t="shared" si="14"/>
        <v>-1.7807877553058352E-2</v>
      </c>
      <c r="G224">
        <f t="shared" si="15"/>
        <v>9.1940886011898995E-4</v>
      </c>
      <c r="H224">
        <f>0</f>
        <v>0</v>
      </c>
    </row>
    <row r="225" spans="1:8" x14ac:dyDescent="0.2">
      <c r="A225" s="4">
        <v>44825</v>
      </c>
      <c r="B225">
        <v>286.29998779296881</v>
      </c>
      <c r="C225">
        <v>3789.929931640625</v>
      </c>
      <c r="D225">
        <f t="shared" si="12"/>
        <v>-1.6354050043124735E-2</v>
      </c>
      <c r="E225">
        <f t="shared" si="13"/>
        <v>-1.7116493600784488E-2</v>
      </c>
      <c r="F225">
        <f t="shared" si="14"/>
        <v>-2.6260953533321734E-2</v>
      </c>
      <c r="G225">
        <f t="shared" si="15"/>
        <v>9.9069034901969992E-3</v>
      </c>
      <c r="H225">
        <f>0</f>
        <v>0</v>
      </c>
    </row>
    <row r="226" spans="1:8" x14ac:dyDescent="0.2">
      <c r="A226" s="4">
        <v>44826</v>
      </c>
      <c r="B226">
        <v>287.05999755859381</v>
      </c>
      <c r="C226">
        <v>3757.989990234375</v>
      </c>
      <c r="D226">
        <f t="shared" si="12"/>
        <v>2.6545923787275605E-3</v>
      </c>
      <c r="E226">
        <f t="shared" si="13"/>
        <v>-8.4275809796894308E-3</v>
      </c>
      <c r="F226">
        <f t="shared" si="14"/>
        <v>-1.3693682655550592E-2</v>
      </c>
      <c r="G226">
        <f t="shared" si="15"/>
        <v>1.6348275034278152E-2</v>
      </c>
      <c r="H226">
        <f>0</f>
        <v>0</v>
      </c>
    </row>
    <row r="227" spans="1:8" x14ac:dyDescent="0.2">
      <c r="A227" s="4">
        <v>44827</v>
      </c>
      <c r="B227">
        <v>284.55999755859381</v>
      </c>
      <c r="C227">
        <v>3693.22998046875</v>
      </c>
      <c r="D227">
        <f t="shared" si="12"/>
        <v>-8.7089807749675119E-3</v>
      </c>
      <c r="E227">
        <f t="shared" si="13"/>
        <v>-1.7232619015461026E-2</v>
      </c>
      <c r="F227">
        <f t="shared" si="14"/>
        <v>-2.6428912356902309E-2</v>
      </c>
      <c r="G227">
        <f t="shared" si="15"/>
        <v>1.7719931581934797E-2</v>
      </c>
      <c r="H227">
        <f>0</f>
        <v>0</v>
      </c>
    </row>
    <row r="228" spans="1:8" x14ac:dyDescent="0.2">
      <c r="A228" s="4">
        <v>44830</v>
      </c>
      <c r="B228">
        <v>276.95999145507812</v>
      </c>
      <c r="C228">
        <v>3655.0400390625</v>
      </c>
      <c r="D228">
        <f t="shared" si="12"/>
        <v>-2.6707921593760786E-2</v>
      </c>
      <c r="E228">
        <f t="shared" si="13"/>
        <v>-1.0340526208282075E-2</v>
      </c>
      <c r="F228">
        <f t="shared" si="14"/>
        <v>-1.6460484660636675E-2</v>
      </c>
      <c r="G228">
        <f t="shared" si="15"/>
        <v>-1.0247436933124111E-2</v>
      </c>
      <c r="H228">
        <f>0</f>
        <v>0</v>
      </c>
    </row>
    <row r="229" spans="1:8" x14ac:dyDescent="0.2">
      <c r="A229" s="4">
        <v>44831</v>
      </c>
      <c r="B229">
        <v>277.57000732421881</v>
      </c>
      <c r="C229">
        <v>3647.2900390625</v>
      </c>
      <c r="D229">
        <f t="shared" si="12"/>
        <v>2.2025414787738562E-3</v>
      </c>
      <c r="E229">
        <f t="shared" si="13"/>
        <v>-2.1203598092424114E-3</v>
      </c>
      <c r="F229">
        <f t="shared" si="14"/>
        <v>-4.5711882317281075E-3</v>
      </c>
      <c r="G229">
        <f t="shared" si="15"/>
        <v>6.7737297105019637E-3</v>
      </c>
      <c r="H229">
        <f>0</f>
        <v>0</v>
      </c>
    </row>
    <row r="230" spans="1:8" x14ac:dyDescent="0.2">
      <c r="A230" s="4">
        <v>44832</v>
      </c>
      <c r="B230">
        <v>281.39999389648438</v>
      </c>
      <c r="C230">
        <v>3719.0400390625</v>
      </c>
      <c r="D230">
        <f t="shared" si="12"/>
        <v>1.3798272404092593E-2</v>
      </c>
      <c r="E230">
        <f t="shared" si="13"/>
        <v>1.9672139926234733E-2</v>
      </c>
      <c r="F230">
        <f t="shared" si="14"/>
        <v>2.6948549533223818E-2</v>
      </c>
      <c r="G230">
        <f t="shared" si="15"/>
        <v>-1.3150277129131225E-2</v>
      </c>
      <c r="H230">
        <f>0</f>
        <v>0</v>
      </c>
    </row>
    <row r="231" spans="1:8" x14ac:dyDescent="0.2">
      <c r="A231" s="4">
        <v>44833</v>
      </c>
      <c r="B231">
        <v>278.25</v>
      </c>
      <c r="C231">
        <v>3640.469970703125</v>
      </c>
      <c r="D231">
        <f t="shared" si="12"/>
        <v>-1.1194008403721312E-2</v>
      </c>
      <c r="E231">
        <f t="shared" si="13"/>
        <v>-2.1126437880238824E-2</v>
      </c>
      <c r="F231">
        <f t="shared" si="14"/>
        <v>-3.206076510494741E-2</v>
      </c>
      <c r="G231">
        <f t="shared" si="15"/>
        <v>2.0866756701226098E-2</v>
      </c>
      <c r="H231">
        <f>0</f>
        <v>0</v>
      </c>
    </row>
    <row r="232" spans="1:8" x14ac:dyDescent="0.2">
      <c r="A232" s="4">
        <v>44834</v>
      </c>
      <c r="B232">
        <v>275.20001220703119</v>
      </c>
      <c r="C232">
        <v>3585.6201171875</v>
      </c>
      <c r="D232">
        <f t="shared" si="12"/>
        <v>-1.0961321807614777E-2</v>
      </c>
      <c r="E232">
        <f t="shared" si="13"/>
        <v>-1.5066695771983274E-2</v>
      </c>
      <c r="F232">
        <f t="shared" si="14"/>
        <v>-2.3296213791703126E-2</v>
      </c>
      <c r="G232">
        <f t="shared" si="15"/>
        <v>1.233489198408835E-2</v>
      </c>
      <c r="H232">
        <f>0</f>
        <v>0</v>
      </c>
    </row>
    <row r="233" spans="1:8" x14ac:dyDescent="0.2">
      <c r="A233" s="4">
        <v>44837</v>
      </c>
      <c r="B233">
        <v>285.239990234375</v>
      </c>
      <c r="C233">
        <v>3678.429931640625</v>
      </c>
      <c r="D233">
        <f t="shared" si="12"/>
        <v>3.6482476678783016E-2</v>
      </c>
      <c r="E233">
        <f t="shared" si="13"/>
        <v>2.5883894952576147E-2</v>
      </c>
      <c r="F233">
        <f t="shared" si="14"/>
        <v>3.593296581712823E-2</v>
      </c>
      <c r="G233">
        <f t="shared" si="15"/>
        <v>5.495108616547853E-4</v>
      </c>
      <c r="H233">
        <f>0</f>
        <v>0</v>
      </c>
    </row>
    <row r="234" spans="1:8" x14ac:dyDescent="0.2">
      <c r="A234" s="4">
        <v>44838</v>
      </c>
      <c r="B234">
        <v>294.97000122070312</v>
      </c>
      <c r="C234">
        <v>3790.929931640625</v>
      </c>
      <c r="D234">
        <f t="shared" si="12"/>
        <v>3.4111664981944623E-2</v>
      </c>
      <c r="E234">
        <f t="shared" si="13"/>
        <v>3.0583700679551518E-2</v>
      </c>
      <c r="F234">
        <f t="shared" si="14"/>
        <v>4.2730563424497867E-2</v>
      </c>
      <c r="G234">
        <f t="shared" si="15"/>
        <v>-8.6188984425532439E-3</v>
      </c>
      <c r="H234">
        <f>0</f>
        <v>0</v>
      </c>
    </row>
    <row r="235" spans="1:8" x14ac:dyDescent="0.2">
      <c r="A235" s="4">
        <v>44839</v>
      </c>
      <c r="B235">
        <v>297.3800048828125</v>
      </c>
      <c r="C235">
        <v>3783.280029296875</v>
      </c>
      <c r="D235">
        <f t="shared" si="12"/>
        <v>8.1703347870489829E-3</v>
      </c>
      <c r="E235">
        <f t="shared" si="13"/>
        <v>-2.0179487570848309E-3</v>
      </c>
      <c r="F235">
        <f t="shared" si="14"/>
        <v>-4.423065274406935E-3</v>
      </c>
      <c r="G235">
        <f t="shared" si="15"/>
        <v>1.2593400061455918E-2</v>
      </c>
      <c r="H235">
        <f>0</f>
        <v>0</v>
      </c>
    </row>
    <row r="236" spans="1:8" x14ac:dyDescent="0.2">
      <c r="A236" s="4">
        <v>44840</v>
      </c>
      <c r="B236">
        <v>298.41000366210938</v>
      </c>
      <c r="C236">
        <v>3744.52001953125</v>
      </c>
      <c r="D236">
        <f t="shared" si="12"/>
        <v>3.4635777872920048E-3</v>
      </c>
      <c r="E236">
        <f t="shared" si="13"/>
        <v>-1.0245080846639998E-2</v>
      </c>
      <c r="F236">
        <f t="shared" si="14"/>
        <v>-1.632243657958328E-2</v>
      </c>
      <c r="G236">
        <f t="shared" si="15"/>
        <v>1.9786014366875285E-2</v>
      </c>
      <c r="H236">
        <f>0</f>
        <v>0</v>
      </c>
    </row>
    <row r="237" spans="1:8" x14ac:dyDescent="0.2">
      <c r="A237" s="4">
        <v>44841</v>
      </c>
      <c r="B237">
        <v>288.76998901367188</v>
      </c>
      <c r="C237">
        <v>3639.659912109375</v>
      </c>
      <c r="D237">
        <f t="shared" si="12"/>
        <v>-3.2304596126585983E-2</v>
      </c>
      <c r="E237">
        <f t="shared" si="13"/>
        <v>-2.8003617786773516E-2</v>
      </c>
      <c r="F237">
        <f t="shared" si="14"/>
        <v>-4.2007623420768969E-2</v>
      </c>
      <c r="G237">
        <f t="shared" si="15"/>
        <v>9.7030272941829865E-3</v>
      </c>
      <c r="H237">
        <f>0</f>
        <v>0</v>
      </c>
    </row>
    <row r="238" spans="1:8" x14ac:dyDescent="0.2">
      <c r="A238" s="4">
        <v>44844</v>
      </c>
      <c r="B238">
        <v>285.72000122070312</v>
      </c>
      <c r="C238">
        <v>3612.389892578125</v>
      </c>
      <c r="D238">
        <f t="shared" si="12"/>
        <v>-1.0561997122299105E-2</v>
      </c>
      <c r="E238">
        <f t="shared" si="13"/>
        <v>-7.4924636339018802E-3</v>
      </c>
      <c r="F238">
        <f t="shared" si="14"/>
        <v>-1.2341168998262431E-2</v>
      </c>
      <c r="G238">
        <f t="shared" si="15"/>
        <v>1.7791718759633257E-3</v>
      </c>
      <c r="H238">
        <f>0</f>
        <v>0</v>
      </c>
    </row>
    <row r="239" spans="1:8" x14ac:dyDescent="0.2">
      <c r="A239" s="4">
        <v>44845</v>
      </c>
      <c r="B239">
        <v>284.82998657226562</v>
      </c>
      <c r="C239">
        <v>3588.840087890625</v>
      </c>
      <c r="D239">
        <f t="shared" si="12"/>
        <v>-3.1149889564434652E-3</v>
      </c>
      <c r="E239">
        <f t="shared" si="13"/>
        <v>-6.5191757777544046E-3</v>
      </c>
      <c r="F239">
        <f t="shared" si="14"/>
        <v>-1.093344715047281E-2</v>
      </c>
      <c r="G239">
        <f t="shared" si="15"/>
        <v>7.818458194029345E-3</v>
      </c>
      <c r="H239">
        <f>0</f>
        <v>0</v>
      </c>
    </row>
    <row r="240" spans="1:8" x14ac:dyDescent="0.2">
      <c r="A240" s="4">
        <v>44846</v>
      </c>
      <c r="B240">
        <v>286.14999389648438</v>
      </c>
      <c r="C240">
        <v>3577.030029296875</v>
      </c>
      <c r="D240">
        <f t="shared" si="12"/>
        <v>4.6343692253196789E-3</v>
      </c>
      <c r="E240">
        <f t="shared" si="13"/>
        <v>-3.2907731480149582E-3</v>
      </c>
      <c r="F240">
        <f t="shared" si="14"/>
        <v>-6.2640239303632453E-3</v>
      </c>
      <c r="G240">
        <f t="shared" si="15"/>
        <v>1.0898393155682924E-2</v>
      </c>
      <c r="H240">
        <f>0</f>
        <v>0</v>
      </c>
    </row>
    <row r="241" spans="1:8" x14ac:dyDescent="0.2">
      <c r="A241" s="4">
        <v>44847</v>
      </c>
      <c r="B241">
        <v>294.739990234375</v>
      </c>
      <c r="C241">
        <v>3669.909912109375</v>
      </c>
      <c r="D241">
        <f t="shared" si="12"/>
        <v>3.001920853088702E-2</v>
      </c>
      <c r="E241">
        <f t="shared" si="13"/>
        <v>2.5965642460864968E-2</v>
      </c>
      <c r="F241">
        <f t="shared" si="14"/>
        <v>3.6051201910072037E-2</v>
      </c>
      <c r="G241">
        <f t="shared" si="15"/>
        <v>-6.0319933791850161E-3</v>
      </c>
      <c r="H241">
        <f>0</f>
        <v>0</v>
      </c>
    </row>
    <row r="242" spans="1:8" x14ac:dyDescent="0.2">
      <c r="A242" s="4">
        <v>44848</v>
      </c>
      <c r="B242">
        <v>287.94000244140619</v>
      </c>
      <c r="C242">
        <v>3583.070068359375</v>
      </c>
      <c r="D242">
        <f t="shared" si="12"/>
        <v>-2.3071140728346706E-2</v>
      </c>
      <c r="E242">
        <f t="shared" si="13"/>
        <v>-2.3662663615654389E-2</v>
      </c>
      <c r="F242">
        <f t="shared" si="14"/>
        <v>-3.5729053326278924E-2</v>
      </c>
      <c r="G242">
        <f t="shared" si="15"/>
        <v>1.2657912597932218E-2</v>
      </c>
      <c r="H242">
        <f>0</f>
        <v>0</v>
      </c>
    </row>
    <row r="243" spans="1:8" x14ac:dyDescent="0.2">
      <c r="A243" s="4">
        <v>44851</v>
      </c>
      <c r="B243">
        <v>293.5</v>
      </c>
      <c r="C243">
        <v>3677.949951171875</v>
      </c>
      <c r="D243">
        <f t="shared" si="12"/>
        <v>1.9309569741791099E-2</v>
      </c>
      <c r="E243">
        <f t="shared" si="13"/>
        <v>2.6480052302171098E-2</v>
      </c>
      <c r="F243">
        <f t="shared" si="14"/>
        <v>3.6795222261040955E-2</v>
      </c>
      <c r="G243">
        <f t="shared" si="15"/>
        <v>-1.7485652519249856E-2</v>
      </c>
      <c r="H243">
        <f>0</f>
        <v>0</v>
      </c>
    </row>
    <row r="244" spans="1:8" x14ac:dyDescent="0.2">
      <c r="A244" s="4">
        <v>44852</v>
      </c>
      <c r="B244">
        <v>292.98001098632812</v>
      </c>
      <c r="C244">
        <v>3719.97998046875</v>
      </c>
      <c r="D244">
        <f t="shared" si="12"/>
        <v>-1.7716831811648293E-3</v>
      </c>
      <c r="E244">
        <f t="shared" si="13"/>
        <v>1.1427569666488724E-2</v>
      </c>
      <c r="F244">
        <f t="shared" si="14"/>
        <v>1.5023956405944101E-2</v>
      </c>
      <c r="G244">
        <f t="shared" si="15"/>
        <v>-1.6795639587108932E-2</v>
      </c>
      <c r="H244">
        <f>0</f>
        <v>0</v>
      </c>
    </row>
    <row r="245" spans="1:8" x14ac:dyDescent="0.2">
      <c r="A245" s="4">
        <v>44853</v>
      </c>
      <c r="B245">
        <v>299.82998657226562</v>
      </c>
      <c r="C245">
        <v>3695.159912109375</v>
      </c>
      <c r="D245">
        <f t="shared" si="12"/>
        <v>2.3380351317746184E-2</v>
      </c>
      <c r="E245">
        <f t="shared" si="13"/>
        <v>-6.6720972934503076E-3</v>
      </c>
      <c r="F245">
        <f t="shared" si="14"/>
        <v>-1.1154626277780865E-2</v>
      </c>
      <c r="G245">
        <f t="shared" si="15"/>
        <v>3.4534977595527053E-2</v>
      </c>
      <c r="H245">
        <f>0</f>
        <v>0</v>
      </c>
    </row>
    <row r="246" spans="1:8" x14ac:dyDescent="0.2">
      <c r="A246" s="4">
        <v>44854</v>
      </c>
      <c r="B246">
        <v>302.3800048828125</v>
      </c>
      <c r="C246">
        <v>3665.780029296875</v>
      </c>
      <c r="D246">
        <f t="shared" si="12"/>
        <v>8.5048808483079164E-3</v>
      </c>
      <c r="E246">
        <f t="shared" si="13"/>
        <v>-7.9509097065648682E-3</v>
      </c>
      <c r="F246">
        <f t="shared" si="14"/>
        <v>-1.3004245752425947E-2</v>
      </c>
      <c r="G246">
        <f t="shared" si="15"/>
        <v>2.1509126600733862E-2</v>
      </c>
      <c r="H246">
        <f>0</f>
        <v>0</v>
      </c>
    </row>
    <row r="247" spans="1:8" x14ac:dyDescent="0.2">
      <c r="A247" s="4">
        <v>44855</v>
      </c>
      <c r="B247">
        <v>306.3699951171875</v>
      </c>
      <c r="C247">
        <v>3752.75</v>
      </c>
      <c r="D247">
        <f t="shared" si="12"/>
        <v>1.31952846416592E-2</v>
      </c>
      <c r="E247">
        <f t="shared" si="13"/>
        <v>2.372481982226482E-2</v>
      </c>
      <c r="F247">
        <f t="shared" si="14"/>
        <v>3.2810172069357539E-2</v>
      </c>
      <c r="G247">
        <f t="shared" si="15"/>
        <v>-1.961488742769834E-2</v>
      </c>
      <c r="H247">
        <f>0</f>
        <v>0</v>
      </c>
    </row>
    <row r="248" spans="1:8" x14ac:dyDescent="0.2">
      <c r="A248" s="4">
        <v>44858</v>
      </c>
      <c r="B248">
        <v>316.22000122070312</v>
      </c>
      <c r="C248">
        <v>3797.340087890625</v>
      </c>
      <c r="D248">
        <f t="shared" si="12"/>
        <v>3.2150687928000243E-2</v>
      </c>
      <c r="E248">
        <f t="shared" si="13"/>
        <v>1.1881976654619875E-2</v>
      </c>
      <c r="F248">
        <f t="shared" si="14"/>
        <v>1.5681191201323663E-2</v>
      </c>
      <c r="G248">
        <f t="shared" si="15"/>
        <v>1.646949672667658E-2</v>
      </c>
      <c r="H248">
        <f>0</f>
        <v>0</v>
      </c>
    </row>
    <row r="249" spans="1:8" x14ac:dyDescent="0.2">
      <c r="A249" s="4">
        <v>44859</v>
      </c>
      <c r="B249">
        <v>323.79000854492188</v>
      </c>
      <c r="C249">
        <v>3859.110107421875</v>
      </c>
      <c r="D249">
        <f t="shared" si="12"/>
        <v>2.3939052858757526E-2</v>
      </c>
      <c r="E249">
        <f t="shared" si="13"/>
        <v>1.6266654579669915E-2</v>
      </c>
      <c r="F249">
        <f t="shared" si="14"/>
        <v>2.2023001459848594E-2</v>
      </c>
      <c r="G249">
        <f t="shared" si="15"/>
        <v>1.9160513989089321E-3</v>
      </c>
      <c r="H249">
        <f>0</f>
        <v>0</v>
      </c>
    </row>
    <row r="250" spans="1:8" x14ac:dyDescent="0.2">
      <c r="A250" s="4">
        <v>44860</v>
      </c>
      <c r="B250">
        <v>320.48001098632812</v>
      </c>
      <c r="C250">
        <v>3830.60009765625</v>
      </c>
      <c r="D250">
        <f t="shared" si="12"/>
        <v>-1.022266738083899E-2</v>
      </c>
      <c r="E250">
        <f t="shared" si="13"/>
        <v>-7.3877160723645474E-3</v>
      </c>
      <c r="F250">
        <f t="shared" si="14"/>
        <v>-1.218966661389851E-2</v>
      </c>
      <c r="G250">
        <f t="shared" si="15"/>
        <v>1.9669992330595201E-3</v>
      </c>
      <c r="H250">
        <f>0</f>
        <v>0</v>
      </c>
    </row>
    <row r="251" spans="1:8" x14ac:dyDescent="0.2">
      <c r="A251" s="4">
        <v>44861</v>
      </c>
      <c r="B251">
        <v>318.64999389648438</v>
      </c>
      <c r="C251">
        <v>3807.300048828125</v>
      </c>
      <c r="D251">
        <f t="shared" si="12"/>
        <v>-5.7102378529368947E-3</v>
      </c>
      <c r="E251">
        <f t="shared" si="13"/>
        <v>-6.0826106182112483E-3</v>
      </c>
      <c r="F251">
        <f t="shared" si="14"/>
        <v>-1.0302018011404686E-2</v>
      </c>
      <c r="G251">
        <f t="shared" si="15"/>
        <v>4.5917801584677911E-3</v>
      </c>
      <c r="H251">
        <f>0</f>
        <v>0</v>
      </c>
    </row>
    <row r="252" spans="1:8" x14ac:dyDescent="0.2">
      <c r="A252" s="4">
        <v>44862</v>
      </c>
      <c r="B252">
        <v>325.67999267578119</v>
      </c>
      <c r="C252">
        <v>3901.06005859375</v>
      </c>
      <c r="D252">
        <f t="shared" si="12"/>
        <v>2.2061819908838709E-2</v>
      </c>
      <c r="E252">
        <f t="shared" si="13"/>
        <v>2.4626377895927698E-2</v>
      </c>
      <c r="F252">
        <f t="shared" si="14"/>
        <v>3.4114147033526873E-2</v>
      </c>
      <c r="G252">
        <f t="shared" si="15"/>
        <v>-1.2052327124688164E-2</v>
      </c>
      <c r="H252">
        <f>0</f>
        <v>0</v>
      </c>
    </row>
    <row r="253" spans="1:8" x14ac:dyDescent="0.2">
      <c r="A253" s="4">
        <v>44865</v>
      </c>
      <c r="B253">
        <v>318.5</v>
      </c>
      <c r="C253">
        <v>3871.97998046875</v>
      </c>
      <c r="D253">
        <f t="shared" si="12"/>
        <v>-2.2046158306472829E-2</v>
      </c>
      <c r="E253">
        <f t="shared" si="13"/>
        <v>-7.4544041076575196E-3</v>
      </c>
      <c r="F253">
        <f t="shared" si="14"/>
        <v>-1.2286121330429832E-2</v>
      </c>
      <c r="G253">
        <f t="shared" si="15"/>
        <v>-9.7600369760429979E-3</v>
      </c>
      <c r="H253">
        <f>0</f>
        <v>0</v>
      </c>
    </row>
    <row r="254" spans="1:8" x14ac:dyDescent="0.2">
      <c r="A254" s="4">
        <v>44866</v>
      </c>
      <c r="B254">
        <v>316.01998901367188</v>
      </c>
      <c r="C254">
        <v>3856.10009765625</v>
      </c>
      <c r="D254">
        <f t="shared" si="12"/>
        <v>-7.7865337090364806E-3</v>
      </c>
      <c r="E254">
        <f t="shared" si="13"/>
        <v>-4.1012306087846451E-3</v>
      </c>
      <c r="F254">
        <f t="shared" si="14"/>
        <v>-7.4362348718883531E-3</v>
      </c>
      <c r="G254">
        <f t="shared" si="15"/>
        <v>-3.5029883714812748E-4</v>
      </c>
      <c r="H254">
        <f>0</f>
        <v>0</v>
      </c>
    </row>
    <row r="255" spans="1:8" x14ac:dyDescent="0.2">
      <c r="A255" s="4">
        <v>44867</v>
      </c>
      <c r="B255">
        <v>301.22000122070312</v>
      </c>
      <c r="C255">
        <v>3759.68994140625</v>
      </c>
      <c r="D255">
        <f t="shared" si="12"/>
        <v>-4.6832441957741056E-2</v>
      </c>
      <c r="E255">
        <f t="shared" si="13"/>
        <v>-2.500198485734284E-2</v>
      </c>
      <c r="F255">
        <f t="shared" si="14"/>
        <v>-3.766619017764828E-2</v>
      </c>
      <c r="G255">
        <f t="shared" si="15"/>
        <v>-9.1662517800927754E-3</v>
      </c>
      <c r="H255">
        <f>0</f>
        <v>0</v>
      </c>
    </row>
    <row r="256" spans="1:8" x14ac:dyDescent="0.2">
      <c r="A256" s="4">
        <v>44868</v>
      </c>
      <c r="B256">
        <v>285.92999267578119</v>
      </c>
      <c r="C256">
        <v>3719.889892578125</v>
      </c>
      <c r="D256">
        <f t="shared" si="12"/>
        <v>-5.0760269845822714E-2</v>
      </c>
      <c r="E256">
        <f t="shared" si="13"/>
        <v>-1.0585992315429671E-2</v>
      </c>
      <c r="F256">
        <f t="shared" si="14"/>
        <v>-1.681551631929859E-2</v>
      </c>
      <c r="G256">
        <f t="shared" si="15"/>
        <v>-3.3944753526524124E-2</v>
      </c>
      <c r="H256">
        <f>0</f>
        <v>0</v>
      </c>
    </row>
    <row r="257" spans="1:8" x14ac:dyDescent="0.2">
      <c r="A257" s="4">
        <v>44869</v>
      </c>
      <c r="B257">
        <v>285.75</v>
      </c>
      <c r="C257">
        <v>3770.550048828125</v>
      </c>
      <c r="D257">
        <f t="shared" si="12"/>
        <v>-6.2949910954357424E-4</v>
      </c>
      <c r="E257">
        <f t="shared" si="13"/>
        <v>1.3618724670070526E-2</v>
      </c>
      <c r="F257">
        <f t="shared" si="14"/>
        <v>1.8193149107726118E-2</v>
      </c>
      <c r="G257">
        <f t="shared" si="15"/>
        <v>-1.8822648217269693E-2</v>
      </c>
      <c r="H257">
        <f>0</f>
        <v>0</v>
      </c>
    </row>
    <row r="258" spans="1:8" x14ac:dyDescent="0.2">
      <c r="A258" s="4">
        <v>44872</v>
      </c>
      <c r="B258">
        <v>299.54000854492188</v>
      </c>
      <c r="C258">
        <v>3806.800048828125</v>
      </c>
      <c r="D258">
        <f t="shared" ref="D258:D300" si="16">(B258/B257)-1</f>
        <v>4.8258997532534931E-2</v>
      </c>
      <c r="E258">
        <f t="shared" ref="E258:E300" si="17">(C258/C257)-1</f>
        <v>9.6139819205598442E-3</v>
      </c>
      <c r="F258">
        <f t="shared" ref="F258:F300" si="18">alpha_abde+beta_adbe*E258</f>
        <v>1.2400860806114926E-2</v>
      </c>
      <c r="G258">
        <f t="shared" ref="G258:G300" si="19">D258-F258</f>
        <v>3.5858136726420006E-2</v>
      </c>
      <c r="H258">
        <f>0</f>
        <v>0</v>
      </c>
    </row>
    <row r="259" spans="1:8" x14ac:dyDescent="0.2">
      <c r="A259" s="4">
        <v>44873</v>
      </c>
      <c r="B259">
        <v>302.17001342773438</v>
      </c>
      <c r="C259">
        <v>3828.110107421875</v>
      </c>
      <c r="D259">
        <f t="shared" si="16"/>
        <v>8.7801455825160524E-3</v>
      </c>
      <c r="E259">
        <f t="shared" si="17"/>
        <v>5.5978928024627006E-3</v>
      </c>
      <c r="F259">
        <f t="shared" si="18"/>
        <v>6.5921616031949896E-3</v>
      </c>
      <c r="G259">
        <f t="shared" si="19"/>
        <v>2.1879839793210627E-3</v>
      </c>
      <c r="H259">
        <f>0</f>
        <v>0</v>
      </c>
    </row>
    <row r="260" spans="1:8" x14ac:dyDescent="0.2">
      <c r="A260" s="4">
        <v>44874</v>
      </c>
      <c r="B260">
        <v>298.8699951171875</v>
      </c>
      <c r="C260">
        <v>3748.570068359375</v>
      </c>
      <c r="D260">
        <f t="shared" si="16"/>
        <v>-1.0921064843967709E-2</v>
      </c>
      <c r="E260">
        <f t="shared" si="17"/>
        <v>-2.077788695478977E-2</v>
      </c>
      <c r="F260">
        <f t="shared" si="18"/>
        <v>-3.155663598248605E-2</v>
      </c>
      <c r="G260">
        <f t="shared" si="19"/>
        <v>2.0635571138518341E-2</v>
      </c>
      <c r="H260">
        <f>0</f>
        <v>0</v>
      </c>
    </row>
    <row r="261" spans="1:8" x14ac:dyDescent="0.2">
      <c r="A261" s="4">
        <v>44875</v>
      </c>
      <c r="B261">
        <v>329.95001220703119</v>
      </c>
      <c r="C261">
        <v>3956.3701171875</v>
      </c>
      <c r="D261">
        <f t="shared" si="16"/>
        <v>0.10399176095832963</v>
      </c>
      <c r="E261">
        <f t="shared" si="17"/>
        <v>5.5434484360344927E-2</v>
      </c>
      <c r="F261">
        <f t="shared" si="18"/>
        <v>7.8673672034337436E-2</v>
      </c>
      <c r="G261">
        <f t="shared" si="19"/>
        <v>2.5318088923992191E-2</v>
      </c>
      <c r="H261">
        <f>0</f>
        <v>0</v>
      </c>
    </row>
    <row r="262" spans="1:8" x14ac:dyDescent="0.2">
      <c r="A262" s="4">
        <v>44876</v>
      </c>
      <c r="B262">
        <v>341.14999389648438</v>
      </c>
      <c r="C262">
        <v>3992.929931640625</v>
      </c>
      <c r="D262">
        <f t="shared" si="16"/>
        <v>3.3944480300323931E-2</v>
      </c>
      <c r="E262">
        <f t="shared" si="17"/>
        <v>9.2407467881479022E-3</v>
      </c>
      <c r="F262">
        <f t="shared" si="18"/>
        <v>1.1861029504470358E-2</v>
      </c>
      <c r="G262">
        <f t="shared" si="19"/>
        <v>2.2083450795853575E-2</v>
      </c>
      <c r="H262">
        <f>0</f>
        <v>0</v>
      </c>
    </row>
    <row r="263" spans="1:8" x14ac:dyDescent="0.2">
      <c r="A263" s="4">
        <v>44879</v>
      </c>
      <c r="B263">
        <v>340.3699951171875</v>
      </c>
      <c r="C263">
        <v>3957.25</v>
      </c>
      <c r="D263">
        <f t="shared" si="16"/>
        <v>-2.2863807511412926E-3</v>
      </c>
      <c r="E263">
        <f t="shared" si="17"/>
        <v>-8.9357770488009969E-3</v>
      </c>
      <c r="F263">
        <f t="shared" si="18"/>
        <v>-1.4428715672689926E-2</v>
      </c>
      <c r="G263">
        <f t="shared" si="19"/>
        <v>1.2142334921548634E-2</v>
      </c>
      <c r="H263">
        <f>0</f>
        <v>0</v>
      </c>
    </row>
    <row r="264" spans="1:8" x14ac:dyDescent="0.2">
      <c r="A264" s="4">
        <v>44880</v>
      </c>
      <c r="B264">
        <v>345.95999145507812</v>
      </c>
      <c r="C264">
        <v>3991.72998046875</v>
      </c>
      <c r="D264">
        <f t="shared" si="16"/>
        <v>1.6423293527874083E-2</v>
      </c>
      <c r="E264">
        <f t="shared" si="17"/>
        <v>8.7131165503191443E-3</v>
      </c>
      <c r="F264">
        <f t="shared" si="18"/>
        <v>1.1097887738491692E-2</v>
      </c>
      <c r="G264">
        <f t="shared" si="19"/>
        <v>5.3254057893823911E-3</v>
      </c>
      <c r="H264">
        <f>0</f>
        <v>0</v>
      </c>
    </row>
    <row r="265" spans="1:8" x14ac:dyDescent="0.2">
      <c r="A265" s="4">
        <v>44881</v>
      </c>
      <c r="B265">
        <v>338.41000366210938</v>
      </c>
      <c r="C265">
        <v>3958.7900390625</v>
      </c>
      <c r="D265">
        <f t="shared" si="16"/>
        <v>-2.1823297431631139E-2</v>
      </c>
      <c r="E265">
        <f t="shared" si="17"/>
        <v>-8.252046497990273E-3</v>
      </c>
      <c r="F265">
        <f t="shared" si="18"/>
        <v>-1.34397971032265E-2</v>
      </c>
      <c r="G265">
        <f t="shared" si="19"/>
        <v>-8.3835003284046389E-3</v>
      </c>
      <c r="H265">
        <f>0</f>
        <v>0</v>
      </c>
    </row>
    <row r="266" spans="1:8" x14ac:dyDescent="0.2">
      <c r="A266" s="4">
        <v>44882</v>
      </c>
      <c r="B266">
        <v>337.82998657226562</v>
      </c>
      <c r="C266">
        <v>3946.56005859375</v>
      </c>
      <c r="D266">
        <f t="shared" si="16"/>
        <v>-1.7139478253216378E-3</v>
      </c>
      <c r="E266">
        <f t="shared" si="17"/>
        <v>-3.0893228355314273E-3</v>
      </c>
      <c r="F266">
        <f t="shared" si="18"/>
        <v>-5.9726548309381091E-3</v>
      </c>
      <c r="G266">
        <f t="shared" si="19"/>
        <v>4.2587070056164713E-3</v>
      </c>
      <c r="H266">
        <f>0</f>
        <v>0</v>
      </c>
    </row>
    <row r="267" spans="1:8" x14ac:dyDescent="0.2">
      <c r="A267" s="4">
        <v>44883</v>
      </c>
      <c r="B267">
        <v>330.8599853515625</v>
      </c>
      <c r="C267">
        <v>3965.340087890625</v>
      </c>
      <c r="D267">
        <f t="shared" si="16"/>
        <v>-2.0631683088357722E-2</v>
      </c>
      <c r="E267">
        <f t="shared" si="17"/>
        <v>4.7585819088147296E-3</v>
      </c>
      <c r="F267">
        <f t="shared" si="18"/>
        <v>5.3782182927823597E-3</v>
      </c>
      <c r="G267">
        <f t="shared" si="19"/>
        <v>-2.600990138114008E-2</v>
      </c>
      <c r="H267">
        <f>0</f>
        <v>0</v>
      </c>
    </row>
    <row r="268" spans="1:8" x14ac:dyDescent="0.2">
      <c r="A268" s="4">
        <v>44886</v>
      </c>
      <c r="B268">
        <v>321.489990234375</v>
      </c>
      <c r="C268">
        <v>3949.93994140625</v>
      </c>
      <c r="D268">
        <f t="shared" si="16"/>
        <v>-2.8320121900601625E-2</v>
      </c>
      <c r="E268">
        <f t="shared" si="17"/>
        <v>-3.8836886983297791E-3</v>
      </c>
      <c r="F268">
        <f t="shared" si="18"/>
        <v>-7.121591574714814E-3</v>
      </c>
      <c r="G268">
        <f t="shared" si="19"/>
        <v>-2.1198530325886811E-2</v>
      </c>
      <c r="H268">
        <f>0</f>
        <v>0</v>
      </c>
    </row>
    <row r="269" spans="1:8" x14ac:dyDescent="0.2">
      <c r="A269" s="4">
        <v>44887</v>
      </c>
      <c r="B269">
        <v>330.8800048828125</v>
      </c>
      <c r="C269">
        <v>4003.580078125</v>
      </c>
      <c r="D269">
        <f t="shared" si="16"/>
        <v>2.920779785893779E-2</v>
      </c>
      <c r="E269">
        <f t="shared" si="17"/>
        <v>1.3579987927526016E-2</v>
      </c>
      <c r="F269">
        <f t="shared" si="18"/>
        <v>1.8137121943257065E-2</v>
      </c>
      <c r="G269">
        <f t="shared" si="19"/>
        <v>1.1070675915680724E-2</v>
      </c>
      <c r="H269">
        <f>0</f>
        <v>0</v>
      </c>
    </row>
    <row r="270" spans="1:8" x14ac:dyDescent="0.2">
      <c r="A270" s="4">
        <v>44888</v>
      </c>
      <c r="B270">
        <v>335.77999877929688</v>
      </c>
      <c r="C270">
        <v>4027.260009765625</v>
      </c>
      <c r="D270">
        <f t="shared" si="16"/>
        <v>1.4808975532443647E-2</v>
      </c>
      <c r="E270">
        <f t="shared" si="17"/>
        <v>5.9146891478476515E-3</v>
      </c>
      <c r="F270">
        <f t="shared" si="18"/>
        <v>7.0503622617992499E-3</v>
      </c>
      <c r="G270">
        <f t="shared" si="19"/>
        <v>7.7586132706443968E-3</v>
      </c>
      <c r="H270">
        <f>0</f>
        <v>0</v>
      </c>
    </row>
    <row r="271" spans="1:8" x14ac:dyDescent="0.2">
      <c r="A271" s="4">
        <v>44890</v>
      </c>
      <c r="B271">
        <v>334.29998779296881</v>
      </c>
      <c r="C271">
        <v>4026.1201171875</v>
      </c>
      <c r="D271">
        <f t="shared" si="16"/>
        <v>-4.4076805995251211E-3</v>
      </c>
      <c r="E271">
        <f t="shared" si="17"/>
        <v>-2.8304419763336419E-4</v>
      </c>
      <c r="F271">
        <f t="shared" si="18"/>
        <v>-1.9137736637659039E-3</v>
      </c>
      <c r="G271">
        <f t="shared" si="19"/>
        <v>-2.4939069357592172E-3</v>
      </c>
      <c r="H271">
        <f>0</f>
        <v>0</v>
      </c>
    </row>
    <row r="272" spans="1:8" x14ac:dyDescent="0.2">
      <c r="A272" s="4">
        <v>44893</v>
      </c>
      <c r="B272">
        <v>328.97000122070312</v>
      </c>
      <c r="C272">
        <v>3963.93994140625</v>
      </c>
      <c r="D272">
        <f t="shared" si="16"/>
        <v>-1.5943723502516383E-2</v>
      </c>
      <c r="E272">
        <f t="shared" si="17"/>
        <v>-1.5444192913123267E-2</v>
      </c>
      <c r="F272">
        <f t="shared" si="18"/>
        <v>-2.3842209480136302E-2</v>
      </c>
      <c r="G272">
        <f t="shared" si="19"/>
        <v>7.8984859776199193E-3</v>
      </c>
      <c r="H272">
        <f>0</f>
        <v>0</v>
      </c>
    </row>
    <row r="273" spans="1:15" x14ac:dyDescent="0.2">
      <c r="A273" s="4">
        <v>44894</v>
      </c>
      <c r="B273">
        <v>326.77999877929688</v>
      </c>
      <c r="C273">
        <v>3957.6298828125</v>
      </c>
      <c r="D273">
        <f t="shared" si="16"/>
        <v>-6.6571493852930486E-3</v>
      </c>
      <c r="E273">
        <f t="shared" si="17"/>
        <v>-1.5918653377758885E-3</v>
      </c>
      <c r="F273">
        <f t="shared" si="18"/>
        <v>-3.8067964752499265E-3</v>
      </c>
      <c r="G273">
        <f t="shared" si="19"/>
        <v>-2.850352910043122E-3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344.92999267578119</v>
      </c>
      <c r="C274" s="3">
        <v>4080.110107421875</v>
      </c>
      <c r="D274" s="3">
        <f t="shared" si="16"/>
        <v>5.5541936361725108E-2</v>
      </c>
      <c r="E274" s="3">
        <f t="shared" si="17"/>
        <v>3.0947872397389053E-2</v>
      </c>
      <c r="F274" s="3">
        <f t="shared" si="18"/>
        <v>4.3257285791687555E-2</v>
      </c>
      <c r="G274" s="3">
        <f t="shared" si="19"/>
        <v>1.2284650570037553E-2</v>
      </c>
      <c r="H274">
        <f>0</f>
        <v>0</v>
      </c>
      <c r="K274">
        <f>SUM(G273:G275)</f>
        <v>9.8162806039692359E-3</v>
      </c>
      <c r="L274">
        <f>SUM(G272:G276)</f>
        <v>1.3449499174889249E-2</v>
      </c>
      <c r="M274">
        <f>SUM(G271:G277)</f>
        <v>1.6557074036623105E-2</v>
      </c>
      <c r="N274">
        <f>SUM(G269:G279)</f>
        <v>3.9616726680792372E-2</v>
      </c>
      <c r="O274">
        <f>SUM(G264:G284)</f>
        <v>1.8710154479754389E-2</v>
      </c>
    </row>
    <row r="275" spans="1:15" x14ac:dyDescent="0.2">
      <c r="A275" s="4">
        <v>44896</v>
      </c>
      <c r="B275">
        <v>344.1099853515625</v>
      </c>
      <c r="C275">
        <v>4076.570068359375</v>
      </c>
      <c r="D275">
        <f t="shared" si="16"/>
        <v>-2.3773152281062471E-3</v>
      </c>
      <c r="E275">
        <f t="shared" si="17"/>
        <v>-8.6763321804983473E-4</v>
      </c>
      <c r="F275">
        <f t="shared" si="18"/>
        <v>-2.7592981720810507E-3</v>
      </c>
      <c r="G275">
        <f t="shared" si="19"/>
        <v>3.819829439748036E-4</v>
      </c>
      <c r="H275">
        <f>0</f>
        <v>0</v>
      </c>
      <c r="K275">
        <f>_xlfn.T.TEST(G273:G275, H273:H275, 2, 1)</f>
        <v>0.55080190120792416</v>
      </c>
      <c r="L275">
        <f>_xlfn.T.TEST(G272:G276, H272:H276, 2, 1)</f>
        <v>0.4466366842357562</v>
      </c>
      <c r="M275">
        <f>_xlfn.T.TEST(G271:G277, H271:H277, 2, 1)</f>
        <v>0.35895578747575496</v>
      </c>
      <c r="N275">
        <f>_xlfn.T.TEST(G269:G279, H269:H279, 2, 1)</f>
        <v>0.15004453839745258</v>
      </c>
      <c r="O275">
        <f>_xlfn.T.TEST(G264:G284, H264:H284, 2, 1)</f>
        <v>0.6948890149813487</v>
      </c>
    </row>
    <row r="276" spans="1:15" x14ac:dyDescent="0.2">
      <c r="A276" s="4">
        <v>44897</v>
      </c>
      <c r="B276">
        <v>341.52999877929688</v>
      </c>
      <c r="C276">
        <v>4071.699951171875</v>
      </c>
      <c r="D276">
        <f t="shared" si="16"/>
        <v>-7.497563808355534E-3</v>
      </c>
      <c r="E276">
        <f t="shared" si="17"/>
        <v>-1.194660488065602E-3</v>
      </c>
      <c r="F276">
        <f t="shared" si="18"/>
        <v>-3.2322964016556271E-3</v>
      </c>
      <c r="G276">
        <f t="shared" si="19"/>
        <v>-4.2652674066999069E-3</v>
      </c>
      <c r="H276">
        <f>0</f>
        <v>0</v>
      </c>
    </row>
    <row r="277" spans="1:15" x14ac:dyDescent="0.2">
      <c r="A277" s="4">
        <v>44900</v>
      </c>
      <c r="B277">
        <v>334.08999633789062</v>
      </c>
      <c r="C277">
        <v>3998.840087890625</v>
      </c>
      <c r="D277">
        <f t="shared" si="16"/>
        <v>-2.1784330711792421E-2</v>
      </c>
      <c r="E277">
        <f t="shared" si="17"/>
        <v>-1.7894212283564803E-2</v>
      </c>
      <c r="F277">
        <f t="shared" si="18"/>
        <v>-2.7385812509285495E-2</v>
      </c>
      <c r="G277">
        <f t="shared" si="19"/>
        <v>5.6014817974930735E-3</v>
      </c>
      <c r="H277">
        <f>0</f>
        <v>0</v>
      </c>
    </row>
    <row r="278" spans="1:15" x14ac:dyDescent="0.2">
      <c r="A278" s="4">
        <v>44901</v>
      </c>
      <c r="B278">
        <v>331.14999389648438</v>
      </c>
      <c r="C278">
        <v>3941.260009765625</v>
      </c>
      <c r="D278">
        <f t="shared" si="16"/>
        <v>-8.8000313497348381E-3</v>
      </c>
      <c r="E278">
        <f t="shared" si="17"/>
        <v>-1.4399194981406072E-2</v>
      </c>
      <c r="F278">
        <f t="shared" si="18"/>
        <v>-2.23307692519636E-2</v>
      </c>
      <c r="G278">
        <f t="shared" si="19"/>
        <v>1.3530737902228761E-2</v>
      </c>
      <c r="H278">
        <f>0</f>
        <v>0</v>
      </c>
    </row>
    <row r="279" spans="1:15" x14ac:dyDescent="0.2">
      <c r="A279" s="4">
        <v>44902</v>
      </c>
      <c r="B279">
        <v>326.67999267578119</v>
      </c>
      <c r="C279">
        <v>3933.919921875</v>
      </c>
      <c r="D279">
        <f t="shared" si="16"/>
        <v>-1.34984185507806E-2</v>
      </c>
      <c r="E279">
        <f t="shared" si="17"/>
        <v>-1.8623708845491027E-3</v>
      </c>
      <c r="F279">
        <f t="shared" si="18"/>
        <v>-4.1980441063959898E-3</v>
      </c>
      <c r="G279">
        <f t="shared" si="19"/>
        <v>-9.3003744443846091E-3</v>
      </c>
      <c r="H279">
        <f>0</f>
        <v>0</v>
      </c>
    </row>
    <row r="280" spans="1:15" x14ac:dyDescent="0.2">
      <c r="A280" s="4">
        <v>44903</v>
      </c>
      <c r="B280">
        <v>332.57998657226562</v>
      </c>
      <c r="C280">
        <v>3963.510009765625</v>
      </c>
      <c r="D280">
        <f t="shared" si="16"/>
        <v>1.8060469048497785E-2</v>
      </c>
      <c r="E280">
        <f t="shared" si="17"/>
        <v>7.5217819575039702E-3</v>
      </c>
      <c r="F280">
        <f t="shared" si="18"/>
        <v>9.3747924345271086E-3</v>
      </c>
      <c r="G280">
        <f t="shared" si="19"/>
        <v>8.6856766139706762E-3</v>
      </c>
      <c r="H280">
        <f>0</f>
        <v>0</v>
      </c>
    </row>
    <row r="281" spans="1:15" x14ac:dyDescent="0.2">
      <c r="A281" s="4">
        <v>44904</v>
      </c>
      <c r="B281">
        <v>330.6400146484375</v>
      </c>
      <c r="C281">
        <v>3934.3798828125</v>
      </c>
      <c r="D281">
        <f t="shared" si="16"/>
        <v>-5.8330988097703429E-3</v>
      </c>
      <c r="E281">
        <f t="shared" si="17"/>
        <v>-7.349578247904498E-3</v>
      </c>
      <c r="F281">
        <f t="shared" si="18"/>
        <v>-1.2134505698881975E-2</v>
      </c>
      <c r="G281">
        <f t="shared" si="19"/>
        <v>6.3014068891116323E-3</v>
      </c>
      <c r="H281">
        <f>0</f>
        <v>0</v>
      </c>
    </row>
    <row r="282" spans="1:15" x14ac:dyDescent="0.2">
      <c r="A282" s="4">
        <v>44907</v>
      </c>
      <c r="B282">
        <v>338.17001342773438</v>
      </c>
      <c r="C282">
        <v>3990.56005859375</v>
      </c>
      <c r="D282">
        <f t="shared" si="16"/>
        <v>2.2774009332486189E-2</v>
      </c>
      <c r="E282">
        <f t="shared" si="17"/>
        <v>1.4279296218109305E-2</v>
      </c>
      <c r="F282">
        <f t="shared" si="18"/>
        <v>1.9148571487990051E-2</v>
      </c>
      <c r="G282">
        <f t="shared" si="19"/>
        <v>3.6254378444961384E-3</v>
      </c>
      <c r="H282">
        <f>0</f>
        <v>0</v>
      </c>
    </row>
    <row r="283" spans="1:15" x14ac:dyDescent="0.2">
      <c r="A283" s="4">
        <v>44908</v>
      </c>
      <c r="B283">
        <v>342.45999145507812</v>
      </c>
      <c r="C283">
        <v>4019.64990234375</v>
      </c>
      <c r="D283">
        <f t="shared" si="16"/>
        <v>1.2685861717483427E-2</v>
      </c>
      <c r="E283">
        <f t="shared" si="17"/>
        <v>7.2896644387934195E-3</v>
      </c>
      <c r="F283">
        <f t="shared" si="18"/>
        <v>9.0390676021666738E-3</v>
      </c>
      <c r="G283">
        <f t="shared" si="19"/>
        <v>3.6467941153167528E-3</v>
      </c>
      <c r="H283">
        <f>0</f>
        <v>0</v>
      </c>
    </row>
    <row r="284" spans="1:15" x14ac:dyDescent="0.2">
      <c r="A284" s="4">
        <v>44909</v>
      </c>
      <c r="B284">
        <v>339.92001342773438</v>
      </c>
      <c r="C284">
        <v>3995.320068359375</v>
      </c>
      <c r="D284">
        <f t="shared" si="16"/>
        <v>-7.4168606281617144E-3</v>
      </c>
      <c r="E284">
        <f t="shared" si="17"/>
        <v>-6.0527246341003371E-3</v>
      </c>
      <c r="F284">
        <f t="shared" si="18"/>
        <v>-1.0258792204661188E-2</v>
      </c>
      <c r="G284">
        <f t="shared" si="19"/>
        <v>2.8419315764994738E-3</v>
      </c>
      <c r="H284">
        <f>0</f>
        <v>0</v>
      </c>
    </row>
    <row r="285" spans="1:15" x14ac:dyDescent="0.2">
      <c r="A285" s="4">
        <v>44910</v>
      </c>
      <c r="B285">
        <v>328.70999145507812</v>
      </c>
      <c r="C285">
        <v>3895.75</v>
      </c>
      <c r="D285">
        <f t="shared" si="16"/>
        <v>-3.29784111844873E-2</v>
      </c>
      <c r="E285">
        <f t="shared" si="17"/>
        <v>-2.4921675023714007E-2</v>
      </c>
      <c r="F285">
        <f t="shared" si="18"/>
        <v>-3.7550033475725421E-2</v>
      </c>
      <c r="G285">
        <f t="shared" si="19"/>
        <v>4.5716222912381213E-3</v>
      </c>
      <c r="H285">
        <f>0</f>
        <v>0</v>
      </c>
    </row>
    <row r="286" spans="1:15" x14ac:dyDescent="0.2">
      <c r="A286" s="4">
        <v>44911</v>
      </c>
      <c r="B286">
        <v>338.54000854492188</v>
      </c>
      <c r="C286">
        <v>3852.360107421875</v>
      </c>
      <c r="D286">
        <f t="shared" si="16"/>
        <v>2.9904832056761865E-2</v>
      </c>
      <c r="E286">
        <f t="shared" si="17"/>
        <v>-1.1137750774080746E-2</v>
      </c>
      <c r="F286">
        <f t="shared" si="18"/>
        <v>-1.7613556109931868E-2</v>
      </c>
      <c r="G286">
        <f t="shared" si="19"/>
        <v>4.7518388166693737E-2</v>
      </c>
      <c r="H286">
        <f>0</f>
        <v>0</v>
      </c>
    </row>
    <row r="287" spans="1:15" x14ac:dyDescent="0.2">
      <c r="A287" s="4">
        <v>44914</v>
      </c>
      <c r="B287">
        <v>328.760009765625</v>
      </c>
      <c r="C287">
        <v>3817.659912109375</v>
      </c>
      <c r="D287">
        <f t="shared" si="16"/>
        <v>-2.8888753271237522E-2</v>
      </c>
      <c r="E287">
        <f t="shared" si="17"/>
        <v>-9.0075160018523448E-3</v>
      </c>
      <c r="F287">
        <f t="shared" si="18"/>
        <v>-1.453247582022498E-2</v>
      </c>
      <c r="G287">
        <f t="shared" si="19"/>
        <v>-1.4356277451012542E-2</v>
      </c>
      <c r="H287">
        <f>0</f>
        <v>0</v>
      </c>
    </row>
    <row r="288" spans="1:15" x14ac:dyDescent="0.2">
      <c r="A288" s="4">
        <v>44915</v>
      </c>
      <c r="B288">
        <v>338.22000122070312</v>
      </c>
      <c r="C288">
        <v>3821.6201171875</v>
      </c>
      <c r="D288">
        <f t="shared" si="16"/>
        <v>2.8774763274347803E-2</v>
      </c>
      <c r="E288">
        <f t="shared" si="17"/>
        <v>1.0373383615349674E-3</v>
      </c>
      <c r="F288">
        <f t="shared" si="18"/>
        <v>-4.0289112330112436E-6</v>
      </c>
      <c r="G288">
        <f t="shared" si="19"/>
        <v>2.8778792185580816E-2</v>
      </c>
      <c r="H288">
        <f>0</f>
        <v>0</v>
      </c>
    </row>
    <row r="289" spans="1:8" x14ac:dyDescent="0.2">
      <c r="A289" s="4">
        <v>44916</v>
      </c>
      <c r="B289">
        <v>341.3800048828125</v>
      </c>
      <c r="C289">
        <v>3878.43994140625</v>
      </c>
      <c r="D289">
        <f t="shared" si="16"/>
        <v>9.3430419570228462E-3</v>
      </c>
      <c r="E289">
        <f t="shared" si="17"/>
        <v>1.4867993802734736E-2</v>
      </c>
      <c r="F289">
        <f t="shared" si="18"/>
        <v>2.0000038447516796E-2</v>
      </c>
      <c r="G289">
        <f t="shared" si="19"/>
        <v>-1.0656996490493949E-2</v>
      </c>
      <c r="H289">
        <f>0</f>
        <v>0</v>
      </c>
    </row>
    <row r="290" spans="1:8" x14ac:dyDescent="0.2">
      <c r="A290" s="4">
        <v>44917</v>
      </c>
      <c r="B290">
        <v>336.51998901367188</v>
      </c>
      <c r="C290">
        <v>3822.389892578125</v>
      </c>
      <c r="D290">
        <f t="shared" si="16"/>
        <v>-1.4236381157733402E-2</v>
      </c>
      <c r="E290">
        <f t="shared" si="17"/>
        <v>-1.4451699568616361E-2</v>
      </c>
      <c r="F290">
        <f t="shared" si="18"/>
        <v>-2.2406709636977402E-2</v>
      </c>
      <c r="G290">
        <f t="shared" si="19"/>
        <v>8.1703284792439997E-3</v>
      </c>
      <c r="H290">
        <f>0</f>
        <v>0</v>
      </c>
    </row>
    <row r="291" spans="1:8" x14ac:dyDescent="0.2">
      <c r="A291" s="4">
        <v>44918</v>
      </c>
      <c r="B291">
        <v>338.45001220703119</v>
      </c>
      <c r="C291">
        <v>3844.820068359375</v>
      </c>
      <c r="D291">
        <f t="shared" si="16"/>
        <v>5.7352408664226306E-3</v>
      </c>
      <c r="E291">
        <f t="shared" si="17"/>
        <v>5.8681025252820262E-3</v>
      </c>
      <c r="F291">
        <f t="shared" si="18"/>
        <v>6.9829813672508002E-3</v>
      </c>
      <c r="G291">
        <f t="shared" si="19"/>
        <v>-1.2477405008281695E-3</v>
      </c>
      <c r="H291">
        <f>0</f>
        <v>0</v>
      </c>
    </row>
    <row r="292" spans="1:8" x14ac:dyDescent="0.2">
      <c r="A292" s="4">
        <v>44922</v>
      </c>
      <c r="B292">
        <v>335.08999633789062</v>
      </c>
      <c r="C292">
        <v>3829.25</v>
      </c>
      <c r="D292">
        <f t="shared" si="16"/>
        <v>-9.9276576981928155E-3</v>
      </c>
      <c r="E292">
        <f t="shared" si="17"/>
        <v>-4.0496221104097119E-3</v>
      </c>
      <c r="F292">
        <f t="shared" si="18"/>
        <v>-7.3615905513667989E-3</v>
      </c>
      <c r="G292">
        <f t="shared" si="19"/>
        <v>-2.5660671468260166E-3</v>
      </c>
      <c r="H292">
        <f>0</f>
        <v>0</v>
      </c>
    </row>
    <row r="293" spans="1:8" x14ac:dyDescent="0.2">
      <c r="A293" s="4">
        <v>44923</v>
      </c>
      <c r="B293">
        <v>328.32998657226562</v>
      </c>
      <c r="C293">
        <v>3783.219970703125</v>
      </c>
      <c r="D293">
        <f t="shared" si="16"/>
        <v>-2.0173714045490287E-2</v>
      </c>
      <c r="E293">
        <f t="shared" si="17"/>
        <v>-1.2020638322615351E-2</v>
      </c>
      <c r="F293">
        <f t="shared" si="18"/>
        <v>-1.8890526826625224E-2</v>
      </c>
      <c r="G293">
        <f t="shared" si="19"/>
        <v>-1.2831872188650631E-3</v>
      </c>
      <c r="H293">
        <f>0</f>
        <v>0</v>
      </c>
    </row>
    <row r="294" spans="1:8" x14ac:dyDescent="0.2">
      <c r="A294" s="4">
        <v>44924</v>
      </c>
      <c r="B294">
        <v>337.57998657226562</v>
      </c>
      <c r="C294">
        <v>3849.280029296875</v>
      </c>
      <c r="D294">
        <f t="shared" si="16"/>
        <v>2.8172876003709435E-2</v>
      </c>
      <c r="E294">
        <f t="shared" si="17"/>
        <v>1.7461331644819111E-2</v>
      </c>
      <c r="F294">
        <f t="shared" si="18"/>
        <v>2.3750931172565444E-2</v>
      </c>
      <c r="G294">
        <f t="shared" si="19"/>
        <v>4.421944831143991E-3</v>
      </c>
      <c r="H294">
        <f>0</f>
        <v>0</v>
      </c>
    </row>
    <row r="295" spans="1:8" x14ac:dyDescent="0.2">
      <c r="A295" s="4">
        <v>44925</v>
      </c>
      <c r="B295">
        <v>336.52999877929688</v>
      </c>
      <c r="C295">
        <v>3839.5</v>
      </c>
      <c r="D295">
        <f t="shared" si="16"/>
        <v>-3.1103378006207549E-3</v>
      </c>
      <c r="E295">
        <f t="shared" si="17"/>
        <v>-2.5407424823445934E-3</v>
      </c>
      <c r="F295">
        <f t="shared" si="18"/>
        <v>-5.1792117158600973E-3</v>
      </c>
      <c r="G295">
        <f t="shared" si="19"/>
        <v>2.0688739152393424E-3</v>
      </c>
      <c r="H295">
        <f>0</f>
        <v>0</v>
      </c>
    </row>
    <row r="296" spans="1:8" x14ac:dyDescent="0.2">
      <c r="A296" s="4">
        <v>44929</v>
      </c>
      <c r="B296">
        <v>336.92001342773438</v>
      </c>
      <c r="C296">
        <v>3824.139892578125</v>
      </c>
      <c r="D296">
        <f t="shared" si="16"/>
        <v>1.1589298126533087E-3</v>
      </c>
      <c r="E296">
        <f t="shared" si="17"/>
        <v>-4.000548879248611E-3</v>
      </c>
      <c r="F296">
        <f t="shared" si="18"/>
        <v>-7.290613132702033E-3</v>
      </c>
      <c r="G296">
        <f t="shared" si="19"/>
        <v>8.4495429453553417E-3</v>
      </c>
      <c r="H296">
        <f>0</f>
        <v>0</v>
      </c>
    </row>
    <row r="297" spans="1:8" x14ac:dyDescent="0.2">
      <c r="A297" s="4">
        <v>44930</v>
      </c>
      <c r="B297">
        <v>341.41000366210938</v>
      </c>
      <c r="C297">
        <v>3852.969970703125</v>
      </c>
      <c r="D297">
        <f t="shared" si="16"/>
        <v>1.332657620630795E-2</v>
      </c>
      <c r="E297">
        <f t="shared" si="17"/>
        <v>7.5389705750443792E-3</v>
      </c>
      <c r="F297">
        <f t="shared" si="18"/>
        <v>9.3996533143707265E-3</v>
      </c>
      <c r="G297">
        <f t="shared" si="19"/>
        <v>3.9269228919372231E-3</v>
      </c>
      <c r="H297">
        <f>0</f>
        <v>0</v>
      </c>
    </row>
    <row r="298" spans="1:8" x14ac:dyDescent="0.2">
      <c r="A298" s="4">
        <v>44931</v>
      </c>
      <c r="B298">
        <v>328.44000244140619</v>
      </c>
      <c r="C298">
        <v>3808.10009765625</v>
      </c>
      <c r="D298">
        <f t="shared" si="16"/>
        <v>-3.7989517241971305E-2</v>
      </c>
      <c r="E298">
        <f t="shared" si="17"/>
        <v>-1.1645528874622113E-2</v>
      </c>
      <c r="F298">
        <f t="shared" si="18"/>
        <v>-1.8347984595242062E-2</v>
      </c>
      <c r="G298">
        <f t="shared" si="19"/>
        <v>-1.9641532646729243E-2</v>
      </c>
      <c r="H298">
        <f>0</f>
        <v>0</v>
      </c>
    </row>
    <row r="299" spans="1:8" x14ac:dyDescent="0.2">
      <c r="A299" s="4">
        <v>44932</v>
      </c>
      <c r="B299">
        <v>332.75</v>
      </c>
      <c r="C299">
        <v>3895.080078125</v>
      </c>
      <c r="D299">
        <f t="shared" si="16"/>
        <v>1.3122632829607017E-2</v>
      </c>
      <c r="E299">
        <f t="shared" si="17"/>
        <v>2.284078102943865E-2</v>
      </c>
      <c r="F299">
        <f t="shared" si="18"/>
        <v>3.1531536242253994E-2</v>
      </c>
      <c r="G299">
        <f t="shared" si="19"/>
        <v>-1.8408903412646976E-2</v>
      </c>
      <c r="H299">
        <f>0</f>
        <v>0</v>
      </c>
    </row>
    <row r="300" spans="1:8" x14ac:dyDescent="0.2">
      <c r="A300" s="4">
        <v>44935</v>
      </c>
      <c r="B300">
        <v>341.98001098632812</v>
      </c>
      <c r="C300">
        <v>3892.090087890625</v>
      </c>
      <c r="D300">
        <f t="shared" si="16"/>
        <v>2.7738575466049964E-2</v>
      </c>
      <c r="E300">
        <f t="shared" si="17"/>
        <v>-7.6763254526313052E-4</v>
      </c>
      <c r="F300">
        <f t="shared" si="18"/>
        <v>-2.6146614841923094E-3</v>
      </c>
      <c r="G300">
        <f t="shared" si="19"/>
        <v>3.0353236950242272E-2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zoomScaleNormal="100" workbookViewId="0">
      <selection activeCell="P1" sqref="P1"/>
    </sheetView>
  </sheetViews>
  <sheetFormatPr baseColWidth="10" defaultColWidth="8.83203125" defaultRowHeight="15" x14ac:dyDescent="0.2"/>
  <cols>
    <col min="1" max="1" width="24" customWidth="1"/>
    <col min="2" max="2" width="11.6640625" customWidth="1"/>
  </cols>
  <sheetData>
    <row r="1" spans="1:17" x14ac:dyDescent="0.2">
      <c r="A1" s="2" t="s">
        <v>0</v>
      </c>
      <c r="B1" s="32" t="s">
        <v>82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2">
        <v>44501</v>
      </c>
      <c r="B2" s="12">
        <v>145.99350000000001</v>
      </c>
      <c r="C2">
        <v>640.20001220703125</v>
      </c>
      <c r="D2">
        <v>125.23000335693359</v>
      </c>
      <c r="E2">
        <v>43.479743957519531</v>
      </c>
      <c r="F2">
        <v>62.759998321533203</v>
      </c>
      <c r="G2">
        <v>300.60604858398438</v>
      </c>
      <c r="H2">
        <v>142.92445373535159</v>
      </c>
      <c r="I2">
        <v>154.3592529296875</v>
      </c>
      <c r="J2">
        <v>328.17959594726562</v>
      </c>
      <c r="K2">
        <v>319.23013305664062</v>
      </c>
      <c r="L2">
        <v>681.97998046875</v>
      </c>
      <c r="M2">
        <v>25.776800155639648</v>
      </c>
      <c r="N2">
        <v>7.8347320556640616</v>
      </c>
      <c r="O2">
        <v>107.1864929199219</v>
      </c>
      <c r="P2">
        <v>47.053546905517578</v>
      </c>
      <c r="Q2">
        <v>4613.669921875</v>
      </c>
    </row>
    <row r="3" spans="1:17" x14ac:dyDescent="0.2">
      <c r="A3" s="2">
        <v>44502</v>
      </c>
      <c r="B3" s="12">
        <v>147.0324</v>
      </c>
      <c r="C3">
        <v>640.4000244140625</v>
      </c>
      <c r="D3">
        <v>127.629997253418</v>
      </c>
      <c r="E3">
        <v>43.507011413574219</v>
      </c>
      <c r="F3">
        <v>32.119998931884773</v>
      </c>
      <c r="G3">
        <v>300.794677734375</v>
      </c>
      <c r="H3">
        <v>145.00111389160159</v>
      </c>
      <c r="I3">
        <v>154.96833801269531</v>
      </c>
      <c r="J3">
        <v>326.28988647460938</v>
      </c>
      <c r="K3">
        <v>322.8743896484375</v>
      </c>
      <c r="L3">
        <v>686.59002685546875</v>
      </c>
      <c r="M3">
        <v>26.34968185424805</v>
      </c>
      <c r="N3">
        <v>7.6059145927429199</v>
      </c>
      <c r="O3">
        <v>107.1770858764648</v>
      </c>
      <c r="P3">
        <v>46.680465698242188</v>
      </c>
      <c r="Q3">
        <v>4630.64990234375</v>
      </c>
    </row>
    <row r="4" spans="1:17" x14ac:dyDescent="0.2">
      <c r="A4" s="2">
        <v>44503</v>
      </c>
      <c r="B4" s="12">
        <v>148.47309999999999</v>
      </c>
      <c r="C4">
        <v>655.17999267578125</v>
      </c>
      <c r="D4">
        <v>130.5299987792969</v>
      </c>
      <c r="E4">
        <v>43.952255249023438</v>
      </c>
      <c r="F4">
        <v>34.080001831054688</v>
      </c>
      <c r="G4">
        <v>300.73507690429688</v>
      </c>
      <c r="H4">
        <v>145.922607421875</v>
      </c>
      <c r="I4">
        <v>155.0228576660156</v>
      </c>
      <c r="J4">
        <v>329.81063842773438</v>
      </c>
      <c r="K4">
        <v>323.71759033203119</v>
      </c>
      <c r="L4">
        <v>687.66998291015625</v>
      </c>
      <c r="M4">
        <v>26.54630088806152</v>
      </c>
      <c r="N4">
        <v>7.7065935134887704</v>
      </c>
      <c r="O4">
        <v>107.0831756591797</v>
      </c>
      <c r="P4">
        <v>47.317424774169922</v>
      </c>
      <c r="Q4">
        <v>4660.56982421875</v>
      </c>
    </row>
    <row r="5" spans="1:17" x14ac:dyDescent="0.2">
      <c r="A5" s="2">
        <v>44504</v>
      </c>
      <c r="B5" s="12">
        <v>147.9537</v>
      </c>
      <c r="C5">
        <v>674.08001708984375</v>
      </c>
      <c r="D5">
        <v>137.5</v>
      </c>
      <c r="E5">
        <v>43.007244110107422</v>
      </c>
      <c r="F5">
        <v>31.629999160766602</v>
      </c>
      <c r="G5">
        <v>305.84848022460938</v>
      </c>
      <c r="H5">
        <v>147.804443359375</v>
      </c>
      <c r="I5">
        <v>152.98655700683591</v>
      </c>
      <c r="J5">
        <v>334.017578125</v>
      </c>
      <c r="K5">
        <v>326.08255004882812</v>
      </c>
      <c r="L5">
        <v>701.72998046875</v>
      </c>
      <c r="M5">
        <v>29.743076324462891</v>
      </c>
      <c r="N5">
        <v>7.3770961761474609</v>
      </c>
      <c r="O5">
        <v>110.6335067749023</v>
      </c>
      <c r="P5">
        <v>46.239543914794922</v>
      </c>
      <c r="Q5">
        <v>4680.06005859375</v>
      </c>
    </row>
    <row r="6" spans="1:17" x14ac:dyDescent="0.2">
      <c r="A6" s="2">
        <v>44505</v>
      </c>
      <c r="B6" s="12">
        <v>148.4837</v>
      </c>
      <c r="C6">
        <v>662.719970703125</v>
      </c>
      <c r="D6">
        <v>136.3399963378906</v>
      </c>
      <c r="E6">
        <v>42.680122375488281</v>
      </c>
      <c r="F6">
        <v>30.639999389648441</v>
      </c>
      <c r="G6">
        <v>305.06405639648438</v>
      </c>
      <c r="H6">
        <v>148.35911560058591</v>
      </c>
      <c r="I6">
        <v>152.76838684082031</v>
      </c>
      <c r="J6">
        <v>339.268798828125</v>
      </c>
      <c r="K6">
        <v>325.71414184570312</v>
      </c>
      <c r="L6">
        <v>692.010009765625</v>
      </c>
      <c r="M6">
        <v>29.694171905517582</v>
      </c>
      <c r="N6">
        <v>7.4686226844787598</v>
      </c>
      <c r="O6">
        <v>110.6429138183594</v>
      </c>
      <c r="P6">
        <v>46.075119018554688</v>
      </c>
      <c r="Q6">
        <v>4697.52978515625</v>
      </c>
    </row>
    <row r="7" spans="1:17" x14ac:dyDescent="0.2">
      <c r="A7" s="2">
        <v>44508</v>
      </c>
      <c r="B7" s="12">
        <v>147.6592</v>
      </c>
      <c r="C7">
        <v>666.02001953125</v>
      </c>
      <c r="D7">
        <v>150.1600036621094</v>
      </c>
      <c r="E7">
        <v>43.016326904296882</v>
      </c>
      <c r="F7">
        <v>30.780000686645511</v>
      </c>
      <c r="G7">
        <v>307.7547607421875</v>
      </c>
      <c r="H7">
        <v>148.468994140625</v>
      </c>
      <c r="I7">
        <v>153.6865234375</v>
      </c>
      <c r="J7">
        <v>336.7724609375</v>
      </c>
      <c r="K7">
        <v>326.61557006835938</v>
      </c>
      <c r="L7">
        <v>692.280029296875</v>
      </c>
      <c r="M7">
        <v>30.74412727355957</v>
      </c>
      <c r="N7">
        <v>7.5876078605651864</v>
      </c>
      <c r="O7">
        <v>113.56394958496089</v>
      </c>
      <c r="P7">
        <v>46.467910766601562</v>
      </c>
      <c r="Q7">
        <v>4701.7001953125</v>
      </c>
    </row>
    <row r="8" spans="1:17" x14ac:dyDescent="0.2">
      <c r="A8" s="2">
        <v>44509</v>
      </c>
      <c r="B8" s="12">
        <v>148.0224</v>
      </c>
      <c r="C8">
        <v>667.91998291015625</v>
      </c>
      <c r="D8">
        <v>148.91999816894531</v>
      </c>
      <c r="E8">
        <v>42.598342895507812</v>
      </c>
      <c r="F8">
        <v>30.04999923706055</v>
      </c>
      <c r="G8">
        <v>307.50656127929688</v>
      </c>
      <c r="H8">
        <v>148.36659240722659</v>
      </c>
      <c r="I8">
        <v>152.5229187011719</v>
      </c>
      <c r="J8">
        <v>333.54019165039062</v>
      </c>
      <c r="K8">
        <v>325.60751342773438</v>
      </c>
      <c r="L8">
        <v>691.27001953125</v>
      </c>
      <c r="M8">
        <v>30.597410202026371</v>
      </c>
      <c r="N8">
        <v>7.7248997688293457</v>
      </c>
      <c r="O8">
        <v>114.381103515625</v>
      </c>
      <c r="P8">
        <v>45.572719573974609</v>
      </c>
      <c r="Q8">
        <v>4685.25</v>
      </c>
    </row>
    <row r="9" spans="1:17" x14ac:dyDescent="0.2">
      <c r="A9" s="2">
        <v>44510</v>
      </c>
      <c r="B9" s="12">
        <v>145.1858</v>
      </c>
      <c r="C9">
        <v>647.5</v>
      </c>
      <c r="D9">
        <v>139.8699951171875</v>
      </c>
      <c r="E9">
        <v>42.9163818359375</v>
      </c>
      <c r="F9">
        <v>30.14999961853027</v>
      </c>
      <c r="G9">
        <v>297.53799438476562</v>
      </c>
      <c r="H9">
        <v>145.75958251953119</v>
      </c>
      <c r="I9">
        <v>152.37745666503909</v>
      </c>
      <c r="J9">
        <v>325.85235595703119</v>
      </c>
      <c r="K9">
        <v>320.61611938476562</v>
      </c>
      <c r="L9">
        <v>670.90997314453125</v>
      </c>
      <c r="M9">
        <v>29.401735305786129</v>
      </c>
      <c r="N9">
        <v>7.9354114532470703</v>
      </c>
      <c r="O9">
        <v>111.0185928344727</v>
      </c>
      <c r="P9">
        <v>46.002040863037109</v>
      </c>
      <c r="Q9">
        <v>4646.7099609375</v>
      </c>
    </row>
    <row r="10" spans="1:17" x14ac:dyDescent="0.2">
      <c r="A10" s="2">
        <v>44511</v>
      </c>
      <c r="B10" s="12">
        <v>145.13669999999999</v>
      </c>
      <c r="C10">
        <v>643.16998291015625</v>
      </c>
      <c r="D10">
        <v>146.00999450683591</v>
      </c>
      <c r="E10">
        <v>43.152626037597663</v>
      </c>
      <c r="F10">
        <v>29.639999389648441</v>
      </c>
      <c r="G10">
        <v>300.824462890625</v>
      </c>
      <c r="H10">
        <v>145.880859375</v>
      </c>
      <c r="I10">
        <v>152.3683776855469</v>
      </c>
      <c r="J10">
        <v>325.9517822265625</v>
      </c>
      <c r="K10">
        <v>322.19586181640619</v>
      </c>
      <c r="L10">
        <v>679.25</v>
      </c>
      <c r="M10">
        <v>30.3309326171875</v>
      </c>
      <c r="N10">
        <v>8.0269403457641602</v>
      </c>
      <c r="O10">
        <v>111.0091934204102</v>
      </c>
      <c r="P10">
        <v>46.212139129638672</v>
      </c>
      <c r="Q10">
        <v>4649.27001953125</v>
      </c>
    </row>
    <row r="11" spans="1:17" x14ac:dyDescent="0.2">
      <c r="A11" s="2">
        <v>44512</v>
      </c>
      <c r="B11" s="12">
        <v>147.2175</v>
      </c>
      <c r="C11">
        <v>657.5999755859375</v>
      </c>
      <c r="D11">
        <v>147.88999938964841</v>
      </c>
      <c r="E11">
        <v>42.625595092773438</v>
      </c>
      <c r="F11">
        <v>29.420000076293949</v>
      </c>
      <c r="G11">
        <v>304.46835327148438</v>
      </c>
      <c r="H11">
        <v>148.76123046875</v>
      </c>
      <c r="I11">
        <v>151.6866149902344</v>
      </c>
      <c r="J11">
        <v>339.03005981445312</v>
      </c>
      <c r="K11">
        <v>326.3538818359375</v>
      </c>
      <c r="L11">
        <v>691.4000244140625</v>
      </c>
      <c r="M11">
        <v>30.3309326171875</v>
      </c>
      <c r="N11">
        <v>7.9445652961730957</v>
      </c>
      <c r="O11">
        <v>111.4788360595703</v>
      </c>
      <c r="P11">
        <v>46.550125122070312</v>
      </c>
      <c r="Q11">
        <v>4682.85009765625</v>
      </c>
    </row>
    <row r="12" spans="1:17" x14ac:dyDescent="0.2">
      <c r="A12" s="2">
        <v>44515</v>
      </c>
      <c r="B12" s="12">
        <v>147.22730000000001</v>
      </c>
      <c r="C12">
        <v>659.72998046875</v>
      </c>
      <c r="D12">
        <v>146.49000549316409</v>
      </c>
      <c r="E12">
        <v>42.752811431884773</v>
      </c>
      <c r="F12">
        <v>29.309999465942379</v>
      </c>
      <c r="G12">
        <v>303.31655883789062</v>
      </c>
      <c r="H12">
        <v>148.50526428222659</v>
      </c>
      <c r="I12">
        <v>151.41387939453119</v>
      </c>
      <c r="J12">
        <v>345.6636962890625</v>
      </c>
      <c r="K12">
        <v>325.723876953125</v>
      </c>
      <c r="L12">
        <v>682.57000732421875</v>
      </c>
      <c r="M12">
        <v>29.966640472412109</v>
      </c>
      <c r="N12">
        <v>7.9903278350830078</v>
      </c>
      <c r="O12">
        <v>110.94346618652339</v>
      </c>
      <c r="P12">
        <v>46.659740447998047</v>
      </c>
      <c r="Q12">
        <v>4682.7998046875</v>
      </c>
    </row>
    <row r="13" spans="1:17" x14ac:dyDescent="0.2">
      <c r="A13" s="2">
        <v>44516</v>
      </c>
      <c r="B13" s="12">
        <v>148.2089</v>
      </c>
      <c r="C13">
        <v>671.030029296875</v>
      </c>
      <c r="D13">
        <v>152.44999694824219</v>
      </c>
      <c r="E13">
        <v>42.780078887939453</v>
      </c>
      <c r="F13">
        <v>29.690000534057621</v>
      </c>
      <c r="G13">
        <v>304.90518188476562</v>
      </c>
      <c r="H13">
        <v>148.1950988769531</v>
      </c>
      <c r="I13">
        <v>150.32301330566409</v>
      </c>
      <c r="J13">
        <v>341.0887451171875</v>
      </c>
      <c r="K13">
        <v>329.05789184570312</v>
      </c>
      <c r="L13">
        <v>692.54998779296875</v>
      </c>
      <c r="M13">
        <v>30.144292831420898</v>
      </c>
      <c r="N13">
        <v>7.862189769744873</v>
      </c>
      <c r="O13">
        <v>110.905891418457</v>
      </c>
      <c r="P13">
        <v>46.011173248291023</v>
      </c>
      <c r="Q13">
        <v>4700.89990234375</v>
      </c>
    </row>
    <row r="14" spans="1:17" x14ac:dyDescent="0.2">
      <c r="A14" s="2">
        <v>44517</v>
      </c>
      <c r="B14" s="12">
        <v>150.65289999999999</v>
      </c>
      <c r="C14">
        <v>670.66998291015625</v>
      </c>
      <c r="D14">
        <v>151.3399963378906</v>
      </c>
      <c r="E14">
        <v>42.262126922607422</v>
      </c>
      <c r="F14">
        <v>28.60000038146973</v>
      </c>
      <c r="G14">
        <v>305.82861328125</v>
      </c>
      <c r="H14">
        <v>148.18116760253909</v>
      </c>
      <c r="I14">
        <v>149.51393127441409</v>
      </c>
      <c r="J14">
        <v>338.91067504882812</v>
      </c>
      <c r="K14">
        <v>329.28128051757812</v>
      </c>
      <c r="L14">
        <v>684.92999267578125</v>
      </c>
      <c r="M14">
        <v>29.20412445068359</v>
      </c>
      <c r="N14">
        <v>7.9079532623291016</v>
      </c>
      <c r="O14">
        <v>111.8263626098633</v>
      </c>
      <c r="P14">
        <v>45.527042388916023</v>
      </c>
      <c r="Q14">
        <v>4688.669921875</v>
      </c>
    </row>
    <row r="15" spans="1:17" x14ac:dyDescent="0.2">
      <c r="A15" s="2">
        <v>44518</v>
      </c>
      <c r="B15" s="12">
        <v>154.95189999999999</v>
      </c>
      <c r="C15">
        <v>670.96002197265625</v>
      </c>
      <c r="D15">
        <v>155.02000427246091</v>
      </c>
      <c r="E15">
        <v>42.089485168457031</v>
      </c>
      <c r="F15">
        <v>27.059999465942379</v>
      </c>
      <c r="G15">
        <v>300.8343505859375</v>
      </c>
      <c r="H15">
        <v>149.81843566894531</v>
      </c>
      <c r="I15">
        <v>148.22303771972659</v>
      </c>
      <c r="J15">
        <v>336.84207153320312</v>
      </c>
      <c r="K15">
        <v>331.368896484375</v>
      </c>
      <c r="L15">
        <v>675.84002685546875</v>
      </c>
      <c r="M15">
        <v>31.61342811584473</v>
      </c>
      <c r="N15">
        <v>7.8713436126708984</v>
      </c>
      <c r="O15">
        <v>115.8932647705078</v>
      </c>
      <c r="P15">
        <v>45.581844329833977</v>
      </c>
      <c r="Q15">
        <v>4704.5400390625</v>
      </c>
    </row>
    <row r="16" spans="1:17" x14ac:dyDescent="0.2">
      <c r="A16" s="2">
        <v>44519</v>
      </c>
      <c r="B16" s="12">
        <v>157.5823</v>
      </c>
      <c r="C16">
        <v>688.3699951171875</v>
      </c>
      <c r="D16">
        <v>155.4100036621094</v>
      </c>
      <c r="E16">
        <v>41.253517150878913</v>
      </c>
      <c r="F16">
        <v>26.530000686645511</v>
      </c>
      <c r="G16">
        <v>299.02734375</v>
      </c>
      <c r="H16">
        <v>149.06642150878909</v>
      </c>
      <c r="I16">
        <v>146.28672790527341</v>
      </c>
      <c r="J16">
        <v>343.416015625</v>
      </c>
      <c r="K16">
        <v>333.15548706054688</v>
      </c>
      <c r="L16">
        <v>675.969970703125</v>
      </c>
      <c r="M16">
        <v>32.920879364013672</v>
      </c>
      <c r="N16">
        <v>7.8347320556640616</v>
      </c>
      <c r="O16">
        <v>116.71043395996089</v>
      </c>
      <c r="P16">
        <v>44.595306396484382</v>
      </c>
      <c r="Q16">
        <v>4697.9599609375</v>
      </c>
    </row>
    <row r="17" spans="1:17" x14ac:dyDescent="0.2">
      <c r="A17" s="2">
        <v>44522</v>
      </c>
      <c r="B17" s="12">
        <v>158.0436</v>
      </c>
      <c r="C17">
        <v>673.57000732421875</v>
      </c>
      <c r="D17">
        <v>152.52000427246091</v>
      </c>
      <c r="E17">
        <v>42.053134918212891</v>
      </c>
      <c r="F17">
        <v>25.54000091552734</v>
      </c>
      <c r="G17">
        <v>294.7281494140625</v>
      </c>
      <c r="H17">
        <v>146.20942687988281</v>
      </c>
      <c r="I17">
        <v>149.40486145019531</v>
      </c>
      <c r="J17">
        <v>339.1494140625</v>
      </c>
      <c r="K17">
        <v>329.97064208984381</v>
      </c>
      <c r="L17">
        <v>656.3800048828125</v>
      </c>
      <c r="M17">
        <v>31.89388465881348</v>
      </c>
      <c r="N17">
        <v>7.7615094184875488</v>
      </c>
      <c r="O17">
        <v>117.1706466674805</v>
      </c>
      <c r="P17">
        <v>45.9837646484375</v>
      </c>
      <c r="Q17">
        <v>4682.93994140625</v>
      </c>
    </row>
    <row r="18" spans="1:17" x14ac:dyDescent="0.2">
      <c r="A18" s="2">
        <v>44523</v>
      </c>
      <c r="B18" s="12">
        <v>158.4265</v>
      </c>
      <c r="C18">
        <v>665.15997314453125</v>
      </c>
      <c r="D18">
        <v>149.91999816894531</v>
      </c>
      <c r="E18">
        <v>43.161712646484382</v>
      </c>
      <c r="F18">
        <v>25.020000457763668</v>
      </c>
      <c r="G18">
        <v>289.34671020507812</v>
      </c>
      <c r="H18">
        <v>145.8898010253906</v>
      </c>
      <c r="I18">
        <v>152.97743225097659</v>
      </c>
      <c r="J18">
        <v>335.409912109375</v>
      </c>
      <c r="K18">
        <v>327.883056640625</v>
      </c>
      <c r="L18">
        <v>636.90997314453125</v>
      </c>
      <c r="M18">
        <v>31.684293746948239</v>
      </c>
      <c r="N18">
        <v>7.7523574829101562</v>
      </c>
      <c r="O18">
        <v>113.9866256713867</v>
      </c>
      <c r="P18">
        <v>46.952045440673828</v>
      </c>
      <c r="Q18">
        <v>4690.7001953125</v>
      </c>
    </row>
    <row r="19" spans="1:17" x14ac:dyDescent="0.2">
      <c r="A19" s="2">
        <v>44524</v>
      </c>
      <c r="B19" s="12">
        <v>158.94659999999999</v>
      </c>
      <c r="C19">
        <v>668.32000732421875</v>
      </c>
      <c r="D19">
        <v>157.80000305175781</v>
      </c>
      <c r="E19">
        <v>43.279838562011719</v>
      </c>
      <c r="F19">
        <v>25.25</v>
      </c>
      <c r="G19">
        <v>287.11270141601562</v>
      </c>
      <c r="H19">
        <v>145.8505554199219</v>
      </c>
      <c r="I19">
        <v>151.77751159667969</v>
      </c>
      <c r="J19">
        <v>339.19915771484381</v>
      </c>
      <c r="K19">
        <v>328.10641479492188</v>
      </c>
      <c r="L19">
        <v>649.30999755859375</v>
      </c>
      <c r="M19">
        <v>32.610488891601562</v>
      </c>
      <c r="N19">
        <v>7.7615094184875488</v>
      </c>
      <c r="O19">
        <v>113.376106262207</v>
      </c>
      <c r="P19">
        <v>46.869838714599609</v>
      </c>
      <c r="Q19">
        <v>4701.4599609375</v>
      </c>
    </row>
    <row r="20" spans="1:17" x14ac:dyDescent="0.2">
      <c r="A20" s="2">
        <v>44526</v>
      </c>
      <c r="B20" s="12">
        <v>153.91149999999999</v>
      </c>
      <c r="C20">
        <v>662.0999755859375</v>
      </c>
      <c r="D20">
        <v>154.80999755859381</v>
      </c>
      <c r="E20">
        <v>41.580635070800781</v>
      </c>
      <c r="F20">
        <v>24.989999771118161</v>
      </c>
      <c r="G20">
        <v>282.18795776367188</v>
      </c>
      <c r="H20">
        <v>141.962158203125</v>
      </c>
      <c r="I20">
        <v>147.20487976074219</v>
      </c>
      <c r="J20">
        <v>331.30242919921881</v>
      </c>
      <c r="K20">
        <v>320.11514282226562</v>
      </c>
      <c r="L20">
        <v>649.54998779296875</v>
      </c>
      <c r="M20">
        <v>31.441766738891602</v>
      </c>
      <c r="N20">
        <v>7.5418448448181152</v>
      </c>
      <c r="O20">
        <v>109.9760360717773</v>
      </c>
      <c r="P20">
        <v>44.239055633544922</v>
      </c>
      <c r="Q20">
        <v>4594.6201171875</v>
      </c>
    </row>
    <row r="21" spans="1:17" x14ac:dyDescent="0.2">
      <c r="A21" s="2">
        <v>44529</v>
      </c>
      <c r="B21" s="12">
        <v>157.27809999999999</v>
      </c>
      <c r="C21">
        <v>687.489990234375</v>
      </c>
      <c r="D21">
        <v>161.9100036621094</v>
      </c>
      <c r="E21">
        <v>41.426166534423828</v>
      </c>
      <c r="F21">
        <v>25.70000076293945</v>
      </c>
      <c r="G21">
        <v>294.62881469726562</v>
      </c>
      <c r="H21">
        <v>145.25059509277341</v>
      </c>
      <c r="I21">
        <v>146.56854248046881</v>
      </c>
      <c r="J21">
        <v>336.1856689453125</v>
      </c>
      <c r="K21">
        <v>326.86349487304688</v>
      </c>
      <c r="L21">
        <v>672.82000732421875</v>
      </c>
      <c r="M21">
        <v>33.311134338378913</v>
      </c>
      <c r="N21">
        <v>7.6425251960754386</v>
      </c>
      <c r="O21">
        <v>112.03298187255859</v>
      </c>
      <c r="P21">
        <v>44.905876159667969</v>
      </c>
      <c r="Q21">
        <v>4655.27001953125</v>
      </c>
    </row>
    <row r="22" spans="1:17" x14ac:dyDescent="0.2">
      <c r="A22" s="2">
        <v>44530</v>
      </c>
      <c r="B22" s="12">
        <v>162.24459999999999</v>
      </c>
      <c r="C22">
        <v>669.8499755859375</v>
      </c>
      <c r="D22">
        <v>158.3699951171875</v>
      </c>
      <c r="E22">
        <v>40.408451080322273</v>
      </c>
      <c r="F22">
        <v>27.85000038146973</v>
      </c>
      <c r="G22">
        <v>282.93267822265619</v>
      </c>
      <c r="H22">
        <v>141.6102294921875</v>
      </c>
      <c r="I22">
        <v>144.3868103027344</v>
      </c>
      <c r="J22">
        <v>322.689697265625</v>
      </c>
      <c r="K22">
        <v>320.998779296875</v>
      </c>
      <c r="L22">
        <v>647.70001220703125</v>
      </c>
      <c r="M22">
        <v>32.612483978271477</v>
      </c>
      <c r="N22">
        <v>7.3679428100585938</v>
      </c>
      <c r="O22">
        <v>110.0324020385742</v>
      </c>
      <c r="P22">
        <v>43.645309448242188</v>
      </c>
      <c r="Q22">
        <v>4567</v>
      </c>
    </row>
    <row r="23" spans="1:17" x14ac:dyDescent="0.2">
      <c r="A23" s="2">
        <v>44531</v>
      </c>
      <c r="B23" s="12">
        <v>161.7243</v>
      </c>
      <c r="C23">
        <v>657.40997314453125</v>
      </c>
      <c r="D23">
        <v>149.11000061035159</v>
      </c>
      <c r="E23">
        <v>39.835990905761719</v>
      </c>
      <c r="F23">
        <v>27.440000534057621</v>
      </c>
      <c r="G23">
        <v>249.710693359375</v>
      </c>
      <c r="H23">
        <v>140.78117370605469</v>
      </c>
      <c r="I23">
        <v>143.53224182128909</v>
      </c>
      <c r="J23">
        <v>308.90536499023438</v>
      </c>
      <c r="K23">
        <v>320.50350952148438</v>
      </c>
      <c r="L23">
        <v>599.57000732421875</v>
      </c>
      <c r="M23">
        <v>31.377738952636719</v>
      </c>
      <c r="N23">
        <v>7.1665835380554199</v>
      </c>
      <c r="O23">
        <v>113.3009490966797</v>
      </c>
      <c r="P23">
        <v>43.124629974365227</v>
      </c>
      <c r="Q23">
        <v>4513.0400390625</v>
      </c>
    </row>
    <row r="24" spans="1:17" x14ac:dyDescent="0.2">
      <c r="A24" s="2">
        <v>44532</v>
      </c>
      <c r="B24" s="12">
        <v>160.733</v>
      </c>
      <c r="C24">
        <v>671.8800048828125</v>
      </c>
      <c r="D24">
        <v>150.67999267578119</v>
      </c>
      <c r="E24">
        <v>40.986423492431641</v>
      </c>
      <c r="F24">
        <v>28.95000076293945</v>
      </c>
      <c r="G24">
        <v>259.34170532226562</v>
      </c>
      <c r="H24">
        <v>142.9269104003906</v>
      </c>
      <c r="I24">
        <v>146.55035400390619</v>
      </c>
      <c r="J24">
        <v>308.69650268554688</v>
      </c>
      <c r="K24">
        <v>319.93063354492188</v>
      </c>
      <c r="L24">
        <v>623.3699951171875</v>
      </c>
      <c r="M24">
        <v>32.067481994628913</v>
      </c>
      <c r="N24">
        <v>7.2855691909790039</v>
      </c>
      <c r="O24">
        <v>114.3059616088867</v>
      </c>
      <c r="P24">
        <v>44.677516937255859</v>
      </c>
      <c r="Q24">
        <v>4577.10009765625</v>
      </c>
    </row>
    <row r="25" spans="1:17" x14ac:dyDescent="0.2">
      <c r="A25" s="2">
        <v>44533</v>
      </c>
      <c r="B25" s="12">
        <v>158.8485</v>
      </c>
      <c r="C25">
        <v>616.530029296875</v>
      </c>
      <c r="D25">
        <v>144.00999450683591</v>
      </c>
      <c r="E25">
        <v>40.055122375488281</v>
      </c>
      <c r="F25">
        <v>28.559999465942379</v>
      </c>
      <c r="G25">
        <v>256.482177734375</v>
      </c>
      <c r="H25">
        <v>141.67832946777341</v>
      </c>
      <c r="I25">
        <v>143.89588928222659</v>
      </c>
      <c r="J25">
        <v>305.16583251953119</v>
      </c>
      <c r="K25">
        <v>313.63861083984381</v>
      </c>
      <c r="L25">
        <v>613.1099853515625</v>
      </c>
      <c r="M25">
        <v>30.637090682983398</v>
      </c>
      <c r="N25">
        <v>7.3038735389709473</v>
      </c>
      <c r="O25">
        <v>112.0799560546875</v>
      </c>
      <c r="P25">
        <v>43.617900848388672</v>
      </c>
      <c r="Q25">
        <v>4538.43017578125</v>
      </c>
    </row>
    <row r="26" spans="1:17" x14ac:dyDescent="0.2">
      <c r="A26" s="2">
        <v>44536</v>
      </c>
      <c r="B26" s="12">
        <v>162.26419999999999</v>
      </c>
      <c r="C26">
        <v>622.03997802734375</v>
      </c>
      <c r="D26">
        <v>139.05999755859381</v>
      </c>
      <c r="E26">
        <v>40.310775756835938</v>
      </c>
      <c r="F26">
        <v>29.430000305175781</v>
      </c>
      <c r="G26">
        <v>256.90914916992188</v>
      </c>
      <c r="H26">
        <v>142.94679260253909</v>
      </c>
      <c r="I26">
        <v>145.59588623046881</v>
      </c>
      <c r="J26">
        <v>316.13565063476562</v>
      </c>
      <c r="K26">
        <v>316.72640991210938</v>
      </c>
      <c r="L26">
        <v>616.53997802734375</v>
      </c>
      <c r="M26">
        <v>29.98228645324707</v>
      </c>
      <c r="N26">
        <v>7.477776050567627</v>
      </c>
      <c r="O26">
        <v>111.9014892578125</v>
      </c>
      <c r="P26">
        <v>44.586181640625</v>
      </c>
      <c r="Q26">
        <v>4591.669921875</v>
      </c>
    </row>
    <row r="27" spans="1:17" x14ac:dyDescent="0.2">
      <c r="A27" s="2">
        <v>44537</v>
      </c>
      <c r="B27" s="12">
        <v>168.01580000000001</v>
      </c>
      <c r="C27">
        <v>649.96002197265625</v>
      </c>
      <c r="D27">
        <v>144.8500061035156</v>
      </c>
      <c r="E27">
        <v>40.822067260742188</v>
      </c>
      <c r="F27">
        <v>28.190000534057621</v>
      </c>
      <c r="G27">
        <v>265.09048461914062</v>
      </c>
      <c r="H27">
        <v>147.1617431640625</v>
      </c>
      <c r="I27">
        <v>147.78669738769531</v>
      </c>
      <c r="J27">
        <v>321.0487060546875</v>
      </c>
      <c r="K27">
        <v>325.20309448242188</v>
      </c>
      <c r="L27">
        <v>663.3900146484375</v>
      </c>
      <c r="M27">
        <v>32.367927551269531</v>
      </c>
      <c r="N27">
        <v>7.3679428100585938</v>
      </c>
      <c r="O27">
        <v>114.8882751464844</v>
      </c>
      <c r="P27">
        <v>45.901561737060547</v>
      </c>
      <c r="Q27">
        <v>4686.75</v>
      </c>
    </row>
    <row r="28" spans="1:17" x14ac:dyDescent="0.2">
      <c r="A28" s="2">
        <v>44538</v>
      </c>
      <c r="B28" s="12">
        <v>171.84379999999999</v>
      </c>
      <c r="C28">
        <v>653.0999755859375</v>
      </c>
      <c r="D28">
        <v>145.24000549316409</v>
      </c>
      <c r="E28">
        <v>40.319900512695312</v>
      </c>
      <c r="F28">
        <v>28.70999908447266</v>
      </c>
      <c r="G28">
        <v>264.41531372070312</v>
      </c>
      <c r="H28">
        <v>147.84172058105469</v>
      </c>
      <c r="I28">
        <v>146.0958557128906</v>
      </c>
      <c r="J28">
        <v>328.75640869140619</v>
      </c>
      <c r="K28">
        <v>325.25167846679688</v>
      </c>
      <c r="L28">
        <v>665.80999755859375</v>
      </c>
      <c r="M28">
        <v>31.768026351928711</v>
      </c>
      <c r="N28">
        <v>7.3130264282226562</v>
      </c>
      <c r="O28">
        <v>114.39988708496089</v>
      </c>
      <c r="P28">
        <v>45.134258270263672</v>
      </c>
      <c r="Q28">
        <v>4701.2099609375</v>
      </c>
    </row>
    <row r="29" spans="1:17" x14ac:dyDescent="0.2">
      <c r="A29" s="2">
        <v>44539</v>
      </c>
      <c r="B29" s="12">
        <v>171.33340000000001</v>
      </c>
      <c r="C29">
        <v>632.57000732421875</v>
      </c>
      <c r="D29">
        <v>138.1000061035156</v>
      </c>
      <c r="E29">
        <v>40.621204376220703</v>
      </c>
      <c r="F29">
        <v>28</v>
      </c>
      <c r="G29">
        <v>262.43951416015619</v>
      </c>
      <c r="H29">
        <v>147.23085021972659</v>
      </c>
      <c r="I29">
        <v>145.86859130859381</v>
      </c>
      <c r="J29">
        <v>328.02047729492188</v>
      </c>
      <c r="K29">
        <v>323.43594360351562</v>
      </c>
      <c r="L29">
        <v>642.1500244140625</v>
      </c>
      <c r="M29">
        <v>30.4344596862793</v>
      </c>
      <c r="N29">
        <v>7.248957633972168</v>
      </c>
      <c r="O29">
        <v>112.239631652832</v>
      </c>
      <c r="P29">
        <v>45.390010833740227</v>
      </c>
      <c r="Q29">
        <v>4667.4501953125</v>
      </c>
    </row>
    <row r="30" spans="1:17" x14ac:dyDescent="0.2">
      <c r="A30" s="2">
        <v>44540</v>
      </c>
      <c r="B30" s="12">
        <v>176.13290000000001</v>
      </c>
      <c r="C30">
        <v>654.45001220703125</v>
      </c>
      <c r="D30">
        <v>138.55000305175781</v>
      </c>
      <c r="E30">
        <v>40.648601531982422</v>
      </c>
      <c r="F30">
        <v>27.569999694824219</v>
      </c>
      <c r="G30">
        <v>264.1373291015625</v>
      </c>
      <c r="H30">
        <v>147.7964782714844</v>
      </c>
      <c r="I30">
        <v>145.2867736816406</v>
      </c>
      <c r="J30">
        <v>327.9508056640625</v>
      </c>
      <c r="K30">
        <v>332.60205078125</v>
      </c>
      <c r="L30">
        <v>647</v>
      </c>
      <c r="M30">
        <v>30.142990112304691</v>
      </c>
      <c r="N30">
        <v>7.358790397644043</v>
      </c>
      <c r="O30">
        <v>111.89210510253911</v>
      </c>
      <c r="P30">
        <v>45.855888366699219</v>
      </c>
      <c r="Q30">
        <v>4712.02001953125</v>
      </c>
    </row>
    <row r="31" spans="1:17" x14ac:dyDescent="0.2">
      <c r="A31" s="2">
        <v>44543</v>
      </c>
      <c r="B31" s="12">
        <v>172.4915</v>
      </c>
      <c r="C31">
        <v>658.29998779296875</v>
      </c>
      <c r="D31">
        <v>133.80000305175781</v>
      </c>
      <c r="E31">
        <v>39.79034423828125</v>
      </c>
      <c r="F31">
        <v>27.920000076293949</v>
      </c>
      <c r="G31">
        <v>263.86923217773438</v>
      </c>
      <c r="H31">
        <v>145.83763122558591</v>
      </c>
      <c r="I31">
        <v>143.5595397949219</v>
      </c>
      <c r="J31">
        <v>332.66497802734381</v>
      </c>
      <c r="K31">
        <v>329.55313110351562</v>
      </c>
      <c r="L31">
        <v>655.94000244140625</v>
      </c>
      <c r="M31">
        <v>28.109697341918949</v>
      </c>
      <c r="N31">
        <v>7.2581100463867188</v>
      </c>
      <c r="O31">
        <v>109.3467330932617</v>
      </c>
      <c r="P31">
        <v>44.357810974121087</v>
      </c>
      <c r="Q31">
        <v>4668.97021484375</v>
      </c>
    </row>
    <row r="32" spans="1:17" x14ac:dyDescent="0.2">
      <c r="A32" s="2">
        <v>44544</v>
      </c>
      <c r="B32" s="12">
        <v>171.10759999999999</v>
      </c>
      <c r="C32">
        <v>614.8599853515625</v>
      </c>
      <c r="D32">
        <v>135.6000061035156</v>
      </c>
      <c r="E32">
        <v>40.292507171630859</v>
      </c>
      <c r="F32">
        <v>27.469999313354489</v>
      </c>
      <c r="G32">
        <v>253.7716064453125</v>
      </c>
      <c r="H32">
        <v>144.1138610839844</v>
      </c>
      <c r="I32">
        <v>144.6595153808594</v>
      </c>
      <c r="J32">
        <v>331.9190673828125</v>
      </c>
      <c r="K32">
        <v>318.81396484375</v>
      </c>
      <c r="L32">
        <v>624.69000244140625</v>
      </c>
      <c r="M32">
        <v>28.285385131835941</v>
      </c>
      <c r="N32">
        <v>7.2123470306396484</v>
      </c>
      <c r="O32">
        <v>109.2246475219727</v>
      </c>
      <c r="P32">
        <v>44.659252166748047</v>
      </c>
      <c r="Q32">
        <v>4634.08984375</v>
      </c>
    </row>
    <row r="33" spans="1:17" x14ac:dyDescent="0.2">
      <c r="A33" s="2">
        <v>44545</v>
      </c>
      <c r="B33" s="12">
        <v>175.98580000000001</v>
      </c>
      <c r="C33">
        <v>630.33001708984375</v>
      </c>
      <c r="D33">
        <v>146.5</v>
      </c>
      <c r="E33">
        <v>40.119033813476562</v>
      </c>
      <c r="F33">
        <v>27.889999389648441</v>
      </c>
      <c r="G33">
        <v>258.18997192382812</v>
      </c>
      <c r="H33">
        <v>146.49769592285159</v>
      </c>
      <c r="I33">
        <v>143.5777282714844</v>
      </c>
      <c r="J33">
        <v>339.79583740234381</v>
      </c>
      <c r="K33">
        <v>324.94094848632812</v>
      </c>
      <c r="L33">
        <v>647.03997802734375</v>
      </c>
      <c r="M33">
        <v>30.403518676757809</v>
      </c>
      <c r="N33">
        <v>7.1116666793823242</v>
      </c>
      <c r="O33">
        <v>113.0849227905273</v>
      </c>
      <c r="P33">
        <v>44.704917907714837</v>
      </c>
      <c r="Q33">
        <v>4709.85009765625</v>
      </c>
    </row>
    <row r="34" spans="1:17" x14ac:dyDescent="0.2">
      <c r="A34" s="2">
        <v>44546</v>
      </c>
      <c r="B34" s="12">
        <v>169.07589999999999</v>
      </c>
      <c r="C34">
        <v>566.09002685546875</v>
      </c>
      <c r="D34">
        <v>138.63999938964841</v>
      </c>
      <c r="E34">
        <v>41.086856842041023</v>
      </c>
      <c r="F34">
        <v>27.690000534057621</v>
      </c>
      <c r="G34">
        <v>251.31916809082031</v>
      </c>
      <c r="H34">
        <v>143.98265075683591</v>
      </c>
      <c r="I34">
        <v>145.8231201171875</v>
      </c>
      <c r="J34">
        <v>333.07275390625</v>
      </c>
      <c r="K34">
        <v>315.47378540039062</v>
      </c>
      <c r="L34">
        <v>608.97998046875</v>
      </c>
      <c r="M34">
        <v>28.33528900146484</v>
      </c>
      <c r="N34">
        <v>7.2947206497192383</v>
      </c>
      <c r="O34">
        <v>109.940544128418</v>
      </c>
      <c r="P34">
        <v>45.947235107421882</v>
      </c>
      <c r="Q34">
        <v>4668.669921875</v>
      </c>
    </row>
    <row r="35" spans="1:17" x14ac:dyDescent="0.2">
      <c r="A35" s="2">
        <v>44547</v>
      </c>
      <c r="B35" s="12">
        <v>167.97659999999999</v>
      </c>
      <c r="C35">
        <v>556.6400146484375</v>
      </c>
      <c r="D35">
        <v>137.75</v>
      </c>
      <c r="E35">
        <v>40.064254760742188</v>
      </c>
      <c r="F35">
        <v>29.45999908447266</v>
      </c>
      <c r="G35">
        <v>251.1305236816406</v>
      </c>
      <c r="H35">
        <v>141.95916748046881</v>
      </c>
      <c r="I35">
        <v>142.5050354003906</v>
      </c>
      <c r="J35">
        <v>331.96881103515619</v>
      </c>
      <c r="K35">
        <v>314.40570068359381</v>
      </c>
      <c r="L35">
        <v>615.6300048828125</v>
      </c>
      <c r="M35">
        <v>27.750358581542969</v>
      </c>
      <c r="N35">
        <v>7.4228591918945312</v>
      </c>
      <c r="O35">
        <v>109.7047653198242</v>
      </c>
      <c r="P35">
        <v>43.800594329833977</v>
      </c>
      <c r="Q35">
        <v>4620.64013671875</v>
      </c>
    </row>
    <row r="36" spans="1:17" x14ac:dyDescent="0.2">
      <c r="A36" s="2">
        <v>44550</v>
      </c>
      <c r="B36" s="12">
        <v>166.6123</v>
      </c>
      <c r="C36">
        <v>549.77001953125</v>
      </c>
      <c r="D36">
        <v>135.80000305175781</v>
      </c>
      <c r="E36">
        <v>39.406867980957031</v>
      </c>
      <c r="F36">
        <v>29.659999847412109</v>
      </c>
      <c r="G36">
        <v>245.45121765136719</v>
      </c>
      <c r="H36">
        <v>141.56004333496091</v>
      </c>
      <c r="I36">
        <v>139.94145202636719</v>
      </c>
      <c r="J36">
        <v>323.67431640625</v>
      </c>
      <c r="K36">
        <v>310.62863159179688</v>
      </c>
      <c r="L36">
        <v>605.3699951171875</v>
      </c>
      <c r="M36">
        <v>27.668510437011719</v>
      </c>
      <c r="N36">
        <v>7.3313322067260742</v>
      </c>
      <c r="O36">
        <v>108.4032440185547</v>
      </c>
      <c r="P36">
        <v>42.7957763671875</v>
      </c>
      <c r="Q36">
        <v>4568.02001953125</v>
      </c>
    </row>
    <row r="37" spans="1:17" x14ac:dyDescent="0.2">
      <c r="A37" s="2">
        <v>44551</v>
      </c>
      <c r="B37" s="12">
        <v>169.79239999999999</v>
      </c>
      <c r="C37">
        <v>557.52001953125</v>
      </c>
      <c r="D37">
        <v>144.25</v>
      </c>
      <c r="E37">
        <v>40.347301483154297</v>
      </c>
      <c r="F37">
        <v>30.39999961853027</v>
      </c>
      <c r="G37">
        <v>250.75323486328119</v>
      </c>
      <c r="H37">
        <v>143.3683166503906</v>
      </c>
      <c r="I37">
        <v>141.8959655761719</v>
      </c>
      <c r="J37">
        <v>332.37661743164062</v>
      </c>
      <c r="K37">
        <v>317.79449462890619</v>
      </c>
      <c r="L37">
        <v>631.32000732421875</v>
      </c>
      <c r="M37">
        <v>29.022039413452148</v>
      </c>
      <c r="N37">
        <v>7.4228591918945312</v>
      </c>
      <c r="O37">
        <v>110.7610778808594</v>
      </c>
      <c r="P37">
        <v>43.672702789306641</v>
      </c>
      <c r="Q37">
        <v>4649.22998046875</v>
      </c>
    </row>
    <row r="38" spans="1:17" x14ac:dyDescent="0.2">
      <c r="A38" s="2">
        <v>44552</v>
      </c>
      <c r="B38" s="12">
        <v>172.39340000000001</v>
      </c>
      <c r="C38">
        <v>563.97998046875</v>
      </c>
      <c r="D38">
        <v>143.8800048828125</v>
      </c>
      <c r="E38">
        <v>40.429462432861328</v>
      </c>
      <c r="F38">
        <v>30.360000610351559</v>
      </c>
      <c r="G38">
        <v>251.00146484375</v>
      </c>
      <c r="H38">
        <v>146.08067321777341</v>
      </c>
      <c r="I38">
        <v>142.45048522949219</v>
      </c>
      <c r="J38">
        <v>328.64703369140619</v>
      </c>
      <c r="K38">
        <v>323.53305053710938</v>
      </c>
      <c r="L38">
        <v>643.92999267578125</v>
      </c>
      <c r="M38">
        <v>29.3464469909668</v>
      </c>
      <c r="N38">
        <v>7.4411649703979492</v>
      </c>
      <c r="O38">
        <v>114.4015426635742</v>
      </c>
      <c r="P38">
        <v>43.873664855957031</v>
      </c>
      <c r="Q38">
        <v>4696.56005859375</v>
      </c>
    </row>
    <row r="39" spans="1:17" x14ac:dyDescent="0.2">
      <c r="A39" s="2">
        <v>44553</v>
      </c>
      <c r="B39" s="12">
        <v>173.0215</v>
      </c>
      <c r="C39">
        <v>569.6199951171875</v>
      </c>
      <c r="D39">
        <v>146.13999938964841</v>
      </c>
      <c r="E39">
        <v>40.557292938232422</v>
      </c>
      <c r="F39">
        <v>30.54999923706055</v>
      </c>
      <c r="G39">
        <v>251.33905029296881</v>
      </c>
      <c r="H39">
        <v>146.27302551269531</v>
      </c>
      <c r="I39">
        <v>142.95954895019531</v>
      </c>
      <c r="J39">
        <v>333.410888671875</v>
      </c>
      <c r="K39">
        <v>324.97979736328119</v>
      </c>
      <c r="L39">
        <v>648.57000732421875</v>
      </c>
      <c r="M39">
        <v>29.58600997924805</v>
      </c>
      <c r="N39">
        <v>7.4960808753967294</v>
      </c>
      <c r="O39">
        <v>113.81679534912109</v>
      </c>
      <c r="P39">
        <v>44.175121307373047</v>
      </c>
      <c r="Q39">
        <v>4725.7900390625</v>
      </c>
    </row>
    <row r="40" spans="1:17" x14ac:dyDescent="0.2">
      <c r="A40" s="2">
        <v>44557</v>
      </c>
      <c r="B40" s="12">
        <v>176.9967</v>
      </c>
      <c r="C40">
        <v>577.67999267578125</v>
      </c>
      <c r="D40">
        <v>154.36000061035159</v>
      </c>
      <c r="E40">
        <v>40.758159637451172</v>
      </c>
      <c r="F40">
        <v>30.280000686645511</v>
      </c>
      <c r="G40">
        <v>256.46234130859381</v>
      </c>
      <c r="H40">
        <v>147.1890869140625</v>
      </c>
      <c r="I40">
        <v>143.7777099609375</v>
      </c>
      <c r="J40">
        <v>344.29119873046881</v>
      </c>
      <c r="K40">
        <v>332.51467895507812</v>
      </c>
      <c r="L40">
        <v>663.280029296875</v>
      </c>
      <c r="M40">
        <v>30.88863372802734</v>
      </c>
      <c r="N40">
        <v>7.5967612266540527</v>
      </c>
      <c r="O40">
        <v>115.7219161987305</v>
      </c>
      <c r="P40">
        <v>44.549629211425781</v>
      </c>
      <c r="Q40">
        <v>4791.18994140625</v>
      </c>
    </row>
    <row r="41" spans="1:17" x14ac:dyDescent="0.2">
      <c r="A41" s="2">
        <v>44558</v>
      </c>
      <c r="B41" s="12">
        <v>175.9759</v>
      </c>
      <c r="C41">
        <v>569.3599853515625</v>
      </c>
      <c r="D41">
        <v>153.1499938964844</v>
      </c>
      <c r="E41">
        <v>40.812946319580078</v>
      </c>
      <c r="F41">
        <v>29.389999389648441</v>
      </c>
      <c r="G41">
        <v>253.6325988769531</v>
      </c>
      <c r="H41">
        <v>145.5826416015625</v>
      </c>
      <c r="I41">
        <v>144.21405029296881</v>
      </c>
      <c r="J41">
        <v>344.3309326171875</v>
      </c>
      <c r="K41">
        <v>331.3494873046875</v>
      </c>
      <c r="L41">
        <v>654</v>
      </c>
      <c r="M41">
        <v>30.266767501831051</v>
      </c>
      <c r="N41">
        <v>7.6242189407348633</v>
      </c>
      <c r="O41">
        <v>115.1183319091797</v>
      </c>
      <c r="P41">
        <v>44.22991943359375</v>
      </c>
      <c r="Q41">
        <v>4786.35009765625</v>
      </c>
    </row>
    <row r="42" spans="1:17" x14ac:dyDescent="0.2">
      <c r="A42" s="2">
        <v>44559</v>
      </c>
      <c r="B42" s="12">
        <v>176.0643</v>
      </c>
      <c r="C42">
        <v>569.28997802734375</v>
      </c>
      <c r="D42">
        <v>148.25999450683591</v>
      </c>
      <c r="E42">
        <v>40.749031066894531</v>
      </c>
      <c r="F42">
        <v>29.280000686645511</v>
      </c>
      <c r="G42">
        <v>252.72906494140619</v>
      </c>
      <c r="H42">
        <v>145.6387939453125</v>
      </c>
      <c r="I42">
        <v>144.14134216308591</v>
      </c>
      <c r="J42">
        <v>341.06887817382812</v>
      </c>
      <c r="K42">
        <v>332.02914428710938</v>
      </c>
      <c r="L42">
        <v>654.58001708984375</v>
      </c>
      <c r="M42">
        <v>29.946353912353519</v>
      </c>
      <c r="N42">
        <v>7.5509977340698242</v>
      </c>
      <c r="O42">
        <v>114.5052947998047</v>
      </c>
      <c r="P42">
        <v>44.25732421875</v>
      </c>
      <c r="Q42">
        <v>4793.06005859375</v>
      </c>
    </row>
    <row r="43" spans="1:17" x14ac:dyDescent="0.2">
      <c r="A43" s="2">
        <v>44560</v>
      </c>
      <c r="B43" s="12">
        <v>174.90610000000001</v>
      </c>
      <c r="C43">
        <v>570.530029296875</v>
      </c>
      <c r="D43">
        <v>145.1499938964844</v>
      </c>
      <c r="E43">
        <v>40.657730102539062</v>
      </c>
      <c r="F43">
        <v>30.520000457763668</v>
      </c>
      <c r="G43">
        <v>253.5134582519531</v>
      </c>
      <c r="H43">
        <v>145.1397705078125</v>
      </c>
      <c r="I43">
        <v>144.068603515625</v>
      </c>
      <c r="J43">
        <v>342.48110961914062</v>
      </c>
      <c r="K43">
        <v>329.47549438476562</v>
      </c>
      <c r="L43">
        <v>654.53997802734375</v>
      </c>
      <c r="M43">
        <v>29.532110214233398</v>
      </c>
      <c r="N43">
        <v>7.6150660514831543</v>
      </c>
      <c r="O43">
        <v>113.57159423828119</v>
      </c>
      <c r="P43">
        <v>43.937614440917969</v>
      </c>
      <c r="Q43">
        <v>4778.72998046875</v>
      </c>
    </row>
    <row r="44" spans="1:17" x14ac:dyDescent="0.2">
      <c r="A44" s="2">
        <v>44561</v>
      </c>
      <c r="B44" s="12">
        <v>174.2877</v>
      </c>
      <c r="C44">
        <v>567.05999755859375</v>
      </c>
      <c r="D44">
        <v>143.8999938964844</v>
      </c>
      <c r="E44">
        <v>40.621204376220703</v>
      </c>
      <c r="F44">
        <v>30.70000076293945</v>
      </c>
      <c r="G44">
        <v>252.32197570800781</v>
      </c>
      <c r="H44">
        <v>143.82460021972659</v>
      </c>
      <c r="I44">
        <v>143.9504699707031</v>
      </c>
      <c r="J44">
        <v>334.51483154296881</v>
      </c>
      <c r="K44">
        <v>326.56253051757812</v>
      </c>
      <c r="L44">
        <v>649.1099853515625</v>
      </c>
      <c r="M44">
        <v>29.357427597045898</v>
      </c>
      <c r="N44">
        <v>7.6882872581481934</v>
      </c>
      <c r="O44">
        <v>113.4678421020508</v>
      </c>
      <c r="P44">
        <v>43.827995300292969</v>
      </c>
      <c r="Q44">
        <v>4766.18017578125</v>
      </c>
    </row>
    <row r="45" spans="1:17" x14ac:dyDescent="0.2">
      <c r="A45" s="2">
        <v>44564</v>
      </c>
      <c r="B45" s="12">
        <v>178.6456</v>
      </c>
      <c r="C45">
        <v>564.3699951171875</v>
      </c>
      <c r="D45">
        <v>150.24000549316409</v>
      </c>
      <c r="E45">
        <v>42.164249420166023</v>
      </c>
      <c r="F45">
        <v>31.120000839233398</v>
      </c>
      <c r="G45">
        <v>253.64253234863281</v>
      </c>
      <c r="H45">
        <v>144.21723937988281</v>
      </c>
      <c r="I45">
        <v>146.99580383300781</v>
      </c>
      <c r="J45">
        <v>336.69287109375</v>
      </c>
      <c r="K45">
        <v>325.03805541992188</v>
      </c>
      <c r="L45">
        <v>630.1400146484375</v>
      </c>
      <c r="M45">
        <v>30.066133499145511</v>
      </c>
      <c r="N45">
        <v>7.7065935134887704</v>
      </c>
      <c r="O45">
        <v>121.4750289916992</v>
      </c>
      <c r="P45">
        <v>46.340019226074219</v>
      </c>
      <c r="Q45">
        <v>4796.56005859375</v>
      </c>
    </row>
    <row r="46" spans="1:17" x14ac:dyDescent="0.2">
      <c r="A46" s="2">
        <v>44565</v>
      </c>
      <c r="B46" s="12">
        <v>176.3784</v>
      </c>
      <c r="C46">
        <v>554</v>
      </c>
      <c r="D46">
        <v>144.41999816894531</v>
      </c>
      <c r="E46">
        <v>43.816856384277337</v>
      </c>
      <c r="F46">
        <v>29.659999847412109</v>
      </c>
      <c r="G46">
        <v>246.46397399902341</v>
      </c>
      <c r="H46">
        <v>143.5631408691406</v>
      </c>
      <c r="I46">
        <v>152.5683898925781</v>
      </c>
      <c r="J46">
        <v>334.69381713867188</v>
      </c>
      <c r="K46">
        <v>319.46456909179688</v>
      </c>
      <c r="L46">
        <v>603.94000244140625</v>
      </c>
      <c r="M46">
        <v>29.236650466918949</v>
      </c>
      <c r="N46">
        <v>7.5784549713134766</v>
      </c>
      <c r="O46">
        <v>125.8134002685547</v>
      </c>
      <c r="P46">
        <v>48.185218811035163</v>
      </c>
      <c r="Q46">
        <v>4793.5400390625</v>
      </c>
    </row>
    <row r="47" spans="1:17" x14ac:dyDescent="0.2">
      <c r="A47" s="2">
        <v>44566</v>
      </c>
      <c r="B47" s="12">
        <v>171.6867</v>
      </c>
      <c r="C47">
        <v>514.42999267578125</v>
      </c>
      <c r="D47">
        <v>136.1499938964844</v>
      </c>
      <c r="E47">
        <v>43.077285766601562</v>
      </c>
      <c r="F47">
        <v>28.989999771118161</v>
      </c>
      <c r="G47">
        <v>226.05024719238281</v>
      </c>
      <c r="H47">
        <v>136.84010314941409</v>
      </c>
      <c r="I47">
        <v>149.7791442871094</v>
      </c>
      <c r="J47">
        <v>322.40130615234381</v>
      </c>
      <c r="K47">
        <v>307.20101928710938</v>
      </c>
      <c r="L47">
        <v>572.760009765625</v>
      </c>
      <c r="M47">
        <v>27.553720474243161</v>
      </c>
      <c r="N47">
        <v>7.6699833869934082</v>
      </c>
      <c r="O47">
        <v>119.8339538574219</v>
      </c>
      <c r="P47">
        <v>47.765026092529297</v>
      </c>
      <c r="Q47">
        <v>4700.580078125</v>
      </c>
    </row>
    <row r="48" spans="1:17" x14ac:dyDescent="0.2">
      <c r="A48" s="2">
        <v>44567</v>
      </c>
      <c r="B48" s="12">
        <v>168.82069999999999</v>
      </c>
      <c r="C48">
        <v>514.1199951171875</v>
      </c>
      <c r="D48">
        <v>136.22999572753909</v>
      </c>
      <c r="E48">
        <v>43.944671630859382</v>
      </c>
      <c r="F48">
        <v>29.489999771118161</v>
      </c>
      <c r="G48">
        <v>227.51971435546881</v>
      </c>
      <c r="H48">
        <v>136.73820495605469</v>
      </c>
      <c r="I48">
        <v>151.37040710449219</v>
      </c>
      <c r="J48">
        <v>330.64605712890619</v>
      </c>
      <c r="K48">
        <v>304.7735595703125</v>
      </c>
      <c r="L48">
        <v>574.03997802734375</v>
      </c>
      <c r="M48">
        <v>28.126676559448239</v>
      </c>
      <c r="N48">
        <v>7.6059145927429199</v>
      </c>
      <c r="O48">
        <v>121.1637725830078</v>
      </c>
      <c r="P48">
        <v>48.989070892333977</v>
      </c>
      <c r="Q48">
        <v>4696.0498046875</v>
      </c>
    </row>
    <row r="49" spans="1:17" x14ac:dyDescent="0.2">
      <c r="A49" s="2">
        <v>44568</v>
      </c>
      <c r="B49" s="12">
        <v>168.98750000000001</v>
      </c>
      <c r="C49">
        <v>510.70001220703119</v>
      </c>
      <c r="D49">
        <v>132</v>
      </c>
      <c r="E49">
        <v>44.903373718261719</v>
      </c>
      <c r="F49">
        <v>29.54999923706055</v>
      </c>
      <c r="G49">
        <v>226.68568420410159</v>
      </c>
      <c r="H49">
        <v>136.1949462890625</v>
      </c>
      <c r="I49">
        <v>152.8702087402344</v>
      </c>
      <c r="J49">
        <v>329.97970581054688</v>
      </c>
      <c r="K49">
        <v>304.92886352539062</v>
      </c>
      <c r="L49">
        <v>566.3900146484375</v>
      </c>
      <c r="M49">
        <v>27.197368621826168</v>
      </c>
      <c r="N49">
        <v>7.5967612266540527</v>
      </c>
      <c r="O49">
        <v>116.47642517089839</v>
      </c>
      <c r="P49">
        <v>50.030418395996087</v>
      </c>
      <c r="Q49">
        <v>4677.02978515625</v>
      </c>
    </row>
    <row r="50" spans="1:17" x14ac:dyDescent="0.2">
      <c r="A50" s="2">
        <v>44571</v>
      </c>
      <c r="B50" s="12">
        <v>169.00720000000001</v>
      </c>
      <c r="C50">
        <v>525.83001708984375</v>
      </c>
      <c r="D50">
        <v>132</v>
      </c>
      <c r="E50">
        <v>44.675106048583977</v>
      </c>
      <c r="F50">
        <v>29.280000686645511</v>
      </c>
      <c r="G50">
        <v>227.99629211425781</v>
      </c>
      <c r="H50">
        <v>137.7551574707031</v>
      </c>
      <c r="I50">
        <v>153.01649475097659</v>
      </c>
      <c r="J50">
        <v>326.280029296875</v>
      </c>
      <c r="K50">
        <v>305.1522216796875</v>
      </c>
      <c r="L50">
        <v>572</v>
      </c>
      <c r="M50">
        <v>27.350090026855469</v>
      </c>
      <c r="N50">
        <v>7.6425251960754386</v>
      </c>
      <c r="O50">
        <v>117.9005584716797</v>
      </c>
      <c r="P50">
        <v>50.560218811035163</v>
      </c>
      <c r="Q50">
        <v>4670.2900390625</v>
      </c>
    </row>
    <row r="51" spans="1:17" x14ac:dyDescent="0.2">
      <c r="A51" s="2">
        <v>44572</v>
      </c>
      <c r="B51" s="12">
        <v>171.84379999999999</v>
      </c>
      <c r="C51">
        <v>529.8900146484375</v>
      </c>
      <c r="D51">
        <v>137.30999755859381</v>
      </c>
      <c r="E51">
        <v>44.930755615234382</v>
      </c>
      <c r="F51">
        <v>29.590000152587891</v>
      </c>
      <c r="G51">
        <v>233.16925048828119</v>
      </c>
      <c r="H51">
        <v>139.19012451171881</v>
      </c>
      <c r="I51">
        <v>153.1719665527344</v>
      </c>
      <c r="J51">
        <v>332.54562377929688</v>
      </c>
      <c r="K51">
        <v>305.8416748046875</v>
      </c>
      <c r="L51">
        <v>578.44000244140625</v>
      </c>
      <c r="M51">
        <v>27.76633262634277</v>
      </c>
      <c r="N51">
        <v>7.660830020904541</v>
      </c>
      <c r="O51">
        <v>121.82395935058589</v>
      </c>
      <c r="P51">
        <v>51.208786010742188</v>
      </c>
      <c r="Q51">
        <v>4713.06982421875</v>
      </c>
    </row>
    <row r="52" spans="1:17" x14ac:dyDescent="0.2">
      <c r="A52" s="2">
        <v>44573</v>
      </c>
      <c r="B52" s="12">
        <v>172.28540000000001</v>
      </c>
      <c r="C52">
        <v>532.3699951171875</v>
      </c>
      <c r="D52">
        <v>137.4700012207031</v>
      </c>
      <c r="E52">
        <v>44.611194610595703</v>
      </c>
      <c r="F52">
        <v>29.030000686645511</v>
      </c>
      <c r="G52">
        <v>236.1379699707031</v>
      </c>
      <c r="H52">
        <v>140.81097412109381</v>
      </c>
      <c r="I52">
        <v>154.0407409667969</v>
      </c>
      <c r="J52">
        <v>331.44171142578119</v>
      </c>
      <c r="K52">
        <v>309.03616333007812</v>
      </c>
      <c r="L52">
        <v>573.3900146484375</v>
      </c>
      <c r="M52">
        <v>27.948001861572269</v>
      </c>
      <c r="N52">
        <v>7.7065935134887704</v>
      </c>
      <c r="O52">
        <v>124.7099304199219</v>
      </c>
      <c r="P52">
        <v>51.519371032714837</v>
      </c>
      <c r="Q52">
        <v>4726.35009765625</v>
      </c>
    </row>
    <row r="53" spans="1:17" x14ac:dyDescent="0.2">
      <c r="A53" s="2">
        <v>44574</v>
      </c>
      <c r="B53" s="12">
        <v>169.00720000000001</v>
      </c>
      <c r="C53">
        <v>516.9000244140625</v>
      </c>
      <c r="D53">
        <v>132.74000549316409</v>
      </c>
      <c r="E53">
        <v>44.519886016845703</v>
      </c>
      <c r="F53">
        <v>29.190000534057621</v>
      </c>
      <c r="G53">
        <v>227.00343322753909</v>
      </c>
      <c r="H53">
        <v>138.3088684082031</v>
      </c>
      <c r="I53">
        <v>153.84869384765619</v>
      </c>
      <c r="J53">
        <v>324.69869995117188</v>
      </c>
      <c r="K53">
        <v>295.95697021484381</v>
      </c>
      <c r="L53">
        <v>521.260009765625</v>
      </c>
      <c r="M53">
        <v>26.526590347290039</v>
      </c>
      <c r="N53">
        <v>7.7157464027404794</v>
      </c>
      <c r="O53">
        <v>131.27412414550781</v>
      </c>
      <c r="P53">
        <v>51.153976440429688</v>
      </c>
      <c r="Q53">
        <v>4659.02978515625</v>
      </c>
    </row>
    <row r="54" spans="1:17" x14ac:dyDescent="0.2">
      <c r="A54" s="2">
        <v>44575</v>
      </c>
      <c r="B54" s="12">
        <v>169.87090000000001</v>
      </c>
      <c r="C54">
        <v>520.5999755859375</v>
      </c>
      <c r="D54">
        <v>136.8800048828125</v>
      </c>
      <c r="E54">
        <v>43.743808746337891</v>
      </c>
      <c r="F54">
        <v>28.940000534057621</v>
      </c>
      <c r="G54">
        <v>229.58491516113281</v>
      </c>
      <c r="H54">
        <v>138.96049499511719</v>
      </c>
      <c r="I54">
        <v>144.39259338378909</v>
      </c>
      <c r="J54">
        <v>330.089111328125</v>
      </c>
      <c r="K54">
        <v>301.20034790039062</v>
      </c>
      <c r="L54">
        <v>531.02001953125</v>
      </c>
      <c r="M54">
        <v>26.892923355102539</v>
      </c>
      <c r="N54">
        <v>7.7798151969909668</v>
      </c>
      <c r="O54">
        <v>132.66053771972659</v>
      </c>
      <c r="P54">
        <v>53.035713195800781</v>
      </c>
      <c r="Q54">
        <v>4662.85009765625</v>
      </c>
    </row>
    <row r="55" spans="1:17" x14ac:dyDescent="0.2">
      <c r="A55" s="2">
        <v>44579</v>
      </c>
      <c r="B55" s="12">
        <v>166.66130000000001</v>
      </c>
      <c r="C55">
        <v>513.34002685546875</v>
      </c>
      <c r="D55">
        <v>131.92999267578119</v>
      </c>
      <c r="E55">
        <v>42.237289428710938</v>
      </c>
      <c r="F55">
        <v>27.510000228881839</v>
      </c>
      <c r="G55">
        <v>224.45170593261719</v>
      </c>
      <c r="H55">
        <v>135.48516845703119</v>
      </c>
      <c r="I55">
        <v>138.33857727050781</v>
      </c>
      <c r="J55">
        <v>316.41412353515619</v>
      </c>
      <c r="K55">
        <v>293.86935424804688</v>
      </c>
      <c r="L55">
        <v>522.34002685546875</v>
      </c>
      <c r="M55">
        <v>25.855817794799801</v>
      </c>
      <c r="N55">
        <v>7.981175422668457</v>
      </c>
      <c r="O55">
        <v>126.21897125244141</v>
      </c>
      <c r="P55">
        <v>51.784267425537109</v>
      </c>
      <c r="Q55">
        <v>4577.10986328125</v>
      </c>
    </row>
    <row r="56" spans="1:17" x14ac:dyDescent="0.2">
      <c r="A56" s="2">
        <v>44580</v>
      </c>
      <c r="B56" s="12">
        <v>163.15729999999999</v>
      </c>
      <c r="C56">
        <v>516.58001708984375</v>
      </c>
      <c r="D56">
        <v>128.27000427246091</v>
      </c>
      <c r="E56">
        <v>42.401638031005859</v>
      </c>
      <c r="F56">
        <v>27.79000091552734</v>
      </c>
      <c r="G56">
        <v>224.66021728515619</v>
      </c>
      <c r="H56">
        <v>134.85041809082031</v>
      </c>
      <c r="I56">
        <v>136.19856262207031</v>
      </c>
      <c r="J56">
        <v>317.84628295898438</v>
      </c>
      <c r="K56">
        <v>294.52969360351562</v>
      </c>
      <c r="L56">
        <v>521.28997802734375</v>
      </c>
      <c r="M56">
        <v>25.02133750915527</v>
      </c>
      <c r="N56">
        <v>8.3838958740234375</v>
      </c>
      <c r="O56">
        <v>123.5592956542969</v>
      </c>
      <c r="P56">
        <v>50.761188507080078</v>
      </c>
      <c r="Q56">
        <v>4532.759765625</v>
      </c>
    </row>
    <row r="57" spans="1:17" x14ac:dyDescent="0.2">
      <c r="A57" s="2">
        <v>44581</v>
      </c>
      <c r="B57" s="12">
        <v>161.4691</v>
      </c>
      <c r="C57">
        <v>510.85000610351562</v>
      </c>
      <c r="D57">
        <v>121.88999938964839</v>
      </c>
      <c r="E57">
        <v>41.771640777587891</v>
      </c>
      <c r="F57">
        <v>26.840000152587891</v>
      </c>
      <c r="G57">
        <v>221.35389709472659</v>
      </c>
      <c r="H57">
        <v>132.71759033203119</v>
      </c>
      <c r="I57">
        <v>135.03718566894531</v>
      </c>
      <c r="J57">
        <v>314.83279418945312</v>
      </c>
      <c r="K57">
        <v>292.84982299804688</v>
      </c>
      <c r="L57">
        <v>515</v>
      </c>
      <c r="M57">
        <v>24.106008529663089</v>
      </c>
      <c r="N57">
        <v>8.5486431121826172</v>
      </c>
      <c r="O57">
        <v>121.0317306518555</v>
      </c>
      <c r="P57">
        <v>50.240512847900391</v>
      </c>
      <c r="Q57">
        <v>4482.72998046875</v>
      </c>
    </row>
    <row r="58" spans="1:17" x14ac:dyDescent="0.2">
      <c r="A58" s="2">
        <v>44582</v>
      </c>
      <c r="B58" s="12">
        <v>159.40799999999999</v>
      </c>
      <c r="C58">
        <v>499.91000366210938</v>
      </c>
      <c r="D58">
        <v>118.80999755859381</v>
      </c>
      <c r="E58">
        <v>41.013816833496087</v>
      </c>
      <c r="F58">
        <v>26.20999908447266</v>
      </c>
      <c r="G58">
        <v>217.07456970214841</v>
      </c>
      <c r="H58">
        <v>129.32328796386719</v>
      </c>
      <c r="I58">
        <v>132.6777038574219</v>
      </c>
      <c r="J58">
        <v>301.515869140625</v>
      </c>
      <c r="K58">
        <v>287.44143676757812</v>
      </c>
      <c r="L58">
        <v>507.739990234375</v>
      </c>
      <c r="M58">
        <v>23.331422805786129</v>
      </c>
      <c r="N58">
        <v>8.2557582855224609</v>
      </c>
      <c r="O58">
        <v>117.4478378295898</v>
      </c>
      <c r="P58">
        <v>49.025611877441413</v>
      </c>
      <c r="Q58">
        <v>4397.93994140625</v>
      </c>
    </row>
    <row r="59" spans="1:17" x14ac:dyDescent="0.2">
      <c r="A59" s="2">
        <v>44585</v>
      </c>
      <c r="B59" s="12">
        <v>158.6326</v>
      </c>
      <c r="C59">
        <v>519.65997314453125</v>
      </c>
      <c r="D59">
        <v>116.5299987792969</v>
      </c>
      <c r="E59">
        <v>40.675991058349609</v>
      </c>
      <c r="F59">
        <v>26.64999961853027</v>
      </c>
      <c r="G59">
        <v>221.44325256347659</v>
      </c>
      <c r="H59">
        <v>129.60162353515619</v>
      </c>
      <c r="I59">
        <v>132.55879211425781</v>
      </c>
      <c r="J59">
        <v>307.02560424804688</v>
      </c>
      <c r="K59">
        <v>287.7716064453125</v>
      </c>
      <c r="L59">
        <v>525.84002685546875</v>
      </c>
      <c r="M59">
        <v>23.329427719116211</v>
      </c>
      <c r="N59">
        <v>7.5693025588989258</v>
      </c>
      <c r="O59">
        <v>118.79652404785161</v>
      </c>
      <c r="P59">
        <v>48.705890655517578</v>
      </c>
      <c r="Q59">
        <v>4410.1298828125</v>
      </c>
    </row>
    <row r="60" spans="1:17" x14ac:dyDescent="0.2">
      <c r="A60" s="2">
        <v>44586</v>
      </c>
      <c r="B60" s="12">
        <v>156.82660000000001</v>
      </c>
      <c r="C60">
        <v>502.72000122070312</v>
      </c>
      <c r="D60">
        <v>111.129997253418</v>
      </c>
      <c r="E60">
        <v>41.479461669921882</v>
      </c>
      <c r="F60">
        <v>25.229999542236332</v>
      </c>
      <c r="G60">
        <v>213.85758972167969</v>
      </c>
      <c r="H60">
        <v>125.9866104125977</v>
      </c>
      <c r="I60">
        <v>134.00373840332031</v>
      </c>
      <c r="J60">
        <v>298.5123291015625</v>
      </c>
      <c r="K60">
        <v>280.12014770507812</v>
      </c>
      <c r="L60">
        <v>495.07998657226562</v>
      </c>
      <c r="M60">
        <v>22.283334732055661</v>
      </c>
      <c r="N60">
        <v>7.8530378341674796</v>
      </c>
      <c r="O60">
        <v>115.5144424438477</v>
      </c>
      <c r="P60">
        <v>48.952526092529297</v>
      </c>
      <c r="Q60">
        <v>4356.4501953125</v>
      </c>
    </row>
    <row r="61" spans="1:17" x14ac:dyDescent="0.2">
      <c r="A61" s="2">
        <v>44587</v>
      </c>
      <c r="B61" s="12">
        <v>156.73820000000001</v>
      </c>
      <c r="C61">
        <v>500.80999755859381</v>
      </c>
      <c r="D61">
        <v>110.7099990844727</v>
      </c>
      <c r="E61">
        <v>41.908592224121087</v>
      </c>
      <c r="F61">
        <v>24.360000610351559</v>
      </c>
      <c r="G61">
        <v>209.49884033203119</v>
      </c>
      <c r="H61">
        <v>128.47633361816409</v>
      </c>
      <c r="I61">
        <v>135.2749328613281</v>
      </c>
      <c r="J61">
        <v>293.02249145507812</v>
      </c>
      <c r="K61">
        <v>288.1016845703125</v>
      </c>
      <c r="L61">
        <v>484.42001342773438</v>
      </c>
      <c r="M61">
        <v>22.730522155761719</v>
      </c>
      <c r="N61">
        <v>7.6425251960754386</v>
      </c>
      <c r="O61">
        <v>116.0803146362305</v>
      </c>
      <c r="P61">
        <v>49.454936981201172</v>
      </c>
      <c r="Q61">
        <v>4349.93017578125</v>
      </c>
    </row>
    <row r="62" spans="1:17" x14ac:dyDescent="0.2">
      <c r="A62" s="2">
        <v>44588</v>
      </c>
      <c r="B62" s="12">
        <v>156.27690000000001</v>
      </c>
      <c r="C62">
        <v>493.04998779296881</v>
      </c>
      <c r="D62">
        <v>102.59999847412109</v>
      </c>
      <c r="E62">
        <v>41.515987396240227</v>
      </c>
      <c r="F62">
        <v>24.129999160766602</v>
      </c>
      <c r="G62">
        <v>211.2264709472656</v>
      </c>
      <c r="H62">
        <v>128.3580322265625</v>
      </c>
      <c r="I62">
        <v>132.88804626464841</v>
      </c>
      <c r="J62">
        <v>293.03244018554688</v>
      </c>
      <c r="K62">
        <v>291.14093017578119</v>
      </c>
      <c r="L62">
        <v>528.69000244140625</v>
      </c>
      <c r="M62">
        <v>21.90402793884277</v>
      </c>
      <c r="N62">
        <v>7.660830020904541</v>
      </c>
      <c r="O62">
        <v>109.761344909668</v>
      </c>
      <c r="P62">
        <v>49.107818603515618</v>
      </c>
      <c r="Q62">
        <v>4326.509765625</v>
      </c>
    </row>
    <row r="63" spans="1:17" x14ac:dyDescent="0.2">
      <c r="A63" s="2">
        <v>44589</v>
      </c>
      <c r="B63" s="12">
        <v>167.1815</v>
      </c>
      <c r="C63">
        <v>518.15997314453125</v>
      </c>
      <c r="D63">
        <v>105.2399978637695</v>
      </c>
      <c r="E63">
        <v>41.881202697753913</v>
      </c>
      <c r="F63">
        <v>24.370000839233398</v>
      </c>
      <c r="G63">
        <v>220.5496826171875</v>
      </c>
      <c r="H63">
        <v>132.50189208984381</v>
      </c>
      <c r="I63">
        <v>134.076904296875</v>
      </c>
      <c r="J63">
        <v>300.0638427734375</v>
      </c>
      <c r="K63">
        <v>299.316650390625</v>
      </c>
      <c r="L63">
        <v>561.08001708984375</v>
      </c>
      <c r="M63">
        <v>22.798395156860352</v>
      </c>
      <c r="N63">
        <v>7.6242189407348633</v>
      </c>
      <c r="O63">
        <v>110.92140197753911</v>
      </c>
      <c r="P63">
        <v>49.500606536865227</v>
      </c>
      <c r="Q63">
        <v>4431.85009765625</v>
      </c>
    </row>
    <row r="64" spans="1:17" x14ac:dyDescent="0.2">
      <c r="A64" s="2">
        <v>44592</v>
      </c>
      <c r="B64" s="12">
        <v>171.54929999999999</v>
      </c>
      <c r="C64">
        <v>534.29998779296875</v>
      </c>
      <c r="D64">
        <v>114.25</v>
      </c>
      <c r="E64">
        <v>42.127723693847663</v>
      </c>
      <c r="F64">
        <v>26.469999313354489</v>
      </c>
      <c r="G64">
        <v>230.9749755859375</v>
      </c>
      <c r="H64">
        <v>134.89668273925781</v>
      </c>
      <c r="I64">
        <v>135.89680480957031</v>
      </c>
      <c r="J64">
        <v>311.55084228515619</v>
      </c>
      <c r="K64">
        <v>301.95770263671881</v>
      </c>
      <c r="L64">
        <v>585.780029296875</v>
      </c>
      <c r="M64">
        <v>24.441398620605469</v>
      </c>
      <c r="N64">
        <v>7.7798151969909668</v>
      </c>
      <c r="O64">
        <v>115.65589904785161</v>
      </c>
      <c r="P64">
        <v>49.144351959228523</v>
      </c>
      <c r="Q64">
        <v>4515.5498046875</v>
      </c>
    </row>
    <row r="65" spans="1:17" x14ac:dyDescent="0.2">
      <c r="A65" s="2">
        <v>44593</v>
      </c>
      <c r="B65" s="12">
        <v>171.38239999999999</v>
      </c>
      <c r="C65">
        <v>535.97998046875</v>
      </c>
      <c r="D65">
        <v>116.7799987792969</v>
      </c>
      <c r="E65">
        <v>42.858150482177727</v>
      </c>
      <c r="F65">
        <v>27.20999908447266</v>
      </c>
      <c r="G65">
        <v>230.46858215332031</v>
      </c>
      <c r="H65">
        <v>137.06376647949219</v>
      </c>
      <c r="I65">
        <v>138.22880554199219</v>
      </c>
      <c r="J65">
        <v>317.25949096679688</v>
      </c>
      <c r="K65">
        <v>299.8021240234375</v>
      </c>
      <c r="L65">
        <v>586.53997802734375</v>
      </c>
      <c r="M65">
        <v>24.59312629699707</v>
      </c>
      <c r="N65">
        <v>7.8347320556640616</v>
      </c>
      <c r="O65">
        <v>116.0520324707031</v>
      </c>
      <c r="P65">
        <v>50.788593292236328</v>
      </c>
      <c r="Q65">
        <v>4546.5400390625</v>
      </c>
    </row>
    <row r="66" spans="1:17" x14ac:dyDescent="0.2">
      <c r="A66" s="2">
        <v>44594</v>
      </c>
      <c r="B66" s="12">
        <v>172.58969999999999</v>
      </c>
      <c r="C66">
        <v>533.09002685546875</v>
      </c>
      <c r="D66">
        <v>122.7600021362305</v>
      </c>
      <c r="E66">
        <v>42.8125</v>
      </c>
      <c r="F66">
        <v>26.04999923706055</v>
      </c>
      <c r="G66">
        <v>223.4091796875</v>
      </c>
      <c r="H66">
        <v>147.1617431640625</v>
      </c>
      <c r="I66">
        <v>137.1222229003906</v>
      </c>
      <c r="J66">
        <v>321.2376708984375</v>
      </c>
      <c r="K66">
        <v>304.36569213867188</v>
      </c>
      <c r="L66">
        <v>581.1500244140625</v>
      </c>
      <c r="M66">
        <v>25.196025848388668</v>
      </c>
      <c r="N66">
        <v>7.8164262771606454</v>
      </c>
      <c r="O66">
        <v>117.089469909668</v>
      </c>
      <c r="P66">
        <v>51.090038299560547</v>
      </c>
      <c r="Q66">
        <v>4589.3798828125</v>
      </c>
    </row>
    <row r="67" spans="1:17" x14ac:dyDescent="0.2">
      <c r="A67" s="2">
        <v>44595</v>
      </c>
      <c r="B67" s="12">
        <v>169.70400000000001</v>
      </c>
      <c r="C67">
        <v>510.82998657226562</v>
      </c>
      <c r="D67">
        <v>120.0800018310547</v>
      </c>
      <c r="E67">
        <v>42.392505645751953</v>
      </c>
      <c r="F67">
        <v>24.920000076293949</v>
      </c>
      <c r="G67">
        <v>211.2562561035156</v>
      </c>
      <c r="H67">
        <v>141.80757141113281</v>
      </c>
      <c r="I67">
        <v>135.9882507324219</v>
      </c>
      <c r="J67">
        <v>236.4627380371094</v>
      </c>
      <c r="K67">
        <v>292.50994873046881</v>
      </c>
      <c r="L67">
        <v>560.8499755859375</v>
      </c>
      <c r="M67">
        <v>23.904373168945309</v>
      </c>
      <c r="N67">
        <v>7.8164262771606454</v>
      </c>
      <c r="O67">
        <v>113.0245819091797</v>
      </c>
      <c r="P67">
        <v>50.622074127197273</v>
      </c>
      <c r="Q67">
        <v>4477.43994140625</v>
      </c>
    </row>
    <row r="68" spans="1:17" x14ac:dyDescent="0.2">
      <c r="A68" s="2">
        <v>44596</v>
      </c>
      <c r="B68" s="12">
        <v>169.41900000000001</v>
      </c>
      <c r="C68">
        <v>513.53997802734375</v>
      </c>
      <c r="D68">
        <v>123.59999847412109</v>
      </c>
      <c r="E68">
        <v>44.081626892089837</v>
      </c>
      <c r="F68">
        <v>26.309999465942379</v>
      </c>
      <c r="G68">
        <v>217.6702880859375</v>
      </c>
      <c r="H68">
        <v>142.17091369628909</v>
      </c>
      <c r="I68">
        <v>139.5182800292969</v>
      </c>
      <c r="J68">
        <v>235.79640197753909</v>
      </c>
      <c r="K68">
        <v>297.06387329101562</v>
      </c>
      <c r="L68">
        <v>577.52001953125</v>
      </c>
      <c r="M68">
        <v>24.274700164794918</v>
      </c>
      <c r="N68">
        <v>7.7065935134887704</v>
      </c>
      <c r="O68">
        <v>114.1374588012695</v>
      </c>
      <c r="P68">
        <v>51.686454772949219</v>
      </c>
      <c r="Q68">
        <v>4500.52978515625</v>
      </c>
    </row>
    <row r="69" spans="1:17" x14ac:dyDescent="0.2">
      <c r="A69" s="2">
        <v>44599</v>
      </c>
      <c r="B69" s="12">
        <v>168.70160000000001</v>
      </c>
      <c r="C69">
        <v>507.10000610351562</v>
      </c>
      <c r="D69">
        <v>123.6699981689453</v>
      </c>
      <c r="E69">
        <v>44.291633605957031</v>
      </c>
      <c r="F69">
        <v>27.270000457763668</v>
      </c>
      <c r="G69">
        <v>215.4263610839844</v>
      </c>
      <c r="H69">
        <v>138.11700439453119</v>
      </c>
      <c r="I69">
        <v>139.98466491699219</v>
      </c>
      <c r="J69">
        <v>223.68287658691409</v>
      </c>
      <c r="K69">
        <v>292.21868896484381</v>
      </c>
      <c r="L69">
        <v>573.20001220703125</v>
      </c>
      <c r="M69">
        <v>24.68296051025391</v>
      </c>
      <c r="N69">
        <v>7.770662784576416</v>
      </c>
      <c r="O69">
        <v>115.35410308837891</v>
      </c>
      <c r="P69">
        <v>52.604022979736328</v>
      </c>
      <c r="Q69">
        <v>4483.8701171875</v>
      </c>
    </row>
    <row r="70" spans="1:17" x14ac:dyDescent="0.2">
      <c r="A70" s="2">
        <v>44600</v>
      </c>
      <c r="B70" s="12">
        <v>171.81700000000001</v>
      </c>
      <c r="C70">
        <v>511.30999755859381</v>
      </c>
      <c r="D70">
        <v>128.22999572753909</v>
      </c>
      <c r="E70">
        <v>45.085979461669922</v>
      </c>
      <c r="F70">
        <v>31.629999160766602</v>
      </c>
      <c r="G70">
        <v>215.88310241699219</v>
      </c>
      <c r="H70">
        <v>138.39039611816409</v>
      </c>
      <c r="I70">
        <v>142.61848449707031</v>
      </c>
      <c r="J70">
        <v>218.9786682128906</v>
      </c>
      <c r="K70">
        <v>295.72396850585938</v>
      </c>
      <c r="L70">
        <v>591.27001953125</v>
      </c>
      <c r="M70">
        <v>25.062265396118161</v>
      </c>
      <c r="N70">
        <v>7.898801326751709</v>
      </c>
      <c r="O70">
        <v>116.6744842529297</v>
      </c>
      <c r="P70">
        <v>53.906963348388672</v>
      </c>
      <c r="Q70">
        <v>4521.5400390625</v>
      </c>
    </row>
    <row r="71" spans="1:17" x14ac:dyDescent="0.2">
      <c r="A71" s="2">
        <v>44601</v>
      </c>
      <c r="B71" s="12">
        <v>173.24199999999999</v>
      </c>
      <c r="C71">
        <v>521.75</v>
      </c>
      <c r="D71">
        <v>132.8500061035156</v>
      </c>
      <c r="E71">
        <v>44.994667053222663</v>
      </c>
      <c r="F71">
        <v>33.009998321533203</v>
      </c>
      <c r="G71">
        <v>220.46028137207031</v>
      </c>
      <c r="H71">
        <v>140.6171569824219</v>
      </c>
      <c r="I71">
        <v>143.2129211425781</v>
      </c>
      <c r="J71">
        <v>230.73417663574219</v>
      </c>
      <c r="K71">
        <v>302.18106079101562</v>
      </c>
      <c r="L71">
        <v>613.969970703125</v>
      </c>
      <c r="M71">
        <v>26.656354904174801</v>
      </c>
      <c r="N71">
        <v>7.8896484375</v>
      </c>
      <c r="O71">
        <v>118.3815460205078</v>
      </c>
      <c r="P71">
        <v>54.19140625</v>
      </c>
      <c r="Q71">
        <v>4587.18017578125</v>
      </c>
    </row>
    <row r="72" spans="1:17" x14ac:dyDescent="0.2">
      <c r="A72" s="2">
        <v>44602</v>
      </c>
      <c r="B72" s="12">
        <v>169.15369999999999</v>
      </c>
      <c r="C72">
        <v>495.01998901367188</v>
      </c>
      <c r="D72">
        <v>125.76999664306641</v>
      </c>
      <c r="E72">
        <v>44.784675598144531</v>
      </c>
      <c r="F72">
        <v>31.60000038146973</v>
      </c>
      <c r="G72">
        <v>216.12138366699219</v>
      </c>
      <c r="H72">
        <v>137.7834777832031</v>
      </c>
      <c r="I72">
        <v>142.61848449707031</v>
      </c>
      <c r="J72">
        <v>226.82563781738281</v>
      </c>
      <c r="K72">
        <v>293.607177734375</v>
      </c>
      <c r="L72">
        <v>610.46002197265625</v>
      </c>
      <c r="M72">
        <v>25.776962280273441</v>
      </c>
      <c r="N72">
        <v>8.0727033615112305</v>
      </c>
      <c r="O72">
        <v>117.6176223754883</v>
      </c>
      <c r="P72">
        <v>54.182224273681641</v>
      </c>
      <c r="Q72">
        <v>4504.080078125</v>
      </c>
    </row>
    <row r="73" spans="1:17" x14ac:dyDescent="0.2">
      <c r="A73" s="2">
        <v>44603</v>
      </c>
      <c r="B73" s="12">
        <v>165.7336</v>
      </c>
      <c r="C73">
        <v>473.97000122070312</v>
      </c>
      <c r="D73">
        <v>113.1800003051758</v>
      </c>
      <c r="E73">
        <v>43.752925872802727</v>
      </c>
      <c r="F73">
        <v>30.729999542236332</v>
      </c>
      <c r="G73">
        <v>206.4208984375</v>
      </c>
      <c r="H73">
        <v>133.3374328613281</v>
      </c>
      <c r="I73">
        <v>140.76200866699219</v>
      </c>
      <c r="J73">
        <v>218.35209655761719</v>
      </c>
      <c r="K73">
        <v>286.48013305664062</v>
      </c>
      <c r="L73">
        <v>583.719970703125</v>
      </c>
      <c r="M73">
        <v>23.90537261962891</v>
      </c>
      <c r="N73">
        <v>7.9903278350830078</v>
      </c>
      <c r="O73">
        <v>114.12803649902339</v>
      </c>
      <c r="P73">
        <v>53.503227233886719</v>
      </c>
      <c r="Q73">
        <v>4418.64013671875</v>
      </c>
    </row>
    <row r="74" spans="1:17" x14ac:dyDescent="0.2">
      <c r="A74" s="2">
        <v>44606</v>
      </c>
      <c r="B74" s="12">
        <v>165.96950000000001</v>
      </c>
      <c r="C74">
        <v>474.010009765625</v>
      </c>
      <c r="D74">
        <v>114.26999664306641</v>
      </c>
      <c r="E74">
        <v>43.296424865722663</v>
      </c>
      <c r="F74">
        <v>30.440000534057621</v>
      </c>
      <c r="G74">
        <v>204.93156433105469</v>
      </c>
      <c r="H74">
        <v>134.5005187988281</v>
      </c>
      <c r="I74">
        <v>139.45428466796881</v>
      </c>
      <c r="J74">
        <v>216.51219177246091</v>
      </c>
      <c r="K74">
        <v>286.44125366210938</v>
      </c>
      <c r="L74">
        <v>579.58001708984375</v>
      </c>
      <c r="M74">
        <v>24.22280311584473</v>
      </c>
      <c r="N74">
        <v>7.8713436126708984</v>
      </c>
      <c r="O74">
        <v>112.9585418701172</v>
      </c>
      <c r="P74">
        <v>53.081150054931641</v>
      </c>
      <c r="Q74">
        <v>4401.669921875</v>
      </c>
    </row>
    <row r="75" spans="1:17" x14ac:dyDescent="0.2">
      <c r="A75" s="2">
        <v>44607</v>
      </c>
      <c r="B75" s="12">
        <v>169.81209999999999</v>
      </c>
      <c r="C75">
        <v>479.5</v>
      </c>
      <c r="D75">
        <v>121.4700012207031</v>
      </c>
      <c r="E75">
        <v>43.634239196777337</v>
      </c>
      <c r="F75">
        <v>30.770000457763668</v>
      </c>
      <c r="G75">
        <v>212.7257080078125</v>
      </c>
      <c r="H75">
        <v>135.61936950683591</v>
      </c>
      <c r="I75">
        <v>141.49360656738281</v>
      </c>
      <c r="J75">
        <v>219.7942199707031</v>
      </c>
      <c r="K75">
        <v>291.75262451171881</v>
      </c>
      <c r="L75">
        <v>591.65997314453125</v>
      </c>
      <c r="M75">
        <v>26.44673919677734</v>
      </c>
      <c r="N75">
        <v>7.9628701210021973</v>
      </c>
      <c r="O75">
        <v>117.43841552734381</v>
      </c>
      <c r="P75">
        <v>53.567462921142578</v>
      </c>
      <c r="Q75">
        <v>4471.06982421875</v>
      </c>
    </row>
    <row r="76" spans="1:17" x14ac:dyDescent="0.2">
      <c r="A76" s="2">
        <v>44608</v>
      </c>
      <c r="B76" s="12">
        <v>169.5763</v>
      </c>
      <c r="C76">
        <v>477.70001220703119</v>
      </c>
      <c r="D76">
        <v>117.69000244140619</v>
      </c>
      <c r="E76">
        <v>43.533809661865227</v>
      </c>
      <c r="F76">
        <v>29.920000076293949</v>
      </c>
      <c r="G76">
        <v>210.23356628417969</v>
      </c>
      <c r="H76">
        <v>136.6750793457031</v>
      </c>
      <c r="I76">
        <v>141.74969482421881</v>
      </c>
      <c r="J76">
        <v>215.35850524902341</v>
      </c>
      <c r="K76">
        <v>291.41201782226562</v>
      </c>
      <c r="L76">
        <v>590.8900146484375</v>
      </c>
      <c r="M76">
        <v>26.46270751953125</v>
      </c>
      <c r="N76">
        <v>7.9171056747436523</v>
      </c>
      <c r="O76">
        <v>116.57073974609381</v>
      </c>
      <c r="P76">
        <v>53.347248077392578</v>
      </c>
      <c r="Q76">
        <v>4475.009765625</v>
      </c>
    </row>
    <row r="77" spans="1:17" x14ac:dyDescent="0.2">
      <c r="A77" s="2">
        <v>44609</v>
      </c>
      <c r="B77" s="12">
        <v>165.96950000000001</v>
      </c>
      <c r="C77">
        <v>457.70999145507812</v>
      </c>
      <c r="D77">
        <v>112.370002746582</v>
      </c>
      <c r="E77">
        <v>42.063808441162109</v>
      </c>
      <c r="F77">
        <v>28.920000076293949</v>
      </c>
      <c r="G77">
        <v>198.6069030761719</v>
      </c>
      <c r="H77">
        <v>131.52668762207031</v>
      </c>
      <c r="I77">
        <v>138.48486328125</v>
      </c>
      <c r="J77">
        <v>206.57670593261719</v>
      </c>
      <c r="K77">
        <v>282.87893676757812</v>
      </c>
      <c r="L77">
        <v>565.75</v>
      </c>
      <c r="M77">
        <v>24.462356567382809</v>
      </c>
      <c r="N77">
        <v>7.9262595176696777</v>
      </c>
      <c r="O77">
        <v>112.94911956787109</v>
      </c>
      <c r="P77">
        <v>51.521297454833977</v>
      </c>
      <c r="Q77">
        <v>4380.259765625</v>
      </c>
    </row>
    <row r="78" spans="1:17" x14ac:dyDescent="0.2">
      <c r="A78" s="2">
        <v>44610</v>
      </c>
      <c r="B78" s="12">
        <v>164.41679999999999</v>
      </c>
      <c r="C78">
        <v>442.55999755859381</v>
      </c>
      <c r="D78">
        <v>113.8300018310547</v>
      </c>
      <c r="E78">
        <v>41.963375091552727</v>
      </c>
      <c r="F78">
        <v>28.29000091552734</v>
      </c>
      <c r="G78">
        <v>195.4396057128906</v>
      </c>
      <c r="H78">
        <v>129.6965637207031</v>
      </c>
      <c r="I78">
        <v>139.13421630859381</v>
      </c>
      <c r="J78">
        <v>205.0351867675781</v>
      </c>
      <c r="K78">
        <v>280.15451049804688</v>
      </c>
      <c r="L78">
        <v>556.010009765625</v>
      </c>
      <c r="M78">
        <v>23.598936080932621</v>
      </c>
      <c r="N78">
        <v>7.8896484375</v>
      </c>
      <c r="O78">
        <v>112.5247039794922</v>
      </c>
      <c r="P78">
        <v>51.044151306152337</v>
      </c>
      <c r="Q78">
        <v>4348.8701171875</v>
      </c>
    </row>
    <row r="79" spans="1:17" x14ac:dyDescent="0.2">
      <c r="A79" s="2">
        <v>44614</v>
      </c>
      <c r="B79" s="12">
        <v>161.48820000000001</v>
      </c>
      <c r="C79">
        <v>438.39999389648438</v>
      </c>
      <c r="D79">
        <v>115.65000152587891</v>
      </c>
      <c r="E79">
        <v>41.598163604736328</v>
      </c>
      <c r="F79">
        <v>28.030000686645511</v>
      </c>
      <c r="G79">
        <v>193.74176025390619</v>
      </c>
      <c r="H79">
        <v>128.6378479003906</v>
      </c>
      <c r="I79">
        <v>138.88726806640619</v>
      </c>
      <c r="J79">
        <v>200.9774475097656</v>
      </c>
      <c r="K79">
        <v>279.9501953125</v>
      </c>
      <c r="L79">
        <v>550.1500244140625</v>
      </c>
      <c r="M79">
        <v>23.347394943237301</v>
      </c>
      <c r="N79">
        <v>7.898801326751709</v>
      </c>
      <c r="O79">
        <v>110.26121520996089</v>
      </c>
      <c r="P79">
        <v>50.723014831542969</v>
      </c>
      <c r="Q79">
        <v>4304.759765625</v>
      </c>
    </row>
    <row r="80" spans="1:17" x14ac:dyDescent="0.2">
      <c r="A80" s="2">
        <v>44615</v>
      </c>
      <c r="B80" s="12">
        <v>157.31139999999999</v>
      </c>
      <c r="C80">
        <v>429.45001220703119</v>
      </c>
      <c r="D80">
        <v>109.7600021362305</v>
      </c>
      <c r="E80">
        <v>40.885990142822273</v>
      </c>
      <c r="F80">
        <v>29.120000839233398</v>
      </c>
      <c r="G80">
        <v>189.18438720703119</v>
      </c>
      <c r="H80">
        <v>126.8311004638672</v>
      </c>
      <c r="I80">
        <v>135.9791259765625</v>
      </c>
      <c r="J80">
        <v>197.36723327636719</v>
      </c>
      <c r="K80">
        <v>272.701416015625</v>
      </c>
      <c r="L80">
        <v>524.70001220703125</v>
      </c>
      <c r="M80">
        <v>22.346218109130859</v>
      </c>
      <c r="N80">
        <v>7.862189769744873</v>
      </c>
      <c r="O80">
        <v>109.3086471557617</v>
      </c>
      <c r="P80">
        <v>49.502647399902337</v>
      </c>
      <c r="Q80">
        <v>4225.5</v>
      </c>
    </row>
    <row r="81" spans="1:17" x14ac:dyDescent="0.2">
      <c r="A81" s="2">
        <v>44616</v>
      </c>
      <c r="B81" s="12">
        <v>159.93530000000001</v>
      </c>
      <c r="C81">
        <v>463.82000732421881</v>
      </c>
      <c r="D81">
        <v>116.61000061035161</v>
      </c>
      <c r="E81">
        <v>39.808597564697273</v>
      </c>
      <c r="F81">
        <v>30.690000534057621</v>
      </c>
      <c r="G81">
        <v>202.83656311035159</v>
      </c>
      <c r="H81">
        <v>131.88951110839841</v>
      </c>
      <c r="I81">
        <v>132.1930236816406</v>
      </c>
      <c r="J81">
        <v>206.46733093261719</v>
      </c>
      <c r="K81">
        <v>286.6346435546875</v>
      </c>
      <c r="L81">
        <v>573.95001220703125</v>
      </c>
      <c r="M81">
        <v>23.704746246337891</v>
      </c>
      <c r="N81">
        <v>7.5693025588989258</v>
      </c>
      <c r="O81">
        <v>105.5172576904297</v>
      </c>
      <c r="P81">
        <v>48.3648681640625</v>
      </c>
      <c r="Q81">
        <v>4288.7001953125</v>
      </c>
    </row>
    <row r="82" spans="1:17" x14ac:dyDescent="0.2">
      <c r="A82" s="2">
        <v>44617</v>
      </c>
      <c r="B82" s="12">
        <v>162.00899999999999</v>
      </c>
      <c r="C82">
        <v>465.54000854492188</v>
      </c>
      <c r="D82">
        <v>121.05999755859381</v>
      </c>
      <c r="E82">
        <v>41.105110168457031</v>
      </c>
      <c r="F82">
        <v>31.010000228881839</v>
      </c>
      <c r="G82">
        <v>206.60955810546881</v>
      </c>
      <c r="H82">
        <v>133.72462463378909</v>
      </c>
      <c r="I82">
        <v>135.3206481933594</v>
      </c>
      <c r="J82">
        <v>209.3315734863281</v>
      </c>
      <c r="K82">
        <v>289.28118896484381</v>
      </c>
      <c r="L82">
        <v>580.22998046875</v>
      </c>
      <c r="M82">
        <v>24.112997055053711</v>
      </c>
      <c r="N82">
        <v>8.5394916534423828</v>
      </c>
      <c r="O82">
        <v>104.9042282104492</v>
      </c>
      <c r="P82">
        <v>49.649459838867188</v>
      </c>
      <c r="Q82">
        <v>4384.64990234375</v>
      </c>
    </row>
    <row r="83" spans="1:17" x14ac:dyDescent="0.2">
      <c r="A83" s="2">
        <v>44620</v>
      </c>
      <c r="B83" s="12">
        <v>162.27430000000001</v>
      </c>
      <c r="C83">
        <v>467.67999267578119</v>
      </c>
      <c r="D83">
        <v>123.3399963378906</v>
      </c>
      <c r="E83">
        <v>40.356422424316413</v>
      </c>
      <c r="F83">
        <v>31.270000457763668</v>
      </c>
      <c r="G83">
        <v>209.03218078613281</v>
      </c>
      <c r="H83">
        <v>134.09394836425781</v>
      </c>
      <c r="I83">
        <v>129.67811584472659</v>
      </c>
      <c r="J83">
        <v>209.87858581542969</v>
      </c>
      <c r="K83">
        <v>290.72128295898438</v>
      </c>
      <c r="L83">
        <v>579.91998291015625</v>
      </c>
      <c r="M83">
        <v>24.340581893920898</v>
      </c>
      <c r="N83">
        <v>8.091008186340332</v>
      </c>
      <c r="O83">
        <v>100.9242324829102</v>
      </c>
      <c r="P83">
        <v>48.970462799072273</v>
      </c>
      <c r="Q83">
        <v>4373.93994140625</v>
      </c>
    </row>
    <row r="84" spans="1:17" x14ac:dyDescent="0.2">
      <c r="A84" s="2">
        <v>44621</v>
      </c>
      <c r="B84" s="12">
        <v>160.38740000000001</v>
      </c>
      <c r="C84">
        <v>466.67999267578119</v>
      </c>
      <c r="D84">
        <v>113.8300018310547</v>
      </c>
      <c r="E84">
        <v>38.776866912841797</v>
      </c>
      <c r="F84">
        <v>31.340000152587891</v>
      </c>
      <c r="G84">
        <v>207.40385437011719</v>
      </c>
      <c r="H84">
        <v>133.37519836425781</v>
      </c>
      <c r="I84">
        <v>124.7854309082031</v>
      </c>
      <c r="J84">
        <v>202.37974548339841</v>
      </c>
      <c r="K84">
        <v>286.98489379882812</v>
      </c>
      <c r="L84">
        <v>571.07000732421875</v>
      </c>
      <c r="M84">
        <v>23.434238433837891</v>
      </c>
      <c r="N84">
        <v>8.1733827590942383</v>
      </c>
      <c r="O84">
        <v>101.90509033203119</v>
      </c>
      <c r="P84">
        <v>46.144359588623047</v>
      </c>
      <c r="Q84">
        <v>4306.259765625</v>
      </c>
    </row>
    <row r="85" spans="1:17" x14ac:dyDescent="0.2">
      <c r="A85" s="2">
        <v>44622</v>
      </c>
      <c r="B85" s="12">
        <v>163.68950000000001</v>
      </c>
      <c r="C85">
        <v>471.17999267578119</v>
      </c>
      <c r="D85">
        <v>118.2799987792969</v>
      </c>
      <c r="E85">
        <v>39.406867980957031</v>
      </c>
      <c r="F85">
        <v>31.870000839233398</v>
      </c>
      <c r="G85">
        <v>208.8931884765625</v>
      </c>
      <c r="H85">
        <v>133.95524597167969</v>
      </c>
      <c r="I85">
        <v>127.37351989746089</v>
      </c>
      <c r="J85">
        <v>206.9745178222656</v>
      </c>
      <c r="K85">
        <v>292.08346557617188</v>
      </c>
      <c r="L85">
        <v>587.05999755859375</v>
      </c>
      <c r="M85">
        <v>24.180002212524411</v>
      </c>
      <c r="N85">
        <v>8.0452442169189453</v>
      </c>
      <c r="O85">
        <v>103.37636566162109</v>
      </c>
      <c r="P85">
        <v>47.915264129638672</v>
      </c>
      <c r="Q85">
        <v>4386.5400390625</v>
      </c>
    </row>
    <row r="86" spans="1:17" x14ac:dyDescent="0.2">
      <c r="A86" s="2">
        <v>44623</v>
      </c>
      <c r="B86" s="12">
        <v>163.36519999999999</v>
      </c>
      <c r="C86">
        <v>459.07998657226562</v>
      </c>
      <c r="D86">
        <v>111.98000335693359</v>
      </c>
      <c r="E86">
        <v>38.984809875488281</v>
      </c>
      <c r="F86">
        <v>30.629999160766602</v>
      </c>
      <c r="G86">
        <v>203.2933044433594</v>
      </c>
      <c r="H86">
        <v>133.51438903808591</v>
      </c>
      <c r="I86">
        <v>126.468147277832</v>
      </c>
      <c r="J86">
        <v>201.86256408691409</v>
      </c>
      <c r="K86">
        <v>287.9287109375</v>
      </c>
      <c r="L86">
        <v>562.30999755859375</v>
      </c>
      <c r="M86">
        <v>23.67484092712402</v>
      </c>
      <c r="N86">
        <v>7.770662784576416</v>
      </c>
      <c r="O86">
        <v>102.6029815673828</v>
      </c>
      <c r="P86">
        <v>47.016040802001953</v>
      </c>
      <c r="Q86">
        <v>4363.490234375</v>
      </c>
    </row>
    <row r="87" spans="1:17" x14ac:dyDescent="0.2">
      <c r="A87" s="2">
        <v>44624</v>
      </c>
      <c r="B87" s="12">
        <v>160.3579</v>
      </c>
      <c r="C87">
        <v>452.1300048828125</v>
      </c>
      <c r="D87">
        <v>108.4100036621094</v>
      </c>
      <c r="E87">
        <v>37.571849822998047</v>
      </c>
      <c r="F87">
        <v>30.739999771118161</v>
      </c>
      <c r="G87">
        <v>201.565673828125</v>
      </c>
      <c r="H87">
        <v>131.3412780761719</v>
      </c>
      <c r="I87">
        <v>122.9106826782227</v>
      </c>
      <c r="J87">
        <v>198.96846008300781</v>
      </c>
      <c r="K87">
        <v>282.03237915039062</v>
      </c>
      <c r="L87">
        <v>547.07000732421875</v>
      </c>
      <c r="M87">
        <v>22.898124694824219</v>
      </c>
      <c r="N87">
        <v>7.477776050567627</v>
      </c>
      <c r="O87">
        <v>99.085136413574219</v>
      </c>
      <c r="P87">
        <v>44.76800537109375</v>
      </c>
      <c r="Q87">
        <v>4328.8701171875</v>
      </c>
    </row>
    <row r="88" spans="1:17" x14ac:dyDescent="0.2">
      <c r="A88" s="2">
        <v>44627</v>
      </c>
      <c r="B88" s="12">
        <v>156.55459999999999</v>
      </c>
      <c r="C88">
        <v>437.97000122070312</v>
      </c>
      <c r="D88">
        <v>102.9499969482422</v>
      </c>
      <c r="E88">
        <v>35.177158355712891</v>
      </c>
      <c r="F88">
        <v>30.260000228881839</v>
      </c>
      <c r="G88">
        <v>194.83390808105469</v>
      </c>
      <c r="H88">
        <v>125.7172164916992</v>
      </c>
      <c r="I88">
        <v>118.16436767578119</v>
      </c>
      <c r="J88">
        <v>186.44715881347659</v>
      </c>
      <c r="K88">
        <v>271.37811279296881</v>
      </c>
      <c r="L88">
        <v>519.6199951171875</v>
      </c>
      <c r="M88">
        <v>21.316740036010739</v>
      </c>
      <c r="N88">
        <v>7.477776050567627</v>
      </c>
      <c r="O88">
        <v>93.643272399902344</v>
      </c>
      <c r="P88">
        <v>42.033672332763672</v>
      </c>
      <c r="Q88">
        <v>4201.08984375</v>
      </c>
    </row>
    <row r="89" spans="1:17" x14ac:dyDescent="0.2">
      <c r="A89" s="2">
        <v>44628</v>
      </c>
      <c r="B89" s="12">
        <v>154.72669999999999</v>
      </c>
      <c r="C89">
        <v>431.52999877929688</v>
      </c>
      <c r="D89">
        <v>105.5299987792969</v>
      </c>
      <c r="E89">
        <v>35.406543731689453</v>
      </c>
      <c r="F89">
        <v>30.25</v>
      </c>
      <c r="G89">
        <v>190.71345520019531</v>
      </c>
      <c r="H89">
        <v>126.5264129638672</v>
      </c>
      <c r="I89">
        <v>117.332160949707</v>
      </c>
      <c r="J89">
        <v>189.2517395019531</v>
      </c>
      <c r="K89">
        <v>268.4007568359375</v>
      </c>
      <c r="L89">
        <v>518.20001220703125</v>
      </c>
      <c r="M89">
        <v>21.478469848632809</v>
      </c>
      <c r="N89">
        <v>7.5784549713134766</v>
      </c>
      <c r="O89">
        <v>94.312896728515625</v>
      </c>
      <c r="P89">
        <v>42.630088806152337</v>
      </c>
      <c r="Q89">
        <v>4170.7001953125</v>
      </c>
    </row>
    <row r="90" spans="1:17" x14ac:dyDescent="0.2">
      <c r="A90" s="2">
        <v>44629</v>
      </c>
      <c r="B90" s="12">
        <v>160.14169999999999</v>
      </c>
      <c r="C90">
        <v>450.8699951171875</v>
      </c>
      <c r="D90">
        <v>111.0500030517578</v>
      </c>
      <c r="E90">
        <v>37.654422760009773</v>
      </c>
      <c r="F90">
        <v>30.920000076293949</v>
      </c>
      <c r="G90">
        <v>201.7146301269531</v>
      </c>
      <c r="H90">
        <v>133.07499694824219</v>
      </c>
      <c r="I90">
        <v>122.0327682495117</v>
      </c>
      <c r="J90">
        <v>197.4169616699219</v>
      </c>
      <c r="K90">
        <v>280.7091064453125</v>
      </c>
      <c r="L90">
        <v>559.58001708984375</v>
      </c>
      <c r="M90">
        <v>22.975994110107418</v>
      </c>
      <c r="N90">
        <v>7.999481201171875</v>
      </c>
      <c r="O90">
        <v>98.981399536132812</v>
      </c>
      <c r="P90">
        <v>45.107509613037109</v>
      </c>
      <c r="Q90">
        <v>4277.8798828125</v>
      </c>
    </row>
    <row r="91" spans="1:17" x14ac:dyDescent="0.2">
      <c r="A91" s="2">
        <v>44630</v>
      </c>
      <c r="B91" s="12">
        <v>155.78809999999999</v>
      </c>
      <c r="C91">
        <v>438.95001220703119</v>
      </c>
      <c r="D91">
        <v>106.4599990844727</v>
      </c>
      <c r="E91">
        <v>37.314949035644531</v>
      </c>
      <c r="F91">
        <v>30.639999389648441</v>
      </c>
      <c r="G91">
        <v>198.7260437011719</v>
      </c>
      <c r="H91">
        <v>131.89799499511719</v>
      </c>
      <c r="I91">
        <v>120.5878372192383</v>
      </c>
      <c r="J91">
        <v>194.1449279785156</v>
      </c>
      <c r="K91">
        <v>277.87771606445312</v>
      </c>
      <c r="L91">
        <v>533.59002685546875</v>
      </c>
      <c r="M91">
        <v>22.62058258056641</v>
      </c>
      <c r="N91">
        <v>7.9537177085876456</v>
      </c>
      <c r="O91">
        <v>98.047683715820312</v>
      </c>
      <c r="P91">
        <v>44.969871520996087</v>
      </c>
      <c r="Q91">
        <v>4259.52001953125</v>
      </c>
    </row>
    <row r="92" spans="1:17" x14ac:dyDescent="0.2">
      <c r="A92" s="2">
        <v>44631</v>
      </c>
      <c r="B92" s="12">
        <v>152.0634</v>
      </c>
      <c r="C92">
        <v>416.3800048828125</v>
      </c>
      <c r="D92">
        <v>104.2900009155273</v>
      </c>
      <c r="E92">
        <v>37.002998352050781</v>
      </c>
      <c r="F92">
        <v>30.069999694824219</v>
      </c>
      <c r="G92">
        <v>196.4920349121094</v>
      </c>
      <c r="H92">
        <v>129.7044982910156</v>
      </c>
      <c r="I92">
        <v>117.871711730957</v>
      </c>
      <c r="J92">
        <v>186.58636474609381</v>
      </c>
      <c r="K92">
        <v>272.5067138671875</v>
      </c>
      <c r="L92">
        <v>512.1500244140625</v>
      </c>
      <c r="M92">
        <v>22.063503265380859</v>
      </c>
      <c r="N92">
        <v>9.3632364273071289</v>
      </c>
      <c r="O92">
        <v>95.642707824707031</v>
      </c>
      <c r="P92">
        <v>44.474388122558587</v>
      </c>
      <c r="Q92">
        <v>4204.31005859375</v>
      </c>
    </row>
    <row r="93" spans="1:17" x14ac:dyDescent="0.2">
      <c r="A93" s="2">
        <v>44634</v>
      </c>
      <c r="B93" s="12">
        <v>148.02420000000001</v>
      </c>
      <c r="C93">
        <v>411.5</v>
      </c>
      <c r="D93">
        <v>102.25</v>
      </c>
      <c r="E93">
        <v>37.801223754882812</v>
      </c>
      <c r="F93">
        <v>30.180000305175781</v>
      </c>
      <c r="G93">
        <v>191.74604797363281</v>
      </c>
      <c r="H93">
        <v>125.992073059082</v>
      </c>
      <c r="I93">
        <v>119.0423049926758</v>
      </c>
      <c r="J93">
        <v>185.61170959472659</v>
      </c>
      <c r="K93">
        <v>268.97482299804688</v>
      </c>
      <c r="L93">
        <v>495.10000610351562</v>
      </c>
      <c r="M93">
        <v>21.294773101806641</v>
      </c>
      <c r="N93">
        <v>9.1801824569702148</v>
      </c>
      <c r="O93">
        <v>93.6527099609375</v>
      </c>
      <c r="P93">
        <v>45.749805450439453</v>
      </c>
      <c r="Q93">
        <v>4173.10986328125</v>
      </c>
    </row>
    <row r="94" spans="1:17" x14ac:dyDescent="0.2">
      <c r="A94" s="2">
        <v>44635</v>
      </c>
      <c r="B94" s="12">
        <v>152.41720000000001</v>
      </c>
      <c r="C94">
        <v>421.66000366210938</v>
      </c>
      <c r="D94">
        <v>109.3300018310547</v>
      </c>
      <c r="E94">
        <v>38.076473236083977</v>
      </c>
      <c r="F94">
        <v>30.809999465942379</v>
      </c>
      <c r="G94">
        <v>194.74455261230469</v>
      </c>
      <c r="H94">
        <v>128.89434814453119</v>
      </c>
      <c r="I94">
        <v>121.1548156738281</v>
      </c>
      <c r="J94">
        <v>190.98225402832031</v>
      </c>
      <c r="K94">
        <v>279.39553833007812</v>
      </c>
      <c r="L94">
        <v>514.219970703125</v>
      </c>
      <c r="M94">
        <v>22.935060501098629</v>
      </c>
      <c r="N94">
        <v>10.01307964324951</v>
      </c>
      <c r="O94">
        <v>96.284027099609375</v>
      </c>
      <c r="P94">
        <v>45.979194641113281</v>
      </c>
      <c r="Q94">
        <v>4262.4501953125</v>
      </c>
    </row>
    <row r="95" spans="1:17" x14ac:dyDescent="0.2">
      <c r="A95" s="2">
        <v>44636</v>
      </c>
      <c r="B95" s="12">
        <v>156.83959999999999</v>
      </c>
      <c r="C95">
        <v>442.3599853515625</v>
      </c>
      <c r="D95">
        <v>115.370002746582</v>
      </c>
      <c r="E95">
        <v>39.269233703613281</v>
      </c>
      <c r="F95">
        <v>31.819999694824219</v>
      </c>
      <c r="G95">
        <v>204.10748291015619</v>
      </c>
      <c r="H95">
        <v>132.9005432128906</v>
      </c>
      <c r="I95">
        <v>126.5687255859375</v>
      </c>
      <c r="J95">
        <v>202.51896667480469</v>
      </c>
      <c r="K95">
        <v>286.44009399414062</v>
      </c>
      <c r="L95">
        <v>547.4000244140625</v>
      </c>
      <c r="M95">
        <v>24.455549240112301</v>
      </c>
      <c r="N95">
        <v>10.12291431427002</v>
      </c>
      <c r="O95">
        <v>100.160026550293</v>
      </c>
      <c r="P95">
        <v>47.346370697021477</v>
      </c>
      <c r="Q95">
        <v>4357.85986328125</v>
      </c>
    </row>
    <row r="96" spans="1:17" x14ac:dyDescent="0.2">
      <c r="A96" s="2">
        <v>44637</v>
      </c>
      <c r="B96" s="12">
        <v>157.8519</v>
      </c>
      <c r="C96">
        <v>444.3599853515625</v>
      </c>
      <c r="D96">
        <v>111.69000244140619</v>
      </c>
      <c r="E96">
        <v>39.480251312255859</v>
      </c>
      <c r="F96">
        <v>32.880001068115227</v>
      </c>
      <c r="G96">
        <v>208.91304016113281</v>
      </c>
      <c r="H96">
        <v>133.8051452636719</v>
      </c>
      <c r="I96">
        <v>128.16912841796881</v>
      </c>
      <c r="J96">
        <v>206.70599365234381</v>
      </c>
      <c r="K96">
        <v>287.24765014648438</v>
      </c>
      <c r="L96">
        <v>566.67999267578125</v>
      </c>
      <c r="M96">
        <v>24.725103378295898</v>
      </c>
      <c r="N96">
        <v>9.8940963745117188</v>
      </c>
      <c r="O96">
        <v>100.9181747436523</v>
      </c>
      <c r="P96">
        <v>47.236263275146477</v>
      </c>
      <c r="Q96">
        <v>4411.669921875</v>
      </c>
    </row>
    <row r="97" spans="1:17" x14ac:dyDescent="0.2">
      <c r="A97" s="2">
        <v>44638</v>
      </c>
      <c r="B97" s="12">
        <v>161.154</v>
      </c>
      <c r="C97">
        <v>453.32998657226562</v>
      </c>
      <c r="D97">
        <v>113.4599990844727</v>
      </c>
      <c r="E97">
        <v>39.360980987548828</v>
      </c>
      <c r="F97">
        <v>33.729999542236328</v>
      </c>
      <c r="G97">
        <v>217.24336242675781</v>
      </c>
      <c r="H97">
        <v>135.99314880371091</v>
      </c>
      <c r="I97">
        <v>128.12342834472659</v>
      </c>
      <c r="J97">
        <v>215.3088073730469</v>
      </c>
      <c r="K97">
        <v>292.31692504882812</v>
      </c>
      <c r="L97">
        <v>579.8800048828125</v>
      </c>
      <c r="M97">
        <v>26.409311294555661</v>
      </c>
      <c r="N97">
        <v>9.8940963745117188</v>
      </c>
      <c r="O97">
        <v>101.1361465454102</v>
      </c>
      <c r="P97">
        <v>47.181201934814453</v>
      </c>
      <c r="Q97">
        <v>4463.1201171875</v>
      </c>
    </row>
    <row r="98" spans="1:17" x14ac:dyDescent="0.2">
      <c r="A98" s="2">
        <v>44641</v>
      </c>
      <c r="B98" s="12">
        <v>162.5299</v>
      </c>
      <c r="C98">
        <v>453.58999633789062</v>
      </c>
      <c r="D98">
        <v>115.9199981689453</v>
      </c>
      <c r="E98">
        <v>39.305927276611328</v>
      </c>
      <c r="F98">
        <v>33.619998931884773</v>
      </c>
      <c r="G98">
        <v>212.1994934082031</v>
      </c>
      <c r="H98">
        <v>135.67205810546881</v>
      </c>
      <c r="I98">
        <v>127.7119064331055</v>
      </c>
      <c r="J98">
        <v>210.3360900878906</v>
      </c>
      <c r="K98">
        <v>291.08126831054688</v>
      </c>
      <c r="L98">
        <v>569.79998779296875</v>
      </c>
      <c r="M98">
        <v>26.689851760864261</v>
      </c>
      <c r="N98">
        <v>9.6652774810791016</v>
      </c>
      <c r="O98">
        <v>101.3256759643555</v>
      </c>
      <c r="P98">
        <v>46.924289703369141</v>
      </c>
      <c r="Q98">
        <v>4461.18017578125</v>
      </c>
    </row>
    <row r="99" spans="1:17" x14ac:dyDescent="0.2">
      <c r="A99" s="2">
        <v>44642</v>
      </c>
      <c r="B99" s="12">
        <v>165.91059999999999</v>
      </c>
      <c r="C99">
        <v>466.45001220703119</v>
      </c>
      <c r="D99">
        <v>114.7799987792969</v>
      </c>
      <c r="E99">
        <v>40.535388946533203</v>
      </c>
      <c r="F99">
        <v>34.319999694824219</v>
      </c>
      <c r="G99">
        <v>216.65754699707031</v>
      </c>
      <c r="H99">
        <v>139.44859313964841</v>
      </c>
      <c r="I99">
        <v>130.427978515625</v>
      </c>
      <c r="J99">
        <v>215.4678955078125</v>
      </c>
      <c r="K99">
        <v>295.84890747070312</v>
      </c>
      <c r="L99">
        <v>588.65997314453125</v>
      </c>
      <c r="M99">
        <v>26.480197906494141</v>
      </c>
      <c r="N99">
        <v>9.7018890380859375</v>
      </c>
      <c r="O99">
        <v>101.43939208984381</v>
      </c>
      <c r="P99">
        <v>48.988815307617188</v>
      </c>
      <c r="Q99">
        <v>4511.60986328125</v>
      </c>
    </row>
    <row r="100" spans="1:17" x14ac:dyDescent="0.2">
      <c r="A100" s="2">
        <v>44643</v>
      </c>
      <c r="B100" s="12">
        <v>167.2766</v>
      </c>
      <c r="C100">
        <v>422.89999389648438</v>
      </c>
      <c r="D100">
        <v>113.9199981689453</v>
      </c>
      <c r="E100">
        <v>39.535308837890618</v>
      </c>
      <c r="F100">
        <v>34.209999084472663</v>
      </c>
      <c r="G100">
        <v>209.6080627441406</v>
      </c>
      <c r="H100">
        <v>137.68507385253909</v>
      </c>
      <c r="I100">
        <v>127.8307647705078</v>
      </c>
      <c r="J100">
        <v>212.29533386230469</v>
      </c>
      <c r="K100">
        <v>291.40231323242188</v>
      </c>
      <c r="L100">
        <v>567.96002197265625</v>
      </c>
      <c r="M100">
        <v>25.591670989990231</v>
      </c>
      <c r="N100">
        <v>9.4364604949951172</v>
      </c>
      <c r="O100">
        <v>99.837821960449219</v>
      </c>
      <c r="P100">
        <v>46.905933380126953</v>
      </c>
      <c r="Q100">
        <v>4456.240234375</v>
      </c>
    </row>
    <row r="101" spans="1:17" x14ac:dyDescent="0.2">
      <c r="A101" s="2">
        <v>44644</v>
      </c>
      <c r="B101" s="12">
        <v>171.0701</v>
      </c>
      <c r="C101">
        <v>432.1400146484375</v>
      </c>
      <c r="D101">
        <v>120.5299987792969</v>
      </c>
      <c r="E101">
        <v>39.516960144042969</v>
      </c>
      <c r="F101">
        <v>35.740001678466797</v>
      </c>
      <c r="G101">
        <v>212.45762634277341</v>
      </c>
      <c r="H101">
        <v>140.47697448730469</v>
      </c>
      <c r="I101">
        <v>128.6629943847656</v>
      </c>
      <c r="J101">
        <v>218.37200927734381</v>
      </c>
      <c r="K101">
        <v>295.88784790039062</v>
      </c>
      <c r="L101">
        <v>581.09002685546875</v>
      </c>
      <c r="M101">
        <v>28.103515625</v>
      </c>
      <c r="N101">
        <v>9.6033525466918945</v>
      </c>
      <c r="O101">
        <v>102.2733612060547</v>
      </c>
      <c r="P101">
        <v>47.098625183105469</v>
      </c>
      <c r="Q101">
        <v>4520.16015625</v>
      </c>
    </row>
    <row r="102" spans="1:17" x14ac:dyDescent="0.2">
      <c r="A102" s="2">
        <v>44645</v>
      </c>
      <c r="B102" s="12">
        <v>171.7089</v>
      </c>
      <c r="C102">
        <v>431.6199951171875</v>
      </c>
      <c r="D102">
        <v>119.6699981689453</v>
      </c>
      <c r="E102">
        <v>40.122520446777337</v>
      </c>
      <c r="F102">
        <v>35.409999847412109</v>
      </c>
      <c r="G102">
        <v>209.52862548828119</v>
      </c>
      <c r="H102">
        <v>140.68524169921881</v>
      </c>
      <c r="I102">
        <v>129.78785705566409</v>
      </c>
      <c r="J102">
        <v>220.6097106933594</v>
      </c>
      <c r="K102">
        <v>295.47918701171881</v>
      </c>
      <c r="L102">
        <v>561.8699951171875</v>
      </c>
      <c r="M102">
        <v>27.646266937255859</v>
      </c>
      <c r="N102">
        <v>9.8177938461303711</v>
      </c>
      <c r="O102">
        <v>101.1456298828125</v>
      </c>
      <c r="P102">
        <v>48.227230072021477</v>
      </c>
      <c r="Q102">
        <v>4543.06005859375</v>
      </c>
    </row>
    <row r="103" spans="1:17" x14ac:dyDescent="0.2">
      <c r="A103" s="2">
        <v>44648</v>
      </c>
      <c r="B103" s="12">
        <v>172.5737</v>
      </c>
      <c r="C103">
        <v>450.010009765625</v>
      </c>
      <c r="D103">
        <v>120.2399978637695</v>
      </c>
      <c r="E103">
        <v>39.957359313964837</v>
      </c>
      <c r="F103">
        <v>35.819999694824219</v>
      </c>
      <c r="G103">
        <v>213.74839782714841</v>
      </c>
      <c r="H103">
        <v>141.11122131347659</v>
      </c>
      <c r="I103">
        <v>128.8276062011719</v>
      </c>
      <c r="J103">
        <v>222.37005615234381</v>
      </c>
      <c r="K103">
        <v>302.30963134765619</v>
      </c>
      <c r="L103">
        <v>582.760009765625</v>
      </c>
      <c r="M103">
        <v>28.172395706176761</v>
      </c>
      <c r="N103">
        <v>9.7991485595703125</v>
      </c>
      <c r="O103">
        <v>100.7665481567383</v>
      </c>
      <c r="P103">
        <v>47.539058685302727</v>
      </c>
      <c r="Q103">
        <v>4575.52001953125</v>
      </c>
    </row>
    <row r="104" spans="1:17" x14ac:dyDescent="0.2">
      <c r="A104" s="2">
        <v>44649</v>
      </c>
      <c r="B104" s="12">
        <v>175.8758</v>
      </c>
      <c r="C104">
        <v>466.32998657226562</v>
      </c>
      <c r="D104">
        <v>123.23000335693359</v>
      </c>
      <c r="E104">
        <v>39.856433868408203</v>
      </c>
      <c r="F104">
        <v>36.430000305175781</v>
      </c>
      <c r="G104">
        <v>219.71562194824219</v>
      </c>
      <c r="H104">
        <v>142.40354919433591</v>
      </c>
      <c r="I104">
        <v>129.11109924316409</v>
      </c>
      <c r="J104">
        <v>228.60585021972659</v>
      </c>
      <c r="K104">
        <v>306.89248657226562</v>
      </c>
      <c r="L104">
        <v>597.75</v>
      </c>
      <c r="M104">
        <v>28.608673095703121</v>
      </c>
      <c r="N104">
        <v>9.7618532180786133</v>
      </c>
      <c r="O104">
        <v>103.5337677001953</v>
      </c>
      <c r="P104">
        <v>47.346370697021477</v>
      </c>
      <c r="Q104">
        <v>4631.60009765625</v>
      </c>
    </row>
    <row r="105" spans="1:17" x14ac:dyDescent="0.2">
      <c r="A105" s="2">
        <v>44650</v>
      </c>
      <c r="B105" s="12">
        <v>174.7063</v>
      </c>
      <c r="C105">
        <v>460.05999755859381</v>
      </c>
      <c r="D105">
        <v>119.2200012207031</v>
      </c>
      <c r="E105">
        <v>39.452735900878913</v>
      </c>
      <c r="F105">
        <v>36.040000915527337</v>
      </c>
      <c r="G105">
        <v>213.41081237792969</v>
      </c>
      <c r="H105">
        <v>141.8016052246094</v>
      </c>
      <c r="I105">
        <v>128.5257568359375</v>
      </c>
      <c r="J105">
        <v>226.60682678222659</v>
      </c>
      <c r="K105">
        <v>305.38430786132812</v>
      </c>
      <c r="L105">
        <v>573.989990234375</v>
      </c>
      <c r="M105">
        <v>27.644269943237301</v>
      </c>
      <c r="N105">
        <v>9.1837892532348633</v>
      </c>
      <c r="O105">
        <v>101.1456298828125</v>
      </c>
      <c r="P105">
        <v>45.979194641113281</v>
      </c>
      <c r="Q105">
        <v>4602.4501953125</v>
      </c>
    </row>
    <row r="106" spans="1:17" x14ac:dyDescent="0.2">
      <c r="A106" s="2">
        <v>44651</v>
      </c>
      <c r="B106" s="12">
        <v>171.60079999999999</v>
      </c>
      <c r="C106">
        <v>455.6199951171875</v>
      </c>
      <c r="D106">
        <v>109.3399963378906</v>
      </c>
      <c r="E106">
        <v>37.819580078125</v>
      </c>
      <c r="F106">
        <v>36.279998779296882</v>
      </c>
      <c r="G106">
        <v>210.80946350097659</v>
      </c>
      <c r="H106">
        <v>138.8243103027344</v>
      </c>
      <c r="I106">
        <v>124.6665802001953</v>
      </c>
      <c r="J106">
        <v>221.14677429199219</v>
      </c>
      <c r="K106">
        <v>299.98416137695312</v>
      </c>
      <c r="L106">
        <v>556.8900146484375</v>
      </c>
      <c r="M106">
        <v>27.240940093994141</v>
      </c>
      <c r="N106">
        <v>9.2956714630126953</v>
      </c>
      <c r="O106">
        <v>98.804855346679688</v>
      </c>
      <c r="P106">
        <v>44.465213775634773</v>
      </c>
      <c r="Q106">
        <v>4530.41015625</v>
      </c>
    </row>
    <row r="107" spans="1:17" x14ac:dyDescent="0.2">
      <c r="A107" s="2">
        <v>44652</v>
      </c>
      <c r="B107" s="12">
        <v>171.30600000000001</v>
      </c>
      <c r="C107">
        <v>458.19000244140619</v>
      </c>
      <c r="D107">
        <v>108.19000244140619</v>
      </c>
      <c r="E107">
        <v>37.525974273681641</v>
      </c>
      <c r="F107">
        <v>36.520000457763672</v>
      </c>
      <c r="G107">
        <v>210.73994445800781</v>
      </c>
      <c r="H107">
        <v>139.86860656738281</v>
      </c>
      <c r="I107">
        <v>123.74289703369141</v>
      </c>
      <c r="J107">
        <v>223.6231994628906</v>
      </c>
      <c r="K107">
        <v>301.06417846679688</v>
      </c>
      <c r="L107">
        <v>548.69000244140625</v>
      </c>
      <c r="M107">
        <v>26.66788482666016</v>
      </c>
      <c r="N107">
        <v>9.2677001953125</v>
      </c>
      <c r="O107">
        <v>97.411773681640625</v>
      </c>
      <c r="P107">
        <v>44.694602966308587</v>
      </c>
      <c r="Q107">
        <v>4545.85986328125</v>
      </c>
    </row>
    <row r="108" spans="1:17" x14ac:dyDescent="0.2">
      <c r="A108" s="2">
        <v>44655</v>
      </c>
      <c r="B108" s="12">
        <v>175.3648</v>
      </c>
      <c r="C108">
        <v>468.80999755859381</v>
      </c>
      <c r="D108">
        <v>110.5299987792969</v>
      </c>
      <c r="E108">
        <v>37.461750030517578</v>
      </c>
      <c r="F108">
        <v>37.029998779296882</v>
      </c>
      <c r="G108">
        <v>217.2929992675781</v>
      </c>
      <c r="H108">
        <v>142.793701171875</v>
      </c>
      <c r="I108">
        <v>124.29160308837891</v>
      </c>
      <c r="J108">
        <v>232.6138610839844</v>
      </c>
      <c r="K108">
        <v>306.46435546875</v>
      </c>
      <c r="L108">
        <v>574.82000732421875</v>
      </c>
      <c r="M108">
        <v>27.314815521240231</v>
      </c>
      <c r="N108">
        <v>9.342289924621582</v>
      </c>
      <c r="O108">
        <v>99.30712890625</v>
      </c>
      <c r="P108">
        <v>44.465213775634773</v>
      </c>
      <c r="Q108">
        <v>4582.64013671875</v>
      </c>
    </row>
    <row r="109" spans="1:17" x14ac:dyDescent="0.2">
      <c r="A109" s="2">
        <v>44656</v>
      </c>
      <c r="B109" s="12">
        <v>172.04300000000001</v>
      </c>
      <c r="C109">
        <v>458.57998657226562</v>
      </c>
      <c r="D109">
        <v>106.8199996948242</v>
      </c>
      <c r="E109">
        <v>36.828666687011719</v>
      </c>
      <c r="F109">
        <v>36.209999084472663</v>
      </c>
      <c r="G109">
        <v>208.64495849609381</v>
      </c>
      <c r="H109">
        <v>140.22944641113281</v>
      </c>
      <c r="I109">
        <v>122.8451766967773</v>
      </c>
      <c r="J109">
        <v>230.5750427246094</v>
      </c>
      <c r="K109">
        <v>302.48477172851562</v>
      </c>
      <c r="L109">
        <v>553.219970703125</v>
      </c>
      <c r="M109">
        <v>25.888175964355469</v>
      </c>
      <c r="N109">
        <v>9.444849967956543</v>
      </c>
      <c r="O109">
        <v>97.136947631835938</v>
      </c>
      <c r="P109">
        <v>44.153240203857422</v>
      </c>
      <c r="Q109">
        <v>4525.1201171875</v>
      </c>
    </row>
    <row r="110" spans="1:17" x14ac:dyDescent="0.2">
      <c r="A110" s="2">
        <v>44657</v>
      </c>
      <c r="B110" s="12">
        <v>168.86869999999999</v>
      </c>
      <c r="C110">
        <v>444.32998657226562</v>
      </c>
      <c r="D110">
        <v>103.6699981689453</v>
      </c>
      <c r="E110">
        <v>36.424968719482422</v>
      </c>
      <c r="F110">
        <v>35.569999694824219</v>
      </c>
      <c r="G110">
        <v>199.39128112792969</v>
      </c>
      <c r="H110">
        <v>136.36543273925781</v>
      </c>
      <c r="I110">
        <v>121.1407928466797</v>
      </c>
      <c r="J110">
        <v>222.08161926269531</v>
      </c>
      <c r="K110">
        <v>291.41201782226562</v>
      </c>
      <c r="L110">
        <v>527.95001220703125</v>
      </c>
      <c r="M110">
        <v>24.366695404052731</v>
      </c>
      <c r="N110">
        <v>9.519439697265625</v>
      </c>
      <c r="O110">
        <v>95.886016845703125</v>
      </c>
      <c r="P110">
        <v>43.942203521728523</v>
      </c>
      <c r="Q110">
        <v>4481.14990234375</v>
      </c>
    </row>
    <row r="111" spans="1:17" x14ac:dyDescent="0.2">
      <c r="A111" s="2">
        <v>44658</v>
      </c>
      <c r="B111" s="12">
        <v>169.17330000000001</v>
      </c>
      <c r="C111">
        <v>452.72000122070312</v>
      </c>
      <c r="D111">
        <v>103.7200012207031</v>
      </c>
      <c r="E111">
        <v>36.140541076660163</v>
      </c>
      <c r="F111">
        <v>35.259998321533203</v>
      </c>
      <c r="G111">
        <v>198.73597717285159</v>
      </c>
      <c r="H111">
        <v>135.65863037109381</v>
      </c>
      <c r="I111">
        <v>120.7722549438477</v>
      </c>
      <c r="J111">
        <v>221.73356628417969</v>
      </c>
      <c r="K111">
        <v>293.23153686523438</v>
      </c>
      <c r="L111">
        <v>529.780029296875</v>
      </c>
      <c r="M111">
        <v>24.168022155761719</v>
      </c>
      <c r="N111">
        <v>9.4541721343994141</v>
      </c>
      <c r="O111">
        <v>95.260528564453125</v>
      </c>
      <c r="P111">
        <v>43.8045654296875</v>
      </c>
      <c r="Q111">
        <v>4500.2099609375</v>
      </c>
    </row>
    <row r="112" spans="1:17" x14ac:dyDescent="0.2">
      <c r="A112" s="2">
        <v>44659</v>
      </c>
      <c r="B112" s="12">
        <v>167.15870000000001</v>
      </c>
      <c r="C112">
        <v>445.33999633789062</v>
      </c>
      <c r="D112">
        <v>101</v>
      </c>
      <c r="E112">
        <v>36.397441864013672</v>
      </c>
      <c r="F112">
        <v>35.200000762939453</v>
      </c>
      <c r="G112">
        <v>195.76722717285159</v>
      </c>
      <c r="H112">
        <v>133.2186279296875</v>
      </c>
      <c r="I112">
        <v>122.98337554931641</v>
      </c>
      <c r="J112">
        <v>221.116943359375</v>
      </c>
      <c r="K112">
        <v>288.95034790039062</v>
      </c>
      <c r="L112">
        <v>515.5999755859375</v>
      </c>
      <c r="M112">
        <v>23.080820083618161</v>
      </c>
      <c r="N112">
        <v>9.342289924621582</v>
      </c>
      <c r="O112">
        <v>94.094886779785156</v>
      </c>
      <c r="P112">
        <v>44.712959289550781</v>
      </c>
      <c r="Q112">
        <v>4488.27978515625</v>
      </c>
    </row>
    <row r="113" spans="1:17" x14ac:dyDescent="0.2">
      <c r="A113" s="2">
        <v>44662</v>
      </c>
      <c r="B113" s="12">
        <v>162.89349999999999</v>
      </c>
      <c r="C113">
        <v>434.44000244140619</v>
      </c>
      <c r="D113">
        <v>97.370002746582031</v>
      </c>
      <c r="E113">
        <v>36.324050903320312</v>
      </c>
      <c r="F113">
        <v>35.290000915527337</v>
      </c>
      <c r="G113">
        <v>194.05946350097659</v>
      </c>
      <c r="H113">
        <v>129.029541015625</v>
      </c>
      <c r="I113">
        <v>122.5319442749023</v>
      </c>
      <c r="J113">
        <v>215.27897644042969</v>
      </c>
      <c r="K113">
        <v>277.556640625</v>
      </c>
      <c r="L113">
        <v>511.42001342773438</v>
      </c>
      <c r="M113">
        <v>21.880805969238281</v>
      </c>
      <c r="N113">
        <v>9.5474109649658203</v>
      </c>
      <c r="O113">
        <v>92.46490478515625</v>
      </c>
      <c r="P113">
        <v>45.263496398925781</v>
      </c>
      <c r="Q113">
        <v>4412.52978515625</v>
      </c>
    </row>
    <row r="114" spans="1:17" x14ac:dyDescent="0.2">
      <c r="A114" s="2">
        <v>44663</v>
      </c>
      <c r="B114" s="12">
        <v>164.7706</v>
      </c>
      <c r="C114">
        <v>426.76998901367188</v>
      </c>
      <c r="D114">
        <v>95.099998474121094</v>
      </c>
      <c r="E114">
        <v>35.938694000244141</v>
      </c>
      <c r="F114">
        <v>32.319999694824219</v>
      </c>
      <c r="G114">
        <v>193.42402648925781</v>
      </c>
      <c r="H114">
        <v>127.6159286499023</v>
      </c>
      <c r="I114">
        <v>121.1868438720703</v>
      </c>
      <c r="J114">
        <v>212.97161865234381</v>
      </c>
      <c r="K114">
        <v>274.44302368164062</v>
      </c>
      <c r="L114">
        <v>510.20999145507812</v>
      </c>
      <c r="M114">
        <v>21.468486785888668</v>
      </c>
      <c r="N114">
        <v>9.4728212356567383</v>
      </c>
      <c r="O114">
        <v>92.341682434082031</v>
      </c>
      <c r="P114">
        <v>44.428508758544922</v>
      </c>
      <c r="Q114">
        <v>4397.4501953125</v>
      </c>
    </row>
    <row r="115" spans="1:17" x14ac:dyDescent="0.2">
      <c r="A115" s="2">
        <v>44664</v>
      </c>
      <c r="B115" s="12">
        <v>167.4633</v>
      </c>
      <c r="C115">
        <v>431.67001342773438</v>
      </c>
      <c r="D115">
        <v>97.739997863769531</v>
      </c>
      <c r="E115">
        <v>35.617561340332031</v>
      </c>
      <c r="F115">
        <v>32.5</v>
      </c>
      <c r="G115">
        <v>194.3275451660156</v>
      </c>
      <c r="H115">
        <v>129.51612854003909</v>
      </c>
      <c r="I115">
        <v>117.2805862426758</v>
      </c>
      <c r="J115">
        <v>213.8169860839844</v>
      </c>
      <c r="K115">
        <v>279.85284423828119</v>
      </c>
      <c r="L115">
        <v>526.07000732421875</v>
      </c>
      <c r="M115">
        <v>22.166330337524411</v>
      </c>
      <c r="N115">
        <v>9.5940275192260742</v>
      </c>
      <c r="O115">
        <v>96.189262390136719</v>
      </c>
      <c r="P115">
        <v>44.538623809814453</v>
      </c>
      <c r="Q115">
        <v>4446.58984375</v>
      </c>
    </row>
    <row r="116" spans="1:17" x14ac:dyDescent="0.2">
      <c r="A116" s="2">
        <v>44665</v>
      </c>
      <c r="B116" s="12">
        <v>162.44139999999999</v>
      </c>
      <c r="C116">
        <v>420.44000244140619</v>
      </c>
      <c r="D116">
        <v>93.05999755859375</v>
      </c>
      <c r="E116">
        <v>34.470680236816413</v>
      </c>
      <c r="F116">
        <v>32.360000610351562</v>
      </c>
      <c r="G116">
        <v>188.06245422363281</v>
      </c>
      <c r="H116">
        <v>126.5010528564453</v>
      </c>
      <c r="I116">
        <v>116.19345855712891</v>
      </c>
      <c r="J116">
        <v>209.033203125</v>
      </c>
      <c r="K116">
        <v>272.27325439453119</v>
      </c>
      <c r="L116">
        <v>507.32998657226562</v>
      </c>
      <c r="M116">
        <v>21.222890853881839</v>
      </c>
      <c r="N116">
        <v>9.4262027740478516</v>
      </c>
      <c r="O116">
        <v>93.21356201171875</v>
      </c>
      <c r="P116">
        <v>42.529144287109382</v>
      </c>
      <c r="Q116">
        <v>4392.58984375</v>
      </c>
    </row>
    <row r="117" spans="1:17" x14ac:dyDescent="0.2">
      <c r="A117" s="2">
        <v>44669</v>
      </c>
      <c r="B117" s="12">
        <v>162.2252</v>
      </c>
      <c r="C117">
        <v>425.47000122070312</v>
      </c>
      <c r="D117">
        <v>93.889999389648438</v>
      </c>
      <c r="E117">
        <v>35.64508056640625</v>
      </c>
      <c r="F117">
        <v>31.510000228881839</v>
      </c>
      <c r="G117">
        <v>185.67951965332031</v>
      </c>
      <c r="H117">
        <v>127.2048721313477</v>
      </c>
      <c r="I117">
        <v>118.3492889404297</v>
      </c>
      <c r="J117">
        <v>209.6200256347656</v>
      </c>
      <c r="K117">
        <v>272.94461059570312</v>
      </c>
      <c r="L117">
        <v>497.52999877929688</v>
      </c>
      <c r="M117">
        <v>21.747024536132809</v>
      </c>
      <c r="N117">
        <v>9.3236427307128906</v>
      </c>
      <c r="O117">
        <v>93.602104187011719</v>
      </c>
      <c r="P117">
        <v>43.281551361083977</v>
      </c>
      <c r="Q117">
        <v>4391.68994140625</v>
      </c>
    </row>
    <row r="118" spans="1:17" x14ac:dyDescent="0.2">
      <c r="A118" s="2">
        <v>44670</v>
      </c>
      <c r="B118" s="12">
        <v>164.51499999999999</v>
      </c>
      <c r="C118">
        <v>436.39999389648438</v>
      </c>
      <c r="D118">
        <v>96.930000305175781</v>
      </c>
      <c r="E118">
        <v>36.305683135986328</v>
      </c>
      <c r="F118">
        <v>32.180000305175781</v>
      </c>
      <c r="G118">
        <v>190.02836608886719</v>
      </c>
      <c r="H118">
        <v>129.75968933105469</v>
      </c>
      <c r="I118">
        <v>120.79991149902339</v>
      </c>
      <c r="J118">
        <v>216.12432861328119</v>
      </c>
      <c r="K118">
        <v>277.59548950195312</v>
      </c>
      <c r="L118">
        <v>514.4000244140625</v>
      </c>
      <c r="M118">
        <v>22.16134071350098</v>
      </c>
      <c r="N118">
        <v>9.3982305526733398</v>
      </c>
      <c r="O118">
        <v>94.246528625488281</v>
      </c>
      <c r="P118">
        <v>43.887149810791023</v>
      </c>
      <c r="Q118">
        <v>4462.2099609375</v>
      </c>
    </row>
    <row r="119" spans="1:17" x14ac:dyDescent="0.2">
      <c r="A119" s="2">
        <v>44671</v>
      </c>
      <c r="B119" s="12">
        <v>164.34790000000001</v>
      </c>
      <c r="C119">
        <v>428.1099853515625</v>
      </c>
      <c r="D119">
        <v>94.019996643066406</v>
      </c>
      <c r="E119">
        <v>36.388263702392578</v>
      </c>
      <c r="F119">
        <v>29.659999847412109</v>
      </c>
      <c r="G119">
        <v>184.90507507324219</v>
      </c>
      <c r="H119">
        <v>127.48769378662109</v>
      </c>
      <c r="I119">
        <v>121.2237167358398</v>
      </c>
      <c r="J119">
        <v>199.32647705078119</v>
      </c>
      <c r="K119">
        <v>278.62689208984381</v>
      </c>
      <c r="L119">
        <v>505.22000122070312</v>
      </c>
      <c r="M119">
        <v>21.446527481079102</v>
      </c>
      <c r="N119">
        <v>9.3889074325561523</v>
      </c>
      <c r="O119">
        <v>93.829551696777344</v>
      </c>
      <c r="P119">
        <v>44.639553070068359</v>
      </c>
      <c r="Q119">
        <v>4459.4501953125</v>
      </c>
    </row>
    <row r="120" spans="1:17" x14ac:dyDescent="0.2">
      <c r="A120" s="2">
        <v>44672</v>
      </c>
      <c r="B120" s="12">
        <v>163.55189999999999</v>
      </c>
      <c r="C120">
        <v>417.48001098632812</v>
      </c>
      <c r="D120">
        <v>89.849998474121094</v>
      </c>
      <c r="E120">
        <v>35.700138092041023</v>
      </c>
      <c r="F120">
        <v>27.989999771118161</v>
      </c>
      <c r="G120">
        <v>175.96910095214841</v>
      </c>
      <c r="H120">
        <v>124.1992492675781</v>
      </c>
      <c r="I120">
        <v>120.2839889526367</v>
      </c>
      <c r="J120">
        <v>187.04388427734381</v>
      </c>
      <c r="K120">
        <v>273.226806640625</v>
      </c>
      <c r="L120">
        <v>491.67001342773438</v>
      </c>
      <c r="M120">
        <v>20.14967155456543</v>
      </c>
      <c r="N120">
        <v>9.4914693832397461</v>
      </c>
      <c r="O120">
        <v>92.550186157226562</v>
      </c>
      <c r="P120">
        <v>43.841270446777337</v>
      </c>
      <c r="Q120">
        <v>4393.66015625</v>
      </c>
    </row>
    <row r="121" spans="1:17" x14ac:dyDescent="0.2">
      <c r="A121" s="2">
        <v>44673</v>
      </c>
      <c r="B121" s="12">
        <v>159.0017</v>
      </c>
      <c r="C121">
        <v>408.67001342773438</v>
      </c>
      <c r="D121">
        <v>88.139999389648438</v>
      </c>
      <c r="E121">
        <v>34.461505889892578</v>
      </c>
      <c r="F121">
        <v>26.739999771118161</v>
      </c>
      <c r="G121">
        <v>170.21037292480469</v>
      </c>
      <c r="H121">
        <v>118.9071960449219</v>
      </c>
      <c r="I121">
        <v>116.8291549682617</v>
      </c>
      <c r="J121">
        <v>183.10548400878909</v>
      </c>
      <c r="K121">
        <v>266.62982177734381</v>
      </c>
      <c r="L121">
        <v>471.39999389648438</v>
      </c>
      <c r="M121">
        <v>19.482772827148441</v>
      </c>
      <c r="N121">
        <v>9.3329658508300781</v>
      </c>
      <c r="O121">
        <v>90.673782348632812</v>
      </c>
      <c r="P121">
        <v>42.519977569580078</v>
      </c>
      <c r="Q121">
        <v>4271.77978515625</v>
      </c>
    </row>
    <row r="122" spans="1:17" x14ac:dyDescent="0.2">
      <c r="A122" s="2">
        <v>44676</v>
      </c>
      <c r="B122" s="12">
        <v>160.0729</v>
      </c>
      <c r="C122">
        <v>413.95001220703119</v>
      </c>
      <c r="D122">
        <v>90.69000244140625</v>
      </c>
      <c r="E122">
        <v>34.213779449462891</v>
      </c>
      <c r="F122">
        <v>27.319999694824219</v>
      </c>
      <c r="G122">
        <v>173.32801818847659</v>
      </c>
      <c r="H122">
        <v>122.5216979980469</v>
      </c>
      <c r="I122">
        <v>116.7922897338867</v>
      </c>
      <c r="J122">
        <v>185.96977233886719</v>
      </c>
      <c r="K122">
        <v>273.13919067382812</v>
      </c>
      <c r="L122">
        <v>472.26998901367188</v>
      </c>
      <c r="M122">
        <v>19.869134902954102</v>
      </c>
      <c r="N122">
        <v>9.4821443557739258</v>
      </c>
      <c r="O122">
        <v>91.204483032226562</v>
      </c>
      <c r="P122">
        <v>42.052024841308587</v>
      </c>
      <c r="Q122">
        <v>4296.1201171875</v>
      </c>
    </row>
    <row r="123" spans="1:17" x14ac:dyDescent="0.2">
      <c r="A123" s="2">
        <v>44677</v>
      </c>
      <c r="B123" s="12">
        <v>154.0977</v>
      </c>
      <c r="C123">
        <v>399.1199951171875</v>
      </c>
      <c r="D123">
        <v>85.160003662109375</v>
      </c>
      <c r="E123">
        <v>33.443073272705078</v>
      </c>
      <c r="F123">
        <v>25.89999961853027</v>
      </c>
      <c r="G123">
        <v>168.8699645996094</v>
      </c>
      <c r="H123">
        <v>118.79982757568359</v>
      </c>
      <c r="I123">
        <v>113.3374404907227</v>
      </c>
      <c r="J123">
        <v>179.96270751953119</v>
      </c>
      <c r="K123">
        <v>262.9227294921875</v>
      </c>
      <c r="L123">
        <v>456</v>
      </c>
      <c r="M123">
        <v>18.75697135925293</v>
      </c>
      <c r="N123">
        <v>9.1371688842773438</v>
      </c>
      <c r="O123">
        <v>87.916046142578125</v>
      </c>
      <c r="P123">
        <v>40.905059814453118</v>
      </c>
      <c r="Q123">
        <v>4175.2001953125</v>
      </c>
    </row>
    <row r="124" spans="1:17" x14ac:dyDescent="0.2">
      <c r="A124" s="2">
        <v>44678</v>
      </c>
      <c r="B124" s="12">
        <v>153.8717</v>
      </c>
      <c r="C124">
        <v>397.89999389648438</v>
      </c>
      <c r="D124">
        <v>84.910003662109375</v>
      </c>
      <c r="E124">
        <v>33.259567260742188</v>
      </c>
      <c r="F124">
        <v>25.25</v>
      </c>
      <c r="G124">
        <v>173.4372253417969</v>
      </c>
      <c r="H124">
        <v>114.34084320068359</v>
      </c>
      <c r="I124">
        <v>111.86338043212891</v>
      </c>
      <c r="J124">
        <v>173.9954528808594</v>
      </c>
      <c r="K124">
        <v>275.5716552734375</v>
      </c>
      <c r="L124">
        <v>466.29000854492188</v>
      </c>
      <c r="M124">
        <v>18.384590148925781</v>
      </c>
      <c r="N124">
        <v>9.071904182434082</v>
      </c>
      <c r="O124">
        <v>85.537368774414062</v>
      </c>
      <c r="P124">
        <v>40.905059814453118</v>
      </c>
      <c r="Q124">
        <v>4183.9599609375</v>
      </c>
    </row>
    <row r="125" spans="1:17" x14ac:dyDescent="0.2">
      <c r="A125" s="2">
        <v>44679</v>
      </c>
      <c r="B125" s="12">
        <v>160.81979999999999</v>
      </c>
      <c r="C125">
        <v>410.52999877929688</v>
      </c>
      <c r="D125">
        <v>89.639999389648438</v>
      </c>
      <c r="E125">
        <v>33.77337646484375</v>
      </c>
      <c r="F125">
        <v>25.70000076293945</v>
      </c>
      <c r="G125">
        <v>184.41856384277341</v>
      </c>
      <c r="H125">
        <v>118.7058944702148</v>
      </c>
      <c r="I125">
        <v>113.6322479248047</v>
      </c>
      <c r="J125">
        <v>204.6075134277344</v>
      </c>
      <c r="K125">
        <v>281.80859375</v>
      </c>
      <c r="L125">
        <v>504.01998901367188</v>
      </c>
      <c r="M125">
        <v>19.749330520629879</v>
      </c>
      <c r="N125">
        <v>9.0998754501342773</v>
      </c>
      <c r="O125">
        <v>90.23785400390625</v>
      </c>
      <c r="P125">
        <v>41.446418762207031</v>
      </c>
      <c r="Q125">
        <v>4287.5</v>
      </c>
    </row>
    <row r="126" spans="1:17" x14ac:dyDescent="0.2">
      <c r="A126" s="2">
        <v>44680</v>
      </c>
      <c r="B126" s="12">
        <v>154.9331</v>
      </c>
      <c r="C126">
        <v>395.95001220703119</v>
      </c>
      <c r="D126">
        <v>85.519996643066406</v>
      </c>
      <c r="E126">
        <v>32.736598968505859</v>
      </c>
      <c r="F126">
        <v>24.739999771118161</v>
      </c>
      <c r="G126">
        <v>174.68829345703119</v>
      </c>
      <c r="H126">
        <v>114.2871551513672</v>
      </c>
      <c r="I126">
        <v>109.9655075073242</v>
      </c>
      <c r="J126">
        <v>199.3761901855469</v>
      </c>
      <c r="K126">
        <v>270.02566528320312</v>
      </c>
      <c r="L126">
        <v>478.10000610351562</v>
      </c>
      <c r="M126">
        <v>18.516372680664059</v>
      </c>
      <c r="N126">
        <v>9.0346088409423828</v>
      </c>
      <c r="O126">
        <v>88.067665100097656</v>
      </c>
      <c r="P126">
        <v>40.033374786376953</v>
      </c>
      <c r="Q126">
        <v>4131.93017578125</v>
      </c>
    </row>
    <row r="127" spans="1:17" x14ac:dyDescent="0.2">
      <c r="A127" s="2">
        <v>44683</v>
      </c>
      <c r="B127" s="12">
        <v>155.23769999999999</v>
      </c>
      <c r="C127">
        <v>407.29000854492188</v>
      </c>
      <c r="D127">
        <v>89.839996337890625</v>
      </c>
      <c r="E127">
        <v>33.158653259277337</v>
      </c>
      <c r="F127">
        <v>24.979999542236332</v>
      </c>
      <c r="G127">
        <v>176.30670166015619</v>
      </c>
      <c r="H127">
        <v>116.46470642089839</v>
      </c>
      <c r="I127">
        <v>110.9697189331055</v>
      </c>
      <c r="J127">
        <v>209.9780578613281</v>
      </c>
      <c r="K127">
        <v>276.7879638671875</v>
      </c>
      <c r="L127">
        <v>484.5</v>
      </c>
      <c r="M127">
        <v>19.5007438659668</v>
      </c>
      <c r="N127">
        <v>8.9973134994506836</v>
      </c>
      <c r="O127">
        <v>88.854255676269531</v>
      </c>
      <c r="P127">
        <v>40.070075988769531</v>
      </c>
      <c r="Q127">
        <v>4155.3798828125</v>
      </c>
    </row>
    <row r="128" spans="1:17" x14ac:dyDescent="0.2">
      <c r="A128" s="2">
        <v>44684</v>
      </c>
      <c r="B128" s="12">
        <v>156.73150000000001</v>
      </c>
      <c r="C128">
        <v>407.57998657226562</v>
      </c>
      <c r="D128">
        <v>91.129997253417969</v>
      </c>
      <c r="E128">
        <v>34.066974639892578</v>
      </c>
      <c r="F128">
        <v>17.420000076293949</v>
      </c>
      <c r="G128">
        <v>177.091064453125</v>
      </c>
      <c r="H128">
        <v>117.4314651489258</v>
      </c>
      <c r="I128">
        <v>113.3466491699219</v>
      </c>
      <c r="J128">
        <v>210.8731384277344</v>
      </c>
      <c r="K128">
        <v>274.17056274414062</v>
      </c>
      <c r="L128">
        <v>481.8599853515625</v>
      </c>
      <c r="M128">
        <v>19.56962776184082</v>
      </c>
      <c r="N128">
        <v>9.2024354934692383</v>
      </c>
      <c r="O128">
        <v>88.731033325195312</v>
      </c>
      <c r="P128">
        <v>40.519680023193359</v>
      </c>
      <c r="Q128">
        <v>4175.47998046875</v>
      </c>
    </row>
    <row r="129" spans="1:17" x14ac:dyDescent="0.2">
      <c r="A129" s="2">
        <v>44685</v>
      </c>
      <c r="B129" s="12">
        <v>163.15880000000001</v>
      </c>
      <c r="C129">
        <v>423.35000610351562</v>
      </c>
      <c r="D129">
        <v>99.419998168945312</v>
      </c>
      <c r="E129">
        <v>35.434055328369141</v>
      </c>
      <c r="F129">
        <v>20.389999389648441</v>
      </c>
      <c r="G129">
        <v>184.16041564941409</v>
      </c>
      <c r="H129">
        <v>121.850700378418</v>
      </c>
      <c r="I129">
        <v>117.0963134765625</v>
      </c>
      <c r="J129">
        <v>222.1910400390625</v>
      </c>
      <c r="K129">
        <v>282.149169921875</v>
      </c>
      <c r="L129">
        <v>499.45999145507812</v>
      </c>
      <c r="M129">
        <v>20.300420761108398</v>
      </c>
      <c r="N129">
        <v>9.3609371185302734</v>
      </c>
      <c r="O129">
        <v>90.967567443847656</v>
      </c>
      <c r="P129">
        <v>42.189655303955078</v>
      </c>
      <c r="Q129">
        <v>4300.169921875</v>
      </c>
    </row>
    <row r="130" spans="1:17" x14ac:dyDescent="0.2">
      <c r="A130" s="2">
        <v>44686</v>
      </c>
      <c r="B130" s="12">
        <v>154.06819999999999</v>
      </c>
      <c r="C130">
        <v>400.510009765625</v>
      </c>
      <c r="D130">
        <v>93.870002746582031</v>
      </c>
      <c r="E130">
        <v>34.443153381347663</v>
      </c>
      <c r="F130">
        <v>19.510000228881839</v>
      </c>
      <c r="G130">
        <v>171.0741882324219</v>
      </c>
      <c r="H130">
        <v>116.0566482543945</v>
      </c>
      <c r="I130">
        <v>114.16660308837891</v>
      </c>
      <c r="J130">
        <v>207.14361572265619</v>
      </c>
      <c r="K130">
        <v>269.8602294921875</v>
      </c>
      <c r="L130">
        <v>469.32998657226562</v>
      </c>
      <c r="M130">
        <v>18.812883377075199</v>
      </c>
      <c r="N130">
        <v>8.8481359481811523</v>
      </c>
      <c r="O130">
        <v>87.328483581542969</v>
      </c>
      <c r="P130">
        <v>41.294742584228523</v>
      </c>
      <c r="Q130">
        <v>4146.8701171875</v>
      </c>
    </row>
    <row r="131" spans="1:17" x14ac:dyDescent="0.2">
      <c r="A131" s="2">
        <v>44687</v>
      </c>
      <c r="B131" s="12">
        <v>154.79660000000001</v>
      </c>
      <c r="C131">
        <v>391.010009765625</v>
      </c>
      <c r="D131">
        <v>95.339996337890625</v>
      </c>
      <c r="E131">
        <v>34.360576629638672</v>
      </c>
      <c r="F131">
        <v>18.64999961853027</v>
      </c>
      <c r="G131">
        <v>168.49267578125</v>
      </c>
      <c r="H131">
        <v>114.9765625</v>
      </c>
      <c r="I131">
        <v>113.9823303222656</v>
      </c>
      <c r="J131">
        <v>202.65821838378909</v>
      </c>
      <c r="K131">
        <v>267.31094360351562</v>
      </c>
      <c r="L131">
        <v>456.739990234375</v>
      </c>
      <c r="M131">
        <v>18.644157409667969</v>
      </c>
      <c r="N131">
        <v>8.8854312896728516</v>
      </c>
      <c r="O131">
        <v>86.835685729980469</v>
      </c>
      <c r="P131">
        <v>41.10101318359375</v>
      </c>
      <c r="Q131">
        <v>4123.33984375</v>
      </c>
    </row>
    <row r="132" spans="1:17" x14ac:dyDescent="0.2">
      <c r="A132" s="2">
        <v>44690</v>
      </c>
      <c r="B132" s="12">
        <v>149.65899999999999</v>
      </c>
      <c r="C132">
        <v>376.91000366210938</v>
      </c>
      <c r="D132">
        <v>86.360000610351562</v>
      </c>
      <c r="E132">
        <v>33.369667053222663</v>
      </c>
      <c r="F132">
        <v>17.5</v>
      </c>
      <c r="G132">
        <v>162.43605041503909</v>
      </c>
      <c r="H132">
        <v>112.41579437255859</v>
      </c>
      <c r="I132">
        <v>112.26873779296881</v>
      </c>
      <c r="J132">
        <v>195.13946533203119</v>
      </c>
      <c r="K132">
        <v>257.43505859375</v>
      </c>
      <c r="L132">
        <v>425.8699951171875</v>
      </c>
      <c r="M132">
        <v>16.922012329101559</v>
      </c>
      <c r="N132">
        <v>8.7548999786376953</v>
      </c>
      <c r="O132">
        <v>82.732231140136719</v>
      </c>
      <c r="P132">
        <v>40.556682586669922</v>
      </c>
      <c r="Q132">
        <v>3991.239990234375</v>
      </c>
    </row>
    <row r="133" spans="1:17" x14ac:dyDescent="0.2">
      <c r="A133" s="2">
        <v>44691</v>
      </c>
      <c r="B133" s="12">
        <v>152.0703</v>
      </c>
      <c r="C133">
        <v>393.02999877929688</v>
      </c>
      <c r="D133">
        <v>88.730003356933594</v>
      </c>
      <c r="E133">
        <v>32.809989929199219</v>
      </c>
      <c r="F133">
        <v>17.729999542236332</v>
      </c>
      <c r="G133">
        <v>165.96080017089841</v>
      </c>
      <c r="H133">
        <v>113.9074172973633</v>
      </c>
      <c r="I133">
        <v>109.5325164794922</v>
      </c>
      <c r="J133">
        <v>196.57159423828119</v>
      </c>
      <c r="K133">
        <v>262.22225952148438</v>
      </c>
      <c r="L133">
        <v>432.32000732421881</v>
      </c>
      <c r="M133">
        <v>17.56594085693359</v>
      </c>
      <c r="N133">
        <v>8.7735471725463867</v>
      </c>
      <c r="O133">
        <v>84.172714233398438</v>
      </c>
      <c r="P133">
        <v>39.74481201171875</v>
      </c>
      <c r="Q133">
        <v>4001.050048828125</v>
      </c>
    </row>
    <row r="134" spans="1:17" x14ac:dyDescent="0.2">
      <c r="A134" s="2">
        <v>44692</v>
      </c>
      <c r="B134" s="12">
        <v>144.1867</v>
      </c>
      <c r="C134">
        <v>379.32998657226562</v>
      </c>
      <c r="D134">
        <v>87.919998168945312</v>
      </c>
      <c r="E134">
        <v>32.635669708251953</v>
      </c>
      <c r="F134">
        <v>16.45999908447266</v>
      </c>
      <c r="G134">
        <v>160.12266540527341</v>
      </c>
      <c r="H134">
        <v>113.2875900268555</v>
      </c>
      <c r="I134">
        <v>108.841552734375</v>
      </c>
      <c r="J134">
        <v>187.7102355957031</v>
      </c>
      <c r="K134">
        <v>253.51390075683591</v>
      </c>
      <c r="L134">
        <v>420.3599853515625</v>
      </c>
      <c r="M134">
        <v>16.602535247802731</v>
      </c>
      <c r="N134">
        <v>8.5963983535766602</v>
      </c>
      <c r="O134">
        <v>83.234527587890625</v>
      </c>
      <c r="P134">
        <v>39.274295806884773</v>
      </c>
      <c r="Q134">
        <v>3935.179931640625</v>
      </c>
    </row>
    <row r="135" spans="1:17" x14ac:dyDescent="0.2">
      <c r="A135" s="2">
        <v>44693</v>
      </c>
      <c r="B135" s="12">
        <v>140.309</v>
      </c>
      <c r="C135">
        <v>388.489990234375</v>
      </c>
      <c r="D135">
        <v>87.05999755859375</v>
      </c>
      <c r="E135">
        <v>32.176910400390618</v>
      </c>
      <c r="F135">
        <v>17.70000076293945</v>
      </c>
      <c r="G135">
        <v>159.2786865234375</v>
      </c>
      <c r="H135">
        <v>112.49232482910161</v>
      </c>
      <c r="I135">
        <v>108.74940490722661</v>
      </c>
      <c r="J135">
        <v>190.19657897949219</v>
      </c>
      <c r="K135">
        <v>248.4543151855469</v>
      </c>
      <c r="L135">
        <v>432.94000244140619</v>
      </c>
      <c r="M135">
        <v>16.148288726806641</v>
      </c>
      <c r="N135">
        <v>8.6523399353027344</v>
      </c>
      <c r="O135">
        <v>83.101844787597656</v>
      </c>
      <c r="P135">
        <v>38.573127746582031</v>
      </c>
      <c r="Q135">
        <v>3930.080078125</v>
      </c>
    </row>
    <row r="136" spans="1:17" x14ac:dyDescent="0.2">
      <c r="A136" s="2">
        <v>44694</v>
      </c>
      <c r="B136" s="12">
        <v>144.78720000000001</v>
      </c>
      <c r="C136">
        <v>405.45001220703119</v>
      </c>
      <c r="D136">
        <v>95.120002746582031</v>
      </c>
      <c r="E136">
        <v>32.268669128417969</v>
      </c>
      <c r="F136">
        <v>18.20000076293945</v>
      </c>
      <c r="G136">
        <v>165.7225341796875</v>
      </c>
      <c r="H136">
        <v>115.82701110839839</v>
      </c>
      <c r="I136">
        <v>109.7167587280273</v>
      </c>
      <c r="J136">
        <v>197.5362854003906</v>
      </c>
      <c r="K136">
        <v>254.0684814453125</v>
      </c>
      <c r="L136">
        <v>452.64999389648438</v>
      </c>
      <c r="M136">
        <v>17.6767578125</v>
      </c>
      <c r="N136">
        <v>8.5497808456420898</v>
      </c>
      <c r="O136">
        <v>86.200736999511719</v>
      </c>
      <c r="P136">
        <v>39.338874816894531</v>
      </c>
      <c r="Q136">
        <v>4023.889892578125</v>
      </c>
    </row>
    <row r="137" spans="1:17" x14ac:dyDescent="0.2">
      <c r="A137" s="2">
        <v>44697</v>
      </c>
      <c r="B137" s="12">
        <v>143.24189999999999</v>
      </c>
      <c r="C137">
        <v>402.8599853515625</v>
      </c>
      <c r="D137">
        <v>94.239997863769531</v>
      </c>
      <c r="E137">
        <v>31.938369750976559</v>
      </c>
      <c r="F137">
        <v>18.729999542236332</v>
      </c>
      <c r="G137">
        <v>162.9523620605469</v>
      </c>
      <c r="H137">
        <v>114.1141891479492</v>
      </c>
      <c r="I137">
        <v>108.9520950317383</v>
      </c>
      <c r="J137">
        <v>198.94854736328119</v>
      </c>
      <c r="K137">
        <v>254.4382019042969</v>
      </c>
      <c r="L137">
        <v>432.92999267578119</v>
      </c>
      <c r="M137">
        <v>17.23548698425293</v>
      </c>
      <c r="N137">
        <v>8.7362518310546875</v>
      </c>
      <c r="O137">
        <v>85.679534912109375</v>
      </c>
      <c r="P137">
        <v>38.942157745361328</v>
      </c>
      <c r="Q137">
        <v>4008.010009765625</v>
      </c>
    </row>
    <row r="138" spans="1:17" x14ac:dyDescent="0.2">
      <c r="A138" s="2">
        <v>44698</v>
      </c>
      <c r="B138" s="12">
        <v>146.8835</v>
      </c>
      <c r="C138">
        <v>409.64999389648438</v>
      </c>
      <c r="D138">
        <v>102.4700012207031</v>
      </c>
      <c r="E138">
        <v>33.021022796630859</v>
      </c>
      <c r="F138">
        <v>19.25</v>
      </c>
      <c r="G138">
        <v>162.56513977050781</v>
      </c>
      <c r="H138">
        <v>116.0119094848633</v>
      </c>
      <c r="I138">
        <v>112.5635604858398</v>
      </c>
      <c r="J138">
        <v>201.5144958496094</v>
      </c>
      <c r="K138">
        <v>259.6146240234375</v>
      </c>
      <c r="L138">
        <v>432.85000610351562</v>
      </c>
      <c r="M138">
        <v>18.146982192993161</v>
      </c>
      <c r="N138">
        <v>8.9320497512817383</v>
      </c>
      <c r="O138">
        <v>88.437263488769531</v>
      </c>
      <c r="P138">
        <v>40.326038360595703</v>
      </c>
      <c r="Q138">
        <v>4088.85009765625</v>
      </c>
    </row>
    <row r="139" spans="1:17" x14ac:dyDescent="0.2">
      <c r="A139" s="2">
        <v>44699</v>
      </c>
      <c r="B139" s="12">
        <v>138.59649999999999</v>
      </c>
      <c r="C139">
        <v>397.8800048828125</v>
      </c>
      <c r="D139">
        <v>96.279998779296875</v>
      </c>
      <c r="E139">
        <v>32.002590179443359</v>
      </c>
      <c r="F139">
        <v>18.510000228881839</v>
      </c>
      <c r="G139">
        <v>156.21067810058591</v>
      </c>
      <c r="H139">
        <v>111.7368240356445</v>
      </c>
      <c r="I139">
        <v>110.638053894043</v>
      </c>
      <c r="J139">
        <v>191.1911315917969</v>
      </c>
      <c r="K139">
        <v>247.79441833496091</v>
      </c>
      <c r="L139">
        <v>412.25</v>
      </c>
      <c r="M139">
        <v>16.9100227355957</v>
      </c>
      <c r="N139">
        <v>8.8294897079467773</v>
      </c>
      <c r="O139">
        <v>85.793228149414062</v>
      </c>
      <c r="P139">
        <v>38.849906921386719</v>
      </c>
      <c r="Q139">
        <v>3923.679931640625</v>
      </c>
    </row>
    <row r="140" spans="1:17" x14ac:dyDescent="0.2">
      <c r="A140" s="2">
        <v>44700</v>
      </c>
      <c r="B140" s="12">
        <v>135.18129999999999</v>
      </c>
      <c r="C140">
        <v>394.3800048828125</v>
      </c>
      <c r="D140">
        <v>96.669998168945312</v>
      </c>
      <c r="E140">
        <v>31.608064651489261</v>
      </c>
      <c r="F140">
        <v>19.239999771118161</v>
      </c>
      <c r="G140">
        <v>154.49298095703119</v>
      </c>
      <c r="H140">
        <v>110.0911102294922</v>
      </c>
      <c r="I140">
        <v>108.99815368652339</v>
      </c>
      <c r="J140">
        <v>190.24629211425781</v>
      </c>
      <c r="K140">
        <v>246.877685546875</v>
      </c>
      <c r="L140">
        <v>426.760009765625</v>
      </c>
      <c r="M140">
        <v>17.095722198486332</v>
      </c>
      <c r="N140">
        <v>8.8201656341552734</v>
      </c>
      <c r="O140">
        <v>85.489990234375</v>
      </c>
      <c r="P140">
        <v>38.748420715332031</v>
      </c>
      <c r="Q140">
        <v>3900.7900390625</v>
      </c>
    </row>
    <row r="141" spans="1:17" x14ac:dyDescent="0.2">
      <c r="A141" s="2">
        <v>44701</v>
      </c>
      <c r="B141" s="12">
        <v>135.41739999999999</v>
      </c>
      <c r="C141">
        <v>399.08999633789062</v>
      </c>
      <c r="D141">
        <v>93.5</v>
      </c>
      <c r="E141">
        <v>31.066732406616211</v>
      </c>
      <c r="F141">
        <v>18.60000038146973</v>
      </c>
      <c r="G141">
        <v>158.51417541503909</v>
      </c>
      <c r="H141">
        <v>108.6670761108398</v>
      </c>
      <c r="I141">
        <v>108.1044921875</v>
      </c>
      <c r="J141">
        <v>192.4840087890625</v>
      </c>
      <c r="K141">
        <v>246.3119812011719</v>
      </c>
      <c r="L141">
        <v>433.02999877929688</v>
      </c>
      <c r="M141">
        <v>16.66643142700195</v>
      </c>
      <c r="N141">
        <v>8.9320497512817383</v>
      </c>
      <c r="O141">
        <v>86.030166625976562</v>
      </c>
      <c r="P141">
        <v>38.443973541259773</v>
      </c>
      <c r="Q141">
        <v>3901.360107421875</v>
      </c>
    </row>
    <row r="142" spans="1:17" x14ac:dyDescent="0.2">
      <c r="A142" s="2">
        <v>44704</v>
      </c>
      <c r="B142" s="12">
        <v>140.8503</v>
      </c>
      <c r="C142">
        <v>406.760009765625</v>
      </c>
      <c r="D142">
        <v>95.069999694824219</v>
      </c>
      <c r="E142">
        <v>32.910923004150391</v>
      </c>
      <c r="F142">
        <v>18.420000076293949</v>
      </c>
      <c r="G142">
        <v>159.17942810058591</v>
      </c>
      <c r="H142">
        <v>111.00665283203119</v>
      </c>
      <c r="I142">
        <v>114.79307556152339</v>
      </c>
      <c r="J142">
        <v>195.1593322753906</v>
      </c>
      <c r="K142">
        <v>254.20191955566409</v>
      </c>
      <c r="L142">
        <v>430.1199951171875</v>
      </c>
      <c r="M142">
        <v>16.870096206665039</v>
      </c>
      <c r="N142">
        <v>9.0159616470336914</v>
      </c>
      <c r="O142">
        <v>86.712509155273438</v>
      </c>
      <c r="P142">
        <v>40.427524566650391</v>
      </c>
      <c r="Q142">
        <v>3973.75</v>
      </c>
    </row>
    <row r="143" spans="1:17" x14ac:dyDescent="0.2">
      <c r="A143" s="2">
        <v>44705</v>
      </c>
      <c r="B143" s="12">
        <v>138.1437</v>
      </c>
      <c r="C143">
        <v>398.41000366210938</v>
      </c>
      <c r="D143">
        <v>91.160003662109375</v>
      </c>
      <c r="E143">
        <v>32.709072113037109</v>
      </c>
      <c r="F143">
        <v>17.979999542236332</v>
      </c>
      <c r="G143">
        <v>155.81352233886719</v>
      </c>
      <c r="H143">
        <v>105.3000793457031</v>
      </c>
      <c r="I143">
        <v>116.41456604003911</v>
      </c>
      <c r="J143">
        <v>180.2909240722656</v>
      </c>
      <c r="K143">
        <v>253.1973876953125</v>
      </c>
      <c r="L143">
        <v>419.64999389648438</v>
      </c>
      <c r="M143">
        <v>16.127321243286129</v>
      </c>
      <c r="N143">
        <v>9.0066394805908203</v>
      </c>
      <c r="O143">
        <v>84.077957153320312</v>
      </c>
      <c r="P143">
        <v>39.938549041748047</v>
      </c>
      <c r="Q143">
        <v>3941.47998046875</v>
      </c>
    </row>
    <row r="144" spans="1:17" x14ac:dyDescent="0.2">
      <c r="A144" s="2">
        <v>44706</v>
      </c>
      <c r="B144" s="12">
        <v>138.30119999999999</v>
      </c>
      <c r="C144">
        <v>402.5</v>
      </c>
      <c r="D144">
        <v>92.650001525878906</v>
      </c>
      <c r="E144">
        <v>32.883396148681641</v>
      </c>
      <c r="F144">
        <v>18.170000076293949</v>
      </c>
      <c r="G144">
        <v>158.51417541503909</v>
      </c>
      <c r="H144">
        <v>105.2140808105469</v>
      </c>
      <c r="I144">
        <v>117.2253036499023</v>
      </c>
      <c r="J144">
        <v>182.82701110839841</v>
      </c>
      <c r="K144">
        <v>256.025634765625</v>
      </c>
      <c r="L144">
        <v>452.29000854492188</v>
      </c>
      <c r="M144">
        <v>16.946966171264648</v>
      </c>
      <c r="N144">
        <v>9.0066394805908203</v>
      </c>
      <c r="O144">
        <v>85.679534912109375</v>
      </c>
      <c r="P144">
        <v>40.70428466796875</v>
      </c>
      <c r="Q144">
        <v>3978.72998046875</v>
      </c>
    </row>
    <row r="145" spans="1:17" x14ac:dyDescent="0.2">
      <c r="A145" s="2">
        <v>44707</v>
      </c>
      <c r="B145" s="12">
        <v>141.50970000000001</v>
      </c>
      <c r="C145">
        <v>408.60000610351562</v>
      </c>
      <c r="D145">
        <v>98.75</v>
      </c>
      <c r="E145">
        <v>33.644916534423828</v>
      </c>
      <c r="F145">
        <v>18.629999160766602</v>
      </c>
      <c r="G145">
        <v>161.30418395996091</v>
      </c>
      <c r="H145">
        <v>107.6560745239258</v>
      </c>
      <c r="I145">
        <v>119.2521591186523</v>
      </c>
      <c r="J145">
        <v>190.5844421386719</v>
      </c>
      <c r="K145">
        <v>259.322021484375</v>
      </c>
      <c r="L145">
        <v>454.8699951171875</v>
      </c>
      <c r="M145">
        <v>17.821517944335941</v>
      </c>
      <c r="N145">
        <v>8.9879922866821289</v>
      </c>
      <c r="O145">
        <v>86.238655090332031</v>
      </c>
      <c r="P145">
        <v>42.069717407226562</v>
      </c>
      <c r="Q145">
        <v>4057.840087890625</v>
      </c>
    </row>
    <row r="146" spans="1:17" x14ac:dyDescent="0.2">
      <c r="A146" s="2">
        <v>44708</v>
      </c>
      <c r="B146" s="12">
        <v>147.27719999999999</v>
      </c>
      <c r="C146">
        <v>428.22000122070312</v>
      </c>
      <c r="D146">
        <v>102.2600021362305</v>
      </c>
      <c r="E146">
        <v>33.966049194335938</v>
      </c>
      <c r="F146">
        <v>19.340000152587891</v>
      </c>
      <c r="G146">
        <v>163.92543029785159</v>
      </c>
      <c r="H146">
        <v>112.13246917724609</v>
      </c>
      <c r="I146">
        <v>120.93812561035161</v>
      </c>
      <c r="J146">
        <v>194.0653381347656</v>
      </c>
      <c r="K146">
        <v>266.48037719726562</v>
      </c>
      <c r="L146">
        <v>476.29000854492188</v>
      </c>
      <c r="M146">
        <v>18.779933929443359</v>
      </c>
      <c r="N146">
        <v>8.8947544097900391</v>
      </c>
      <c r="O146">
        <v>88.863723754882812</v>
      </c>
      <c r="P146">
        <v>42.337261199951172</v>
      </c>
      <c r="Q146">
        <v>4158.240234375</v>
      </c>
    </row>
    <row r="147" spans="1:17" x14ac:dyDescent="0.2">
      <c r="A147" s="2">
        <v>44712</v>
      </c>
      <c r="B147" s="12">
        <v>146.4898</v>
      </c>
      <c r="C147">
        <v>416.48001098632812</v>
      </c>
      <c r="D147">
        <v>101.86000061035161</v>
      </c>
      <c r="E147">
        <v>34.131202697753913</v>
      </c>
      <c r="F147">
        <v>19.45999908447266</v>
      </c>
      <c r="G147">
        <v>159.0999755859375</v>
      </c>
      <c r="H147">
        <v>113.3651428222656</v>
      </c>
      <c r="I147">
        <v>121.8225402832031</v>
      </c>
      <c r="J147">
        <v>192.58349609375</v>
      </c>
      <c r="K147">
        <v>265.14431762695312</v>
      </c>
      <c r="L147">
        <v>467.47000122070312</v>
      </c>
      <c r="M147">
        <v>18.641164779663089</v>
      </c>
      <c r="N147">
        <v>8.9693431854248047</v>
      </c>
      <c r="O147">
        <v>90.313674926757812</v>
      </c>
      <c r="P147">
        <v>42.226551055908203</v>
      </c>
      <c r="Q147">
        <v>4132.14990234375</v>
      </c>
    </row>
    <row r="148" spans="1:17" x14ac:dyDescent="0.2">
      <c r="A148" s="2">
        <v>44713</v>
      </c>
      <c r="B148" s="12">
        <v>146.36189999999999</v>
      </c>
      <c r="C148">
        <v>418.16000366210938</v>
      </c>
      <c r="D148">
        <v>101.2200012207031</v>
      </c>
      <c r="E148">
        <v>33.644916534423828</v>
      </c>
      <c r="F148">
        <v>18.739999771118161</v>
      </c>
      <c r="G148">
        <v>174.81736755371091</v>
      </c>
      <c r="H148">
        <v>113.4625549316406</v>
      </c>
      <c r="I148">
        <v>119.6851501464844</v>
      </c>
      <c r="J148">
        <v>187.61076354980469</v>
      </c>
      <c r="K148">
        <v>265.6807861328125</v>
      </c>
      <c r="L148">
        <v>475.1300048828125</v>
      </c>
      <c r="M148">
        <v>18.28974533081055</v>
      </c>
      <c r="N148">
        <v>8.8481359481811523</v>
      </c>
      <c r="O148">
        <v>89.792434692382812</v>
      </c>
      <c r="P148">
        <v>41.663780212402337</v>
      </c>
      <c r="Q148">
        <v>4101.22998046875</v>
      </c>
    </row>
    <row r="149" spans="1:17" x14ac:dyDescent="0.2">
      <c r="A149" s="2">
        <v>44714</v>
      </c>
      <c r="B149" s="12">
        <v>148.82239999999999</v>
      </c>
      <c r="C149">
        <v>441.27999877929688</v>
      </c>
      <c r="D149">
        <v>108.5899963378906</v>
      </c>
      <c r="E149">
        <v>33.86639404296875</v>
      </c>
      <c r="F149">
        <v>20.420000076293949</v>
      </c>
      <c r="G149">
        <v>187.05961608886719</v>
      </c>
      <c r="H149">
        <v>117.0502395629883</v>
      </c>
      <c r="I149">
        <v>121.61065673828119</v>
      </c>
      <c r="J149">
        <v>197.7749938964844</v>
      </c>
      <c r="K149">
        <v>267.7872314453125</v>
      </c>
      <c r="L149">
        <v>504.79998779296881</v>
      </c>
      <c r="M149">
        <v>19.55964279174805</v>
      </c>
      <c r="N149">
        <v>8.9600200653076172</v>
      </c>
      <c r="O149">
        <v>91.299247741699219</v>
      </c>
      <c r="P149">
        <v>41.82061767578125</v>
      </c>
      <c r="Q149">
        <v>4176.81982421875</v>
      </c>
    </row>
    <row r="150" spans="1:17" x14ac:dyDescent="0.2">
      <c r="A150" s="2">
        <v>44715</v>
      </c>
      <c r="B150" s="12">
        <v>143.08439999999999</v>
      </c>
      <c r="C150">
        <v>429.760009765625</v>
      </c>
      <c r="D150">
        <v>106.3000030517578</v>
      </c>
      <c r="E150">
        <v>33.395767211914062</v>
      </c>
      <c r="F150">
        <v>21.139999389648441</v>
      </c>
      <c r="G150">
        <v>183.59446716308591</v>
      </c>
      <c r="H150">
        <v>113.8870391845703</v>
      </c>
      <c r="I150">
        <v>119.91546630859381</v>
      </c>
      <c r="J150">
        <v>189.73908996582031</v>
      </c>
      <c r="K150">
        <v>263.34005737304688</v>
      </c>
      <c r="L150">
        <v>492.48001098632812</v>
      </c>
      <c r="M150">
        <v>18.689085006713871</v>
      </c>
      <c r="N150">
        <v>8.8294897079467773</v>
      </c>
      <c r="O150">
        <v>88.863723754882812</v>
      </c>
      <c r="P150">
        <v>41.350105285644531</v>
      </c>
      <c r="Q150">
        <v>4108.5400390625</v>
      </c>
    </row>
    <row r="151" spans="1:17" x14ac:dyDescent="0.2">
      <c r="A151" s="2">
        <v>44718</v>
      </c>
      <c r="B151" s="12">
        <v>143.83240000000001</v>
      </c>
      <c r="C151">
        <v>429.45999145507812</v>
      </c>
      <c r="D151">
        <v>105.65000152587891</v>
      </c>
      <c r="E151">
        <v>33.358863830566413</v>
      </c>
      <c r="F151">
        <v>20.889999389648441</v>
      </c>
      <c r="G151">
        <v>181.5689697265625</v>
      </c>
      <c r="H151">
        <v>116.31907653808589</v>
      </c>
      <c r="I151">
        <v>119.51930999755859</v>
      </c>
      <c r="J151">
        <v>193.19013977050781</v>
      </c>
      <c r="K151">
        <v>262.10150146484381</v>
      </c>
      <c r="L151">
        <v>492.54000854492188</v>
      </c>
      <c r="M151">
        <v>18.754972457885739</v>
      </c>
      <c r="N151">
        <v>8.8761072158813477</v>
      </c>
      <c r="O151">
        <v>88.238250732421875</v>
      </c>
      <c r="P151">
        <v>41.626876831054688</v>
      </c>
      <c r="Q151">
        <v>4121.43017578125</v>
      </c>
    </row>
    <row r="152" spans="1:17" x14ac:dyDescent="0.2">
      <c r="A152" s="2">
        <v>44719</v>
      </c>
      <c r="B152" s="12">
        <v>146.36189999999999</v>
      </c>
      <c r="C152">
        <v>433.42001342773438</v>
      </c>
      <c r="D152">
        <v>105.2799987792969</v>
      </c>
      <c r="E152">
        <v>33.543418884277337</v>
      </c>
      <c r="F152">
        <v>20.469999313354489</v>
      </c>
      <c r="G152">
        <v>185.8185119628906</v>
      </c>
      <c r="H152">
        <v>116.5367889404297</v>
      </c>
      <c r="I152">
        <v>119.8325653076172</v>
      </c>
      <c r="J152">
        <v>194.5824890136719</v>
      </c>
      <c r="K152">
        <v>265.75869750976562</v>
      </c>
      <c r="L152">
        <v>506.42999267578119</v>
      </c>
      <c r="M152">
        <v>18.894746780395511</v>
      </c>
      <c r="N152">
        <v>8.9506978988647461</v>
      </c>
      <c r="O152">
        <v>88.930046081542969</v>
      </c>
      <c r="P152">
        <v>41.949783325195312</v>
      </c>
      <c r="Q152">
        <v>4160.68017578125</v>
      </c>
    </row>
    <row r="153" spans="1:17" x14ac:dyDescent="0.2">
      <c r="A153" s="2">
        <v>44720</v>
      </c>
      <c r="B153" s="12">
        <v>145.62370000000001</v>
      </c>
      <c r="C153">
        <v>428.83999633789062</v>
      </c>
      <c r="D153">
        <v>101.90000152587891</v>
      </c>
      <c r="E153">
        <v>33.118927001953118</v>
      </c>
      <c r="F153">
        <v>20.54999923706055</v>
      </c>
      <c r="G153">
        <v>187.84400939941409</v>
      </c>
      <c r="H153">
        <v>116.54522705078119</v>
      </c>
      <c r="I153">
        <v>117.9254989624023</v>
      </c>
      <c r="J153">
        <v>195.5671081542969</v>
      </c>
      <c r="K153">
        <v>263.72042846679688</v>
      </c>
      <c r="L153">
        <v>505.42001342773438</v>
      </c>
      <c r="M153">
        <v>18.621137619018551</v>
      </c>
      <c r="N153">
        <v>8.8201656341552734</v>
      </c>
      <c r="O153">
        <v>88.579421997070312</v>
      </c>
      <c r="P153">
        <v>41.174819946289062</v>
      </c>
      <c r="Q153">
        <v>4115.77001953125</v>
      </c>
    </row>
    <row r="154" spans="1:17" x14ac:dyDescent="0.2">
      <c r="A154" s="2">
        <v>44721</v>
      </c>
      <c r="B154" s="12">
        <v>140.3877</v>
      </c>
      <c r="C154">
        <v>426.42001342773438</v>
      </c>
      <c r="D154">
        <v>98.800003051757812</v>
      </c>
      <c r="E154">
        <v>31.84548187255859</v>
      </c>
      <c r="F154">
        <v>19.739999771118161</v>
      </c>
      <c r="G154">
        <v>185.77882385253909</v>
      </c>
      <c r="H154">
        <v>114.2389450073242</v>
      </c>
      <c r="I154">
        <v>115.4472122192383</v>
      </c>
      <c r="J154">
        <v>182.9960632324219</v>
      </c>
      <c r="K154">
        <v>258.239501953125</v>
      </c>
      <c r="L154">
        <v>492.22000122070312</v>
      </c>
      <c r="M154">
        <v>18.022001266479489</v>
      </c>
      <c r="N154">
        <v>8.5870761871337891</v>
      </c>
      <c r="O154">
        <v>86.096488952636719</v>
      </c>
      <c r="P154">
        <v>39.366546630859382</v>
      </c>
      <c r="Q154">
        <v>4017.820068359375</v>
      </c>
    </row>
    <row r="155" spans="1:17" x14ac:dyDescent="0.2">
      <c r="A155" s="2">
        <v>44722</v>
      </c>
      <c r="B155" s="12">
        <v>134.96469999999999</v>
      </c>
      <c r="C155">
        <v>393.83999633789062</v>
      </c>
      <c r="D155">
        <v>94.819999694824219</v>
      </c>
      <c r="E155">
        <v>30.608945846557621</v>
      </c>
      <c r="F155">
        <v>18.95000076293945</v>
      </c>
      <c r="G155">
        <v>177.180419921875</v>
      </c>
      <c r="H155">
        <v>110.7690734863281</v>
      </c>
      <c r="I155">
        <v>110.14056396484381</v>
      </c>
      <c r="J155">
        <v>174.612060546875</v>
      </c>
      <c r="K155">
        <v>246.73138427734381</v>
      </c>
      <c r="L155">
        <v>473.14999389648438</v>
      </c>
      <c r="M155">
        <v>16.949554443359379</v>
      </c>
      <c r="N155">
        <v>8.5591049194335938</v>
      </c>
      <c r="O155">
        <v>84.040046691894531</v>
      </c>
      <c r="P155">
        <v>36.977069854736328</v>
      </c>
      <c r="Q155">
        <v>3900.860107421875</v>
      </c>
    </row>
    <row r="156" spans="1:17" x14ac:dyDescent="0.2">
      <c r="A156" s="2">
        <v>44725</v>
      </c>
      <c r="B156" s="12">
        <v>129.79759999999999</v>
      </c>
      <c r="C156">
        <v>371.64999389648438</v>
      </c>
      <c r="D156">
        <v>86.989997863769531</v>
      </c>
      <c r="E156">
        <v>29.547737121582031</v>
      </c>
      <c r="F156">
        <v>17.29000091552734</v>
      </c>
      <c r="G156">
        <v>164.84877014160159</v>
      </c>
      <c r="H156">
        <v>106.24497222900391</v>
      </c>
      <c r="I156">
        <v>106.8607635498047</v>
      </c>
      <c r="J156">
        <v>163.36376953125</v>
      </c>
      <c r="K156">
        <v>236.26683044433591</v>
      </c>
      <c r="L156">
        <v>440.3699951171875</v>
      </c>
      <c r="M156">
        <v>15.62446308135986</v>
      </c>
      <c r="N156">
        <v>8.4472208023071289</v>
      </c>
      <c r="O156">
        <v>81.073806762695312</v>
      </c>
      <c r="P156">
        <v>35.971450805664062</v>
      </c>
      <c r="Q156">
        <v>3749.6298828125</v>
      </c>
    </row>
    <row r="157" spans="1:17" x14ac:dyDescent="0.2">
      <c r="A157" s="2">
        <v>44726</v>
      </c>
      <c r="B157" s="12">
        <v>130.66370000000001</v>
      </c>
      <c r="C157">
        <v>370.82000732421881</v>
      </c>
      <c r="D157">
        <v>86.989997863769531</v>
      </c>
      <c r="E157">
        <v>29.030973434448239</v>
      </c>
      <c r="F157">
        <v>17.530000686645511</v>
      </c>
      <c r="G157">
        <v>163.28001403808591</v>
      </c>
      <c r="H157">
        <v>106.5605773925781</v>
      </c>
      <c r="I157">
        <v>105.082649230957</v>
      </c>
      <c r="J157">
        <v>162.83665466308591</v>
      </c>
      <c r="K157">
        <v>238.44169616699219</v>
      </c>
      <c r="L157">
        <v>444.75</v>
      </c>
      <c r="M157">
        <v>15.81319046020508</v>
      </c>
      <c r="N157">
        <v>8.3166885375976562</v>
      </c>
      <c r="O157">
        <v>82.627998352050781</v>
      </c>
      <c r="P157">
        <v>34.5322265625</v>
      </c>
      <c r="Q157">
        <v>3735.47998046875</v>
      </c>
    </row>
    <row r="158" spans="1:17" x14ac:dyDescent="0.2">
      <c r="A158" s="2">
        <v>44727</v>
      </c>
      <c r="B158" s="12">
        <v>133.29159999999999</v>
      </c>
      <c r="C158">
        <v>376.92001342773438</v>
      </c>
      <c r="D158">
        <v>89.300003051757812</v>
      </c>
      <c r="E158">
        <v>29.575420379638668</v>
      </c>
      <c r="F158">
        <v>18.590000152587891</v>
      </c>
      <c r="G158">
        <v>167.35084533691409</v>
      </c>
      <c r="H158">
        <v>109.7382049560547</v>
      </c>
      <c r="I158">
        <v>106.3264083862305</v>
      </c>
      <c r="J158">
        <v>168.4259948730469</v>
      </c>
      <c r="K158">
        <v>245.53181457519531</v>
      </c>
      <c r="L158">
        <v>465.95001220703119</v>
      </c>
      <c r="M158">
        <v>16.50319671630859</v>
      </c>
      <c r="N158">
        <v>8.6150445938110352</v>
      </c>
      <c r="O158">
        <v>84.466484069824219</v>
      </c>
      <c r="P158">
        <v>35.214935302734382</v>
      </c>
      <c r="Q158">
        <v>3789.989990234375</v>
      </c>
    </row>
    <row r="159" spans="1:17" x14ac:dyDescent="0.2">
      <c r="A159" s="2">
        <v>44728</v>
      </c>
      <c r="B159" s="12">
        <v>128.00640000000001</v>
      </c>
      <c r="C159">
        <v>365.07998657226562</v>
      </c>
      <c r="D159">
        <v>82.050003051757812</v>
      </c>
      <c r="E159">
        <v>29.390861511230469</v>
      </c>
      <c r="F159">
        <v>17.020000457763668</v>
      </c>
      <c r="G159">
        <v>158.71275329589841</v>
      </c>
      <c r="H159">
        <v>106.0058898925781</v>
      </c>
      <c r="I159">
        <v>104.5022430419922</v>
      </c>
      <c r="J159">
        <v>159.99226379394531</v>
      </c>
      <c r="K159">
        <v>238.9097900390625</v>
      </c>
      <c r="L159">
        <v>428.07998657226562</v>
      </c>
      <c r="M159">
        <v>15.57852840423584</v>
      </c>
      <c r="N159">
        <v>8.4658679962158203</v>
      </c>
      <c r="O159">
        <v>80.51959228515625</v>
      </c>
      <c r="P159">
        <v>34.735191345214837</v>
      </c>
      <c r="Q159">
        <v>3666.77001953125</v>
      </c>
    </row>
    <row r="160" spans="1:17" x14ac:dyDescent="0.2">
      <c r="A160" s="2">
        <v>44729</v>
      </c>
      <c r="B160" s="12">
        <v>129.48269999999999</v>
      </c>
      <c r="C160">
        <v>360.79000854492188</v>
      </c>
      <c r="D160">
        <v>81.569999694824219</v>
      </c>
      <c r="E160">
        <v>29.45545768737793</v>
      </c>
      <c r="F160">
        <v>19.14999961853027</v>
      </c>
      <c r="G160">
        <v>162.0984802246094</v>
      </c>
      <c r="H160">
        <v>107.2281188964844</v>
      </c>
      <c r="I160">
        <v>104.13372802734381</v>
      </c>
      <c r="J160">
        <v>162.84661865234381</v>
      </c>
      <c r="K160">
        <v>241.52349853515619</v>
      </c>
      <c r="L160">
        <v>443.79000854492188</v>
      </c>
      <c r="M160">
        <v>15.857126235961911</v>
      </c>
      <c r="N160">
        <v>8.6803112030029297</v>
      </c>
      <c r="O160">
        <v>80.976860046386719</v>
      </c>
      <c r="P160">
        <v>35.500942230224609</v>
      </c>
      <c r="Q160">
        <v>3674.840087890625</v>
      </c>
    </row>
    <row r="161" spans="1:17" x14ac:dyDescent="0.2">
      <c r="A161" s="2">
        <v>44733</v>
      </c>
      <c r="B161" s="12">
        <v>133.72460000000001</v>
      </c>
      <c r="C161">
        <v>362.989990234375</v>
      </c>
      <c r="D161">
        <v>83.790000915527344</v>
      </c>
      <c r="E161">
        <v>30.313650131225589</v>
      </c>
      <c r="F161">
        <v>18.45000076293945</v>
      </c>
      <c r="G161">
        <v>165.64308166503909</v>
      </c>
      <c r="H161">
        <v>111.35308837890619</v>
      </c>
      <c r="I161">
        <v>106.7133407592773</v>
      </c>
      <c r="J161">
        <v>156.19313049316409</v>
      </c>
      <c r="K161">
        <v>247.46284484863281</v>
      </c>
      <c r="L161">
        <v>455.26998901367188</v>
      </c>
      <c r="M161">
        <v>16.54213905334473</v>
      </c>
      <c r="N161">
        <v>9.0532569885253906</v>
      </c>
      <c r="O161">
        <v>82.834571838378906</v>
      </c>
      <c r="P161">
        <v>35.971450805664062</v>
      </c>
      <c r="Q161">
        <v>3764.7900390625</v>
      </c>
    </row>
    <row r="162" spans="1:17" x14ac:dyDescent="0.2">
      <c r="A162" s="2">
        <v>44734</v>
      </c>
      <c r="B162" s="12">
        <v>133.21279999999999</v>
      </c>
      <c r="C162">
        <v>365.32998657226562</v>
      </c>
      <c r="D162">
        <v>83.75</v>
      </c>
      <c r="E162">
        <v>30.082954406738281</v>
      </c>
      <c r="F162">
        <v>18.489999771118161</v>
      </c>
      <c r="G162">
        <v>166.25868225097659</v>
      </c>
      <c r="H162">
        <v>111.3719787597656</v>
      </c>
      <c r="I162">
        <v>106.1144943237305</v>
      </c>
      <c r="J162">
        <v>154.9996643066406</v>
      </c>
      <c r="K162">
        <v>246.867919921875</v>
      </c>
      <c r="L162">
        <v>458.64999389648438</v>
      </c>
      <c r="M162">
        <v>16.3364372253418</v>
      </c>
      <c r="N162">
        <v>8.9506978988647461</v>
      </c>
      <c r="O162">
        <v>80.891128540039062</v>
      </c>
      <c r="P162">
        <v>35.611648559570312</v>
      </c>
      <c r="Q162">
        <v>3759.889892578125</v>
      </c>
    </row>
    <row r="163" spans="1:17" x14ac:dyDescent="0.2">
      <c r="A163" s="2">
        <v>44735</v>
      </c>
      <c r="B163" s="12">
        <v>136.08670000000001</v>
      </c>
      <c r="C163">
        <v>376.6400146484375</v>
      </c>
      <c r="D163">
        <v>82.430000305175781</v>
      </c>
      <c r="E163">
        <v>29.603107452392582</v>
      </c>
      <c r="F163">
        <v>19.170000076293949</v>
      </c>
      <c r="G163">
        <v>171.81884765625</v>
      </c>
      <c r="H163">
        <v>112.0186386108398</v>
      </c>
      <c r="I163">
        <v>104.9536666870117</v>
      </c>
      <c r="J163">
        <v>157.88385009765619</v>
      </c>
      <c r="K163">
        <v>252.4561767578125</v>
      </c>
      <c r="L163">
        <v>485.52999877929688</v>
      </c>
      <c r="M163">
        <v>16.201631546020511</v>
      </c>
      <c r="N163">
        <v>8.8201656341552734</v>
      </c>
      <c r="O163">
        <v>80.138526916503906</v>
      </c>
      <c r="P163">
        <v>34.965843200683587</v>
      </c>
      <c r="Q163">
        <v>3795.72998046875</v>
      </c>
    </row>
    <row r="164" spans="1:17" x14ac:dyDescent="0.2">
      <c r="A164" s="2">
        <v>44736</v>
      </c>
      <c r="B164" s="12">
        <v>139.42320000000001</v>
      </c>
      <c r="C164">
        <v>387.72000122070312</v>
      </c>
      <c r="D164">
        <v>87.080001831054688</v>
      </c>
      <c r="E164">
        <v>29.815349578857418</v>
      </c>
      <c r="F164">
        <v>19.389999389648441</v>
      </c>
      <c r="G164">
        <v>184.5972595214844</v>
      </c>
      <c r="H164">
        <v>117.83754730224609</v>
      </c>
      <c r="I164">
        <v>108.08607482910161</v>
      </c>
      <c r="J164">
        <v>169.23158264160159</v>
      </c>
      <c r="K164">
        <v>261.07754516601562</v>
      </c>
      <c r="L164">
        <v>504.08999633789062</v>
      </c>
      <c r="M164">
        <v>17.10133171081543</v>
      </c>
      <c r="N164">
        <v>9.0532569885253906</v>
      </c>
      <c r="O164">
        <v>81.853317260742188</v>
      </c>
      <c r="P164">
        <v>37.604423522949219</v>
      </c>
      <c r="Q164">
        <v>3911.739990234375</v>
      </c>
    </row>
    <row r="165" spans="1:17" x14ac:dyDescent="0.2">
      <c r="A165" s="2">
        <v>44739</v>
      </c>
      <c r="B165" s="12">
        <v>139.42320000000001</v>
      </c>
      <c r="C165">
        <v>381.07000732421881</v>
      </c>
      <c r="D165">
        <v>86.160003662109375</v>
      </c>
      <c r="E165">
        <v>29.85225677490234</v>
      </c>
      <c r="F165">
        <v>19.430000305175781</v>
      </c>
      <c r="G165">
        <v>180.02009582519531</v>
      </c>
      <c r="H165">
        <v>115.93337249755859</v>
      </c>
      <c r="I165">
        <v>107.2200469970703</v>
      </c>
      <c r="J165">
        <v>168.56523132324219</v>
      </c>
      <c r="K165">
        <v>258.3370361328125</v>
      </c>
      <c r="L165">
        <v>496.70001220703119</v>
      </c>
      <c r="M165">
        <v>16.844699859619141</v>
      </c>
      <c r="N165">
        <v>9.0812273025512695</v>
      </c>
      <c r="O165">
        <v>81.796157836914062</v>
      </c>
      <c r="P165">
        <v>37.124683380126953</v>
      </c>
      <c r="Q165">
        <v>3900.110107421875</v>
      </c>
    </row>
    <row r="166" spans="1:17" x14ac:dyDescent="0.2">
      <c r="A166" s="2">
        <v>44740</v>
      </c>
      <c r="B166" s="12">
        <v>135.2698</v>
      </c>
      <c r="C166">
        <v>365.6300048828125</v>
      </c>
      <c r="D166">
        <v>80.779998779296875</v>
      </c>
      <c r="E166">
        <v>29.769205093383789</v>
      </c>
      <c r="F166">
        <v>18.35000038146973</v>
      </c>
      <c r="G166">
        <v>170.24015808105469</v>
      </c>
      <c r="H166">
        <v>111.9063186645508</v>
      </c>
      <c r="I166">
        <v>106.7041320800781</v>
      </c>
      <c r="J166">
        <v>159.80329895019531</v>
      </c>
      <c r="K166">
        <v>250.1350402832031</v>
      </c>
      <c r="L166">
        <v>473.44000244140619</v>
      </c>
      <c r="M166">
        <v>15.958980560302731</v>
      </c>
      <c r="N166">
        <v>8.9506978988647461</v>
      </c>
      <c r="O166">
        <v>80.348098754882812</v>
      </c>
      <c r="P166">
        <v>37.069320678710938</v>
      </c>
      <c r="Q166">
        <v>3821.550048828125</v>
      </c>
    </row>
    <row r="167" spans="1:17" x14ac:dyDescent="0.2">
      <c r="A167" s="2">
        <v>44741</v>
      </c>
      <c r="B167" s="12">
        <v>137.0316</v>
      </c>
      <c r="C167">
        <v>368.5</v>
      </c>
      <c r="D167">
        <v>77.989997863769531</v>
      </c>
      <c r="E167">
        <v>29.400094985961911</v>
      </c>
      <c r="F167">
        <v>18.280000686645511</v>
      </c>
      <c r="G167">
        <v>169.3962097167969</v>
      </c>
      <c r="H167">
        <v>111.5931701660156</v>
      </c>
      <c r="I167">
        <v>106.2250595092773</v>
      </c>
      <c r="J167">
        <v>163.04551696777341</v>
      </c>
      <c r="K167">
        <v>253.82159423828119</v>
      </c>
      <c r="L167">
        <v>477.79000854492188</v>
      </c>
      <c r="M167">
        <v>15.519614219665529</v>
      </c>
      <c r="N167">
        <v>8.4751911163330078</v>
      </c>
      <c r="O167">
        <v>79.690765380859375</v>
      </c>
      <c r="P167">
        <v>36.635715484619141</v>
      </c>
      <c r="Q167">
        <v>3818.830078125</v>
      </c>
    </row>
    <row r="168" spans="1:17" x14ac:dyDescent="0.2">
      <c r="A168" s="2">
        <v>44742</v>
      </c>
      <c r="B168" s="12">
        <v>134.56120000000001</v>
      </c>
      <c r="C168">
        <v>366.05999755859381</v>
      </c>
      <c r="D168">
        <v>76.470001220703125</v>
      </c>
      <c r="E168">
        <v>28.726455688476559</v>
      </c>
      <c r="F168">
        <v>18.780000686645511</v>
      </c>
      <c r="G168">
        <v>163.86582946777341</v>
      </c>
      <c r="H168">
        <v>108.726203918457</v>
      </c>
      <c r="I168">
        <v>103.7467880249023</v>
      </c>
      <c r="J168">
        <v>160.3702087402344</v>
      </c>
      <c r="K168">
        <v>250.47636413574219</v>
      </c>
      <c r="L168">
        <v>475.51998901367188</v>
      </c>
      <c r="M168">
        <v>15.13716506958008</v>
      </c>
      <c r="N168">
        <v>8.5963983535766602</v>
      </c>
      <c r="O168">
        <v>77.880706787109375</v>
      </c>
      <c r="P168">
        <v>36.137519836425781</v>
      </c>
      <c r="Q168">
        <v>3785.3798828125</v>
      </c>
    </row>
    <row r="169" spans="1:17" x14ac:dyDescent="0.2">
      <c r="A169" s="2">
        <v>44743</v>
      </c>
      <c r="B169" s="12">
        <v>136.7363</v>
      </c>
      <c r="C169">
        <v>368.48001098632812</v>
      </c>
      <c r="D169">
        <v>73.669998168945312</v>
      </c>
      <c r="E169">
        <v>29.12325477600098</v>
      </c>
      <c r="F169">
        <v>19.14999961853027</v>
      </c>
      <c r="G169">
        <v>167.00334167480469</v>
      </c>
      <c r="H169">
        <v>108.4364318847656</v>
      </c>
      <c r="I169">
        <v>105.0734558105469</v>
      </c>
      <c r="J169">
        <v>159.15684509277341</v>
      </c>
      <c r="K169">
        <v>253.15834045410159</v>
      </c>
      <c r="L169">
        <v>484.3599853515625</v>
      </c>
      <c r="M169">
        <v>14.5020809173584</v>
      </c>
      <c r="N169">
        <v>8.5218105316162109</v>
      </c>
      <c r="O169">
        <v>73.355514526367188</v>
      </c>
      <c r="P169">
        <v>36.829452514648438</v>
      </c>
      <c r="Q169">
        <v>3825.330078125</v>
      </c>
    </row>
    <row r="170" spans="1:17" x14ac:dyDescent="0.2">
      <c r="A170" s="2">
        <v>44747</v>
      </c>
      <c r="B170" s="12">
        <v>139.32480000000001</v>
      </c>
      <c r="C170">
        <v>376.489990234375</v>
      </c>
      <c r="D170">
        <v>75.199996948242188</v>
      </c>
      <c r="E170">
        <v>28.827962875366211</v>
      </c>
      <c r="F170">
        <v>19.180000305175781</v>
      </c>
      <c r="G170">
        <v>170.97486877441409</v>
      </c>
      <c r="H170">
        <v>113.2140274047852</v>
      </c>
      <c r="I170">
        <v>104.6737899780273</v>
      </c>
      <c r="J170">
        <v>167.2723388671875</v>
      </c>
      <c r="K170">
        <v>256.347412109375</v>
      </c>
      <c r="L170">
        <v>495.92999267578119</v>
      </c>
      <c r="M170">
        <v>14.942446708679199</v>
      </c>
      <c r="N170">
        <v>8.344660758972168</v>
      </c>
      <c r="O170">
        <v>72.507652282714844</v>
      </c>
      <c r="P170">
        <v>36.995517730712891</v>
      </c>
      <c r="Q170">
        <v>3831.389892578125</v>
      </c>
    </row>
    <row r="171" spans="1:17" x14ac:dyDescent="0.2">
      <c r="A171" s="2">
        <v>44748</v>
      </c>
      <c r="B171" s="12">
        <v>140.66329999999999</v>
      </c>
      <c r="C171">
        <v>382.82998657226562</v>
      </c>
      <c r="D171">
        <v>75.349998474121094</v>
      </c>
      <c r="E171">
        <v>28.58803749084473</v>
      </c>
      <c r="F171">
        <v>18.860000610351559</v>
      </c>
      <c r="G171">
        <v>171.5011291503906</v>
      </c>
      <c r="H171">
        <v>114.5327072143555</v>
      </c>
      <c r="I171">
        <v>103.99530029296881</v>
      </c>
      <c r="J171">
        <v>168.8437194824219</v>
      </c>
      <c r="K171">
        <v>259.62432861328119</v>
      </c>
      <c r="L171">
        <v>493.30999755859381</v>
      </c>
      <c r="M171">
        <v>15.108206748962401</v>
      </c>
      <c r="N171">
        <v>8.4192495346069336</v>
      </c>
      <c r="O171">
        <v>71.983673095703125</v>
      </c>
      <c r="P171">
        <v>36.441967010498047</v>
      </c>
      <c r="Q171">
        <v>3845.080078125</v>
      </c>
    </row>
    <row r="172" spans="1:17" x14ac:dyDescent="0.2">
      <c r="A172" s="2">
        <v>44749</v>
      </c>
      <c r="B172" s="12">
        <v>144.03909999999999</v>
      </c>
      <c r="C172">
        <v>390.8900146484375</v>
      </c>
      <c r="D172">
        <v>79.300003051757812</v>
      </c>
      <c r="E172">
        <v>29.400094985961911</v>
      </c>
      <c r="F172">
        <v>18.940000534057621</v>
      </c>
      <c r="G172">
        <v>175.38328552246091</v>
      </c>
      <c r="H172">
        <v>118.6010208129883</v>
      </c>
      <c r="I172">
        <v>106.625602722168</v>
      </c>
      <c r="J172">
        <v>171.2505187988281</v>
      </c>
      <c r="K172">
        <v>261.76019287109381</v>
      </c>
      <c r="L172">
        <v>497.04998779296881</v>
      </c>
      <c r="M172">
        <v>15.835159301757811</v>
      </c>
      <c r="N172">
        <v>8.5963983535766602</v>
      </c>
      <c r="O172">
        <v>76.832756042480469</v>
      </c>
      <c r="P172">
        <v>37.013973236083977</v>
      </c>
      <c r="Q172">
        <v>3902.6201171875</v>
      </c>
    </row>
    <row r="173" spans="1:17" x14ac:dyDescent="0.2">
      <c r="A173" s="2">
        <v>44750</v>
      </c>
      <c r="B173" s="12">
        <v>144.7182</v>
      </c>
      <c r="C173">
        <v>389.44000244140619</v>
      </c>
      <c r="D173">
        <v>79.349998474121094</v>
      </c>
      <c r="E173">
        <v>29.33549880981445</v>
      </c>
      <c r="F173">
        <v>19.370000839233398</v>
      </c>
      <c r="G173">
        <v>174.25140380859381</v>
      </c>
      <c r="H173">
        <v>119.4584274291992</v>
      </c>
      <c r="I173">
        <v>106.2910232543945</v>
      </c>
      <c r="J173">
        <v>169.94764709472659</v>
      </c>
      <c r="K173">
        <v>261.03848266601562</v>
      </c>
      <c r="L173">
        <v>494.14999389648438</v>
      </c>
      <c r="M173">
        <v>15.815188407897949</v>
      </c>
      <c r="N173">
        <v>8.7269287109375</v>
      </c>
      <c r="O173">
        <v>77.652069091796875</v>
      </c>
      <c r="P173">
        <v>37.069320678710938</v>
      </c>
      <c r="Q173">
        <v>3899.3798828125</v>
      </c>
    </row>
    <row r="174" spans="1:17" x14ac:dyDescent="0.2">
      <c r="A174" s="2">
        <v>44753</v>
      </c>
      <c r="B174" s="12">
        <v>142.58250000000001</v>
      </c>
      <c r="C174">
        <v>384.16000366210938</v>
      </c>
      <c r="D174">
        <v>76.949996948242188</v>
      </c>
      <c r="E174">
        <v>29.030973434448239</v>
      </c>
      <c r="F174">
        <v>17.569999694824219</v>
      </c>
      <c r="G174">
        <v>173.1195068359375</v>
      </c>
      <c r="H174">
        <v>115.83396148681641</v>
      </c>
      <c r="I174">
        <v>104.8968505859375</v>
      </c>
      <c r="J174">
        <v>161.9913330078125</v>
      </c>
      <c r="K174">
        <v>257.9664306640625</v>
      </c>
      <c r="L174">
        <v>490.39999389648438</v>
      </c>
      <c r="M174">
        <v>15.13017654418945</v>
      </c>
      <c r="N174">
        <v>8.5218105316162109</v>
      </c>
      <c r="O174">
        <v>75.365638732910156</v>
      </c>
      <c r="P174">
        <v>36.709522247314453</v>
      </c>
      <c r="Q174">
        <v>3854.429931640625</v>
      </c>
    </row>
    <row r="175" spans="1:17" x14ac:dyDescent="0.2">
      <c r="A175" s="2">
        <v>44754</v>
      </c>
      <c r="B175" s="12">
        <v>143.55690000000001</v>
      </c>
      <c r="C175">
        <v>375.54000854492188</v>
      </c>
      <c r="D175">
        <v>76.360000610351562</v>
      </c>
      <c r="E175">
        <v>28.938694000244141</v>
      </c>
      <c r="F175">
        <v>18.379999160766602</v>
      </c>
      <c r="G175">
        <v>165.1466369628906</v>
      </c>
      <c r="H175">
        <v>114.1708526611328</v>
      </c>
      <c r="I175">
        <v>104.9990921020508</v>
      </c>
      <c r="J175">
        <v>162.37916564941409</v>
      </c>
      <c r="K175">
        <v>247.39457702636719</v>
      </c>
      <c r="L175">
        <v>427.94000244140619</v>
      </c>
      <c r="M175">
        <v>15.060276985168461</v>
      </c>
      <c r="N175">
        <v>8.5311336517333984</v>
      </c>
      <c r="O175">
        <v>75.356117248535156</v>
      </c>
      <c r="P175">
        <v>36.534229278564453</v>
      </c>
      <c r="Q175">
        <v>3818.800048828125</v>
      </c>
    </row>
    <row r="176" spans="1:17" x14ac:dyDescent="0.2">
      <c r="A176" s="2">
        <v>44755</v>
      </c>
      <c r="B176" s="12">
        <v>143.1927</v>
      </c>
      <c r="C176">
        <v>371.94000244140619</v>
      </c>
      <c r="D176">
        <v>77.519996643066406</v>
      </c>
      <c r="E176">
        <v>28.458845138549801</v>
      </c>
      <c r="F176">
        <v>18.54000091552734</v>
      </c>
      <c r="G176">
        <v>162.3268737792969</v>
      </c>
      <c r="H176">
        <v>111.5240859985352</v>
      </c>
      <c r="I176">
        <v>104.0138778686523</v>
      </c>
      <c r="J176">
        <v>162.59796142578119</v>
      </c>
      <c r="K176">
        <v>246.46806335449219</v>
      </c>
      <c r="L176">
        <v>422.76998901367188</v>
      </c>
      <c r="M176">
        <v>15.14215755462646</v>
      </c>
      <c r="N176">
        <v>8.4845151901245117</v>
      </c>
      <c r="O176">
        <v>77.442466735839844</v>
      </c>
      <c r="P176">
        <v>36.045257568359382</v>
      </c>
      <c r="Q176">
        <v>3801.780029296875</v>
      </c>
    </row>
    <row r="177" spans="1:17" x14ac:dyDescent="0.2">
      <c r="A177" s="2">
        <v>44756</v>
      </c>
      <c r="B177" s="12">
        <v>146.12569999999999</v>
      </c>
      <c r="C177">
        <v>372.95999145507812</v>
      </c>
      <c r="D177">
        <v>78.599998474121094</v>
      </c>
      <c r="E177">
        <v>27.80366325378418</v>
      </c>
      <c r="F177">
        <v>18.360000610351559</v>
      </c>
      <c r="G177">
        <v>159.8942565917969</v>
      </c>
      <c r="H177">
        <v>110.78150939941411</v>
      </c>
      <c r="I177">
        <v>100.379768371582</v>
      </c>
      <c r="J177">
        <v>157.1876525878906</v>
      </c>
      <c r="K177">
        <v>247.79441833496091</v>
      </c>
      <c r="L177">
        <v>420.97000122070312</v>
      </c>
      <c r="M177">
        <v>15.349857330322269</v>
      </c>
      <c r="N177">
        <v>8.3819541931152344</v>
      </c>
      <c r="O177">
        <v>79.709815979003906</v>
      </c>
      <c r="P177">
        <v>35.740810394287109</v>
      </c>
      <c r="Q177">
        <v>3790.3798828125</v>
      </c>
    </row>
    <row r="178" spans="1:17" x14ac:dyDescent="0.2">
      <c r="A178" s="2">
        <v>44757</v>
      </c>
      <c r="B178" s="12">
        <v>147.7988</v>
      </c>
      <c r="C178">
        <v>379.8599853515625</v>
      </c>
      <c r="D178">
        <v>81.110000610351562</v>
      </c>
      <c r="E178">
        <v>29.759979248046879</v>
      </c>
      <c r="F178">
        <v>19.420000076293949</v>
      </c>
      <c r="G178">
        <v>166.18919372558591</v>
      </c>
      <c r="H178">
        <v>112.1006546020508</v>
      </c>
      <c r="I178">
        <v>104.9805068969727</v>
      </c>
      <c r="J178">
        <v>163.80134582519531</v>
      </c>
      <c r="K178">
        <v>250.36909484863281</v>
      </c>
      <c r="L178">
        <v>435.6199951171875</v>
      </c>
      <c r="M178">
        <v>15.739297866821291</v>
      </c>
      <c r="N178">
        <v>8.512486457824707</v>
      </c>
      <c r="O178">
        <v>81.577056884765625</v>
      </c>
      <c r="P178">
        <v>37.945781707763672</v>
      </c>
      <c r="Q178">
        <v>3863.159912109375</v>
      </c>
    </row>
    <row r="179" spans="1:17" x14ac:dyDescent="0.2">
      <c r="A179" s="2">
        <v>44760</v>
      </c>
      <c r="B179" s="12">
        <v>144.74780000000001</v>
      </c>
      <c r="C179">
        <v>375.23001098632812</v>
      </c>
      <c r="D179">
        <v>81.430000305175781</v>
      </c>
      <c r="E179">
        <v>29.769205093383789</v>
      </c>
      <c r="F179">
        <v>19.75</v>
      </c>
      <c r="G179">
        <v>166.695556640625</v>
      </c>
      <c r="H179">
        <v>109.2605438232422</v>
      </c>
      <c r="I179">
        <v>103.9023513793945</v>
      </c>
      <c r="J179">
        <v>166.31755065917969</v>
      </c>
      <c r="K179">
        <v>247.960205078125</v>
      </c>
      <c r="L179">
        <v>426.739990234375</v>
      </c>
      <c r="M179">
        <v>16.077810287475589</v>
      </c>
      <c r="N179">
        <v>8.5963983535766602</v>
      </c>
      <c r="O179">
        <v>79.624069213867188</v>
      </c>
      <c r="P179">
        <v>38.001132965087891</v>
      </c>
      <c r="Q179">
        <v>3830.85009765625</v>
      </c>
    </row>
    <row r="180" spans="1:17" x14ac:dyDescent="0.2">
      <c r="A180" s="2">
        <v>44761</v>
      </c>
      <c r="B180" s="12">
        <v>148.6157</v>
      </c>
      <c r="C180">
        <v>387.82998657226562</v>
      </c>
      <c r="D180">
        <v>85.879997253417969</v>
      </c>
      <c r="E180">
        <v>30.77504730224609</v>
      </c>
      <c r="F180">
        <v>19.579999923706051</v>
      </c>
      <c r="G180">
        <v>172.57342529296881</v>
      </c>
      <c r="H180">
        <v>113.9427108764648</v>
      </c>
      <c r="I180">
        <v>106.4768981933594</v>
      </c>
      <c r="J180">
        <v>174.8209228515625</v>
      </c>
      <c r="K180">
        <v>253.10957336425781</v>
      </c>
      <c r="L180">
        <v>435.94000244140619</v>
      </c>
      <c r="M180">
        <v>16.967529296875</v>
      </c>
      <c r="N180">
        <v>8.7269287109375</v>
      </c>
      <c r="O180">
        <v>82.072441101074219</v>
      </c>
      <c r="P180">
        <v>39.578746795654297</v>
      </c>
      <c r="Q180">
        <v>3936.68994140625</v>
      </c>
    </row>
    <row r="181" spans="1:17" x14ac:dyDescent="0.2">
      <c r="A181" s="2">
        <v>44762</v>
      </c>
      <c r="B181" s="12">
        <v>150.62350000000001</v>
      </c>
      <c r="C181">
        <v>401.489990234375</v>
      </c>
      <c r="D181">
        <v>89.430000305175781</v>
      </c>
      <c r="E181">
        <v>30.78427696228027</v>
      </c>
      <c r="F181">
        <v>20.340000152587891</v>
      </c>
      <c r="G181">
        <v>181.15196228027341</v>
      </c>
      <c r="H181">
        <v>114.02223968505859</v>
      </c>
      <c r="I181">
        <v>106.4583206176758</v>
      </c>
      <c r="J181">
        <v>182.0910339355469</v>
      </c>
      <c r="K181">
        <v>255.7818603515625</v>
      </c>
      <c r="L181">
        <v>456.85000610351562</v>
      </c>
      <c r="M181">
        <v>17.781351089477539</v>
      </c>
      <c r="N181">
        <v>8.7921953201293945</v>
      </c>
      <c r="O181">
        <v>82.463020324707031</v>
      </c>
      <c r="P181">
        <v>39.412681579589837</v>
      </c>
      <c r="Q181">
        <v>3959.89990234375</v>
      </c>
    </row>
    <row r="182" spans="1:17" x14ac:dyDescent="0.2">
      <c r="A182" s="2">
        <v>44763</v>
      </c>
      <c r="B182" s="12">
        <v>152.89699999999999</v>
      </c>
      <c r="C182">
        <v>408.91000366210938</v>
      </c>
      <c r="D182">
        <v>91.089996337890625</v>
      </c>
      <c r="E182">
        <v>31.051895141601559</v>
      </c>
      <c r="F182">
        <v>21.110000610351559</v>
      </c>
      <c r="G182">
        <v>184.0313415527344</v>
      </c>
      <c r="H182">
        <v>114.36021423339839</v>
      </c>
      <c r="I182">
        <v>107.1832733154297</v>
      </c>
      <c r="J182">
        <v>182.17060852050781</v>
      </c>
      <c r="K182">
        <v>258.2882080078125</v>
      </c>
      <c r="L182">
        <v>460.29000854492188</v>
      </c>
      <c r="M182">
        <v>18.02400016784668</v>
      </c>
      <c r="N182">
        <v>8.8388128280639648</v>
      </c>
      <c r="O182">
        <v>83.634819030761719</v>
      </c>
      <c r="P182">
        <v>39.929325103759773</v>
      </c>
      <c r="Q182">
        <v>3998.949951171875</v>
      </c>
    </row>
    <row r="183" spans="1:17" x14ac:dyDescent="0.2">
      <c r="A183" s="2">
        <v>44764</v>
      </c>
      <c r="B183" s="12">
        <v>151.65690000000001</v>
      </c>
      <c r="C183">
        <v>401.89999389648438</v>
      </c>
      <c r="D183">
        <v>88.099998474121094</v>
      </c>
      <c r="E183">
        <v>30.848875045776371</v>
      </c>
      <c r="F183">
        <v>20.469999313354489</v>
      </c>
      <c r="G183">
        <v>181.17181396484381</v>
      </c>
      <c r="H183">
        <v>107.7196884155273</v>
      </c>
      <c r="I183">
        <v>106.6627960205078</v>
      </c>
      <c r="J183">
        <v>168.346435546875</v>
      </c>
      <c r="K183">
        <v>253.9190368652344</v>
      </c>
      <c r="L183">
        <v>446.76998901367188</v>
      </c>
      <c r="M183">
        <v>17.29405403137207</v>
      </c>
      <c r="N183">
        <v>8.8761072158813477</v>
      </c>
      <c r="O183">
        <v>82.234390258789062</v>
      </c>
      <c r="P183">
        <v>39.827846527099609</v>
      </c>
      <c r="Q183">
        <v>3961.6298828125</v>
      </c>
    </row>
    <row r="184" spans="1:17" x14ac:dyDescent="0.2">
      <c r="A184" s="2">
        <v>44767</v>
      </c>
      <c r="B184" s="12">
        <v>150.53489999999999</v>
      </c>
      <c r="C184">
        <v>391.95999145507812</v>
      </c>
      <c r="D184">
        <v>87.540000915527344</v>
      </c>
      <c r="E184">
        <v>31.125713348388668</v>
      </c>
      <c r="F184">
        <v>20.389999389648441</v>
      </c>
      <c r="G184">
        <v>176.0286865234375</v>
      </c>
      <c r="H184">
        <v>107.5705871582031</v>
      </c>
      <c r="I184">
        <v>107.09034729003911</v>
      </c>
      <c r="J184">
        <v>165.74072265625</v>
      </c>
      <c r="K184">
        <v>252.4269104003906</v>
      </c>
      <c r="L184">
        <v>440</v>
      </c>
      <c r="M184">
        <v>16.999477386474609</v>
      </c>
      <c r="N184">
        <v>8.8947544097900391</v>
      </c>
      <c r="O184">
        <v>82.21533203125</v>
      </c>
      <c r="P184">
        <v>40.132289886474609</v>
      </c>
      <c r="Q184">
        <v>3966.840087890625</v>
      </c>
    </row>
    <row r="185" spans="1:17" x14ac:dyDescent="0.2">
      <c r="A185" s="2">
        <v>44768</v>
      </c>
      <c r="B185" s="12">
        <v>149.2063</v>
      </c>
      <c r="C185">
        <v>379.260009765625</v>
      </c>
      <c r="D185">
        <v>85.25</v>
      </c>
      <c r="E185">
        <v>30.498208999633789</v>
      </c>
      <c r="F185">
        <v>19.729999542236332</v>
      </c>
      <c r="G185">
        <v>169.24726867675781</v>
      </c>
      <c r="H185">
        <v>104.8169631958008</v>
      </c>
      <c r="I185">
        <v>105.41734313964839</v>
      </c>
      <c r="J185">
        <v>158.28166198730469</v>
      </c>
      <c r="K185">
        <v>245.66831970214841</v>
      </c>
      <c r="L185">
        <v>422.82000732421881</v>
      </c>
      <c r="M185">
        <v>16.509185791015621</v>
      </c>
      <c r="N185">
        <v>8.7269287109375</v>
      </c>
      <c r="O185">
        <v>80.424324035644531</v>
      </c>
      <c r="P185">
        <v>39.578746795654297</v>
      </c>
      <c r="Q185">
        <v>3921.050048828125</v>
      </c>
    </row>
    <row r="186" spans="1:17" x14ac:dyDescent="0.2">
      <c r="A186" s="2">
        <v>44769</v>
      </c>
      <c r="B186" s="12">
        <v>154.3143</v>
      </c>
      <c r="C186">
        <v>392.77999877929688</v>
      </c>
      <c r="D186">
        <v>89.819999694824219</v>
      </c>
      <c r="E186">
        <v>30.996519088745121</v>
      </c>
      <c r="F186">
        <v>20.89999961853027</v>
      </c>
      <c r="G186">
        <v>179.01725769042969</v>
      </c>
      <c r="H186">
        <v>112.92873382568359</v>
      </c>
      <c r="I186">
        <v>107.1089248657227</v>
      </c>
      <c r="J186">
        <v>168.65476989746091</v>
      </c>
      <c r="K186">
        <v>262.091796875</v>
      </c>
      <c r="L186">
        <v>448.60000610351562</v>
      </c>
      <c r="M186">
        <v>17.764373779296879</v>
      </c>
      <c r="N186">
        <v>8.9973134994506836</v>
      </c>
      <c r="O186">
        <v>83.482391357421875</v>
      </c>
      <c r="P186">
        <v>40.326038360595703</v>
      </c>
      <c r="Q186">
        <v>4023.610107421875</v>
      </c>
    </row>
    <row r="187" spans="1:17" x14ac:dyDescent="0.2">
      <c r="A187" s="2">
        <v>44770</v>
      </c>
      <c r="B187" s="12">
        <v>154.8655</v>
      </c>
      <c r="C187">
        <v>403.5</v>
      </c>
      <c r="D187">
        <v>91.669998168945312</v>
      </c>
      <c r="E187">
        <v>30.747365951538089</v>
      </c>
      <c r="F187">
        <v>21.04999923706055</v>
      </c>
      <c r="G187">
        <v>180.0002136230469</v>
      </c>
      <c r="H187">
        <v>113.9128799438477</v>
      </c>
      <c r="I187">
        <v>106.7092666625977</v>
      </c>
      <c r="J187">
        <v>159.84309387207031</v>
      </c>
      <c r="K187">
        <v>269.57196044921881</v>
      </c>
      <c r="L187">
        <v>436.5</v>
      </c>
      <c r="M187">
        <v>17.958095550537109</v>
      </c>
      <c r="N187">
        <v>8.7455759048461914</v>
      </c>
      <c r="O187">
        <v>84.416015625</v>
      </c>
      <c r="P187">
        <v>39.966232299804688</v>
      </c>
      <c r="Q187">
        <v>4072.429931640625</v>
      </c>
    </row>
    <row r="188" spans="1:17" x14ac:dyDescent="0.2">
      <c r="A188" s="2">
        <v>44771</v>
      </c>
      <c r="B188" s="12">
        <v>159.94399999999999</v>
      </c>
      <c r="C188">
        <v>410.1199951171875</v>
      </c>
      <c r="D188">
        <v>94.470001220703125</v>
      </c>
      <c r="E188">
        <v>31.199529647827148</v>
      </c>
      <c r="F188">
        <v>21.29999923706055</v>
      </c>
      <c r="G188">
        <v>182.7108154296875</v>
      </c>
      <c r="H188">
        <v>115.9507675170898</v>
      </c>
      <c r="I188">
        <v>107.220458984375</v>
      </c>
      <c r="J188">
        <v>158.23193359375</v>
      </c>
      <c r="K188">
        <v>273.79486083984381</v>
      </c>
      <c r="L188">
        <v>446.66000366210938</v>
      </c>
      <c r="M188">
        <v>18.136837005615231</v>
      </c>
      <c r="N188">
        <v>8.633692741394043</v>
      </c>
      <c r="O188">
        <v>84.292167663574219</v>
      </c>
      <c r="P188">
        <v>40.473644256591797</v>
      </c>
      <c r="Q188">
        <v>4130.2900390625</v>
      </c>
    </row>
    <row r="189" spans="1:17" x14ac:dyDescent="0.2">
      <c r="A189" s="2">
        <v>44774</v>
      </c>
      <c r="B189" s="12">
        <v>158.9598</v>
      </c>
      <c r="C189">
        <v>411.08999633789062</v>
      </c>
      <c r="D189">
        <v>96.779998779296875</v>
      </c>
      <c r="E189">
        <v>31.10725021362305</v>
      </c>
      <c r="F189">
        <v>21.139999389648441</v>
      </c>
      <c r="G189">
        <v>181.67817687988281</v>
      </c>
      <c r="H189">
        <v>114.79762268066411</v>
      </c>
      <c r="I189">
        <v>106.15159606933589</v>
      </c>
      <c r="J189">
        <v>159.057373046875</v>
      </c>
      <c r="K189">
        <v>271.13247680664062</v>
      </c>
      <c r="L189">
        <v>453.76998901367188</v>
      </c>
      <c r="M189">
        <v>18.414438247680661</v>
      </c>
      <c r="N189">
        <v>9.7991485595703125</v>
      </c>
      <c r="O189">
        <v>82.224861145019531</v>
      </c>
      <c r="P189">
        <v>40.169200897216797</v>
      </c>
      <c r="Q189">
        <v>4118.6298828125</v>
      </c>
    </row>
    <row r="190" spans="1:17" x14ac:dyDescent="0.2">
      <c r="A190" s="2">
        <v>44775</v>
      </c>
      <c r="B190" s="12">
        <v>157.48349999999999</v>
      </c>
      <c r="C190">
        <v>409.95999145507812</v>
      </c>
      <c r="D190">
        <v>99.290000915527344</v>
      </c>
      <c r="E190">
        <v>30.488985061645511</v>
      </c>
      <c r="F190">
        <v>21.379999160766602</v>
      </c>
      <c r="G190">
        <v>182.48243713378909</v>
      </c>
      <c r="H190">
        <v>115.21514892578119</v>
      </c>
      <c r="I190">
        <v>104.4971923828125</v>
      </c>
      <c r="J190">
        <v>159.31597900390619</v>
      </c>
      <c r="K190">
        <v>268.02139282226562</v>
      </c>
      <c r="L190">
        <v>454.44000244140619</v>
      </c>
      <c r="M190">
        <v>18.49931526184082</v>
      </c>
      <c r="N190">
        <v>9.8644132614135742</v>
      </c>
      <c r="O190">
        <v>81.977180480957031</v>
      </c>
      <c r="P190">
        <v>39.560291290283203</v>
      </c>
      <c r="Q190">
        <v>4091.18994140625</v>
      </c>
    </row>
    <row r="191" spans="1:17" x14ac:dyDescent="0.2">
      <c r="A191" s="2">
        <v>44776</v>
      </c>
      <c r="B191" s="12">
        <v>163.5068</v>
      </c>
      <c r="C191">
        <v>424.54000854492188</v>
      </c>
      <c r="D191">
        <v>98.089996337890625</v>
      </c>
      <c r="E191">
        <v>31.042659759521481</v>
      </c>
      <c r="F191">
        <v>22.14999961853027</v>
      </c>
      <c r="G191">
        <v>188.30073547363281</v>
      </c>
      <c r="H191">
        <v>118.078125</v>
      </c>
      <c r="I191">
        <v>105.5939407348633</v>
      </c>
      <c r="J191">
        <v>167.87901306152341</v>
      </c>
      <c r="K191">
        <v>275.48211669921881</v>
      </c>
      <c r="L191">
        <v>471.45001220703119</v>
      </c>
      <c r="M191">
        <v>18.86578369140625</v>
      </c>
      <c r="N191">
        <v>9.9576492309570312</v>
      </c>
      <c r="O191">
        <v>82.415397644042969</v>
      </c>
      <c r="P191">
        <v>40.492095947265618</v>
      </c>
      <c r="Q191">
        <v>4155.169921875</v>
      </c>
    </row>
    <row r="192" spans="1:17" x14ac:dyDescent="0.2">
      <c r="A192" s="2">
        <v>44777</v>
      </c>
      <c r="B192" s="12">
        <v>163.1919</v>
      </c>
      <c r="C192">
        <v>430.58999633789062</v>
      </c>
      <c r="D192">
        <v>103.9100036621094</v>
      </c>
      <c r="E192">
        <v>30.821193695068359</v>
      </c>
      <c r="F192">
        <v>21.629999160766602</v>
      </c>
      <c r="G192">
        <v>189.9092102050781</v>
      </c>
      <c r="H192">
        <v>118.167594909668</v>
      </c>
      <c r="I192">
        <v>104.4321365356445</v>
      </c>
      <c r="J192">
        <v>169.63932800292969</v>
      </c>
      <c r="K192">
        <v>276.63296508789062</v>
      </c>
      <c r="L192">
        <v>493</v>
      </c>
      <c r="M192">
        <v>19.187324523925781</v>
      </c>
      <c r="N192">
        <v>9.9856204986572266</v>
      </c>
      <c r="O192">
        <v>84.234977722167969</v>
      </c>
      <c r="P192">
        <v>39.730377197265618</v>
      </c>
      <c r="Q192">
        <v>4151.93994140625</v>
      </c>
    </row>
    <row r="193" spans="1:17" x14ac:dyDescent="0.2">
      <c r="A193" s="2">
        <v>44778</v>
      </c>
      <c r="B193" s="12">
        <v>162.96520000000001</v>
      </c>
      <c r="C193">
        <v>433.42999267578119</v>
      </c>
      <c r="D193">
        <v>102.30999755859381</v>
      </c>
      <c r="E193">
        <v>31.337947845458981</v>
      </c>
      <c r="F193">
        <v>23.590000152587891</v>
      </c>
      <c r="G193">
        <v>188.81703186035159</v>
      </c>
      <c r="H193">
        <v>117.5214385986328</v>
      </c>
      <c r="I193">
        <v>107.59222412109381</v>
      </c>
      <c r="J193">
        <v>166.1982116699219</v>
      </c>
      <c r="K193">
        <v>275.91119384765619</v>
      </c>
      <c r="L193">
        <v>494.85000610351562</v>
      </c>
      <c r="M193">
        <v>18.961648941040039</v>
      </c>
      <c r="N193">
        <v>10.004268646240231</v>
      </c>
      <c r="O193">
        <v>85.521102905273438</v>
      </c>
      <c r="P193">
        <v>40.650016784667969</v>
      </c>
      <c r="Q193">
        <v>4145.18994140625</v>
      </c>
    </row>
    <row r="194" spans="1:17" x14ac:dyDescent="0.2">
      <c r="A194" s="2">
        <v>44781</v>
      </c>
      <c r="B194" s="12">
        <v>162.49209999999999</v>
      </c>
      <c r="C194">
        <v>434.33999633789062</v>
      </c>
      <c r="D194">
        <v>100.0699996948242</v>
      </c>
      <c r="E194">
        <v>30.904239654541019</v>
      </c>
      <c r="F194">
        <v>22.440000534057621</v>
      </c>
      <c r="G194">
        <v>188.4000244140625</v>
      </c>
      <c r="H194">
        <v>117.44190979003911</v>
      </c>
      <c r="I194">
        <v>106.28172302246089</v>
      </c>
      <c r="J194">
        <v>169.32109069824219</v>
      </c>
      <c r="K194">
        <v>273.38531494140619</v>
      </c>
      <c r="L194">
        <v>494.95001220703119</v>
      </c>
      <c r="M194">
        <v>17.767368316650391</v>
      </c>
      <c r="N194">
        <v>9.8550891876220703</v>
      </c>
      <c r="O194">
        <v>83.777725219726562</v>
      </c>
      <c r="P194">
        <v>40.120525360107422</v>
      </c>
      <c r="Q194">
        <v>4140.06005859375</v>
      </c>
    </row>
    <row r="195" spans="1:17" x14ac:dyDescent="0.2">
      <c r="A195" s="2">
        <v>44782</v>
      </c>
      <c r="B195" s="12">
        <v>162.54140000000001</v>
      </c>
      <c r="C195">
        <v>426.57000732421881</v>
      </c>
      <c r="D195">
        <v>95.540000915527344</v>
      </c>
      <c r="E195">
        <v>31.301034927368161</v>
      </c>
      <c r="F195">
        <v>21.559999465942379</v>
      </c>
      <c r="G195">
        <v>180.94346618652341</v>
      </c>
      <c r="H195">
        <v>116.80567932128911</v>
      </c>
      <c r="I195">
        <v>107.2390518188477</v>
      </c>
      <c r="J195">
        <v>167.61048889160159</v>
      </c>
      <c r="K195">
        <v>275.3162841796875</v>
      </c>
      <c r="L195">
        <v>487.45999145507812</v>
      </c>
      <c r="M195">
        <v>17.0613899230957</v>
      </c>
      <c r="N195">
        <v>10.069534301757811</v>
      </c>
      <c r="O195">
        <v>81.176918029785156</v>
      </c>
      <c r="P195">
        <v>40.315608978271477</v>
      </c>
      <c r="Q195">
        <v>4122.47021484375</v>
      </c>
    </row>
    <row r="196" spans="1:17" x14ac:dyDescent="0.2">
      <c r="A196" s="2">
        <v>44783</v>
      </c>
      <c r="B196" s="12">
        <v>166.79910000000001</v>
      </c>
      <c r="C196">
        <v>438.39999389648438</v>
      </c>
      <c r="D196">
        <v>99.050003051757812</v>
      </c>
      <c r="E196">
        <v>32.362251281738281</v>
      </c>
      <c r="F196">
        <v>22.940000534057621</v>
      </c>
      <c r="G196">
        <v>187.26812744140619</v>
      </c>
      <c r="H196">
        <v>119.93707275390619</v>
      </c>
      <c r="I196">
        <v>110.0366744995117</v>
      </c>
      <c r="J196">
        <v>177.3669738769531</v>
      </c>
      <c r="K196">
        <v>282.00656127929688</v>
      </c>
      <c r="L196">
        <v>516.20001220703125</v>
      </c>
      <c r="M196">
        <v>18.0709342956543</v>
      </c>
      <c r="N196">
        <v>10.12547588348389</v>
      </c>
      <c r="O196">
        <v>84.473159790039062</v>
      </c>
      <c r="P196">
        <v>41.179519653320312</v>
      </c>
      <c r="Q196">
        <v>4210.240234375</v>
      </c>
    </row>
    <row r="197" spans="1:17" x14ac:dyDescent="0.2">
      <c r="A197" s="2">
        <v>44784</v>
      </c>
      <c r="B197" s="12">
        <v>166.0599</v>
      </c>
      <c r="C197">
        <v>434.8900146484375</v>
      </c>
      <c r="D197">
        <v>98.120002746582031</v>
      </c>
      <c r="E197">
        <v>33.137393951416023</v>
      </c>
      <c r="F197">
        <v>22.090000152587891</v>
      </c>
      <c r="G197">
        <v>185.4015197753906</v>
      </c>
      <c r="H197">
        <v>119.1119766235352</v>
      </c>
      <c r="I197">
        <v>111.663200378418</v>
      </c>
      <c r="J197">
        <v>176.5216064453125</v>
      </c>
      <c r="K197">
        <v>279.91946411132812</v>
      </c>
      <c r="L197">
        <v>499.45001220703119</v>
      </c>
      <c r="M197">
        <v>17.916158676147461</v>
      </c>
      <c r="N197">
        <v>10.14520263671875</v>
      </c>
      <c r="O197">
        <v>85.282936096191406</v>
      </c>
      <c r="P197">
        <v>42.034130096435547</v>
      </c>
      <c r="Q197">
        <v>4207.27001953125</v>
      </c>
    </row>
    <row r="198" spans="1:17" x14ac:dyDescent="0.2">
      <c r="A198" s="2">
        <v>44785</v>
      </c>
      <c r="B198" s="12">
        <v>169.61779999999999</v>
      </c>
      <c r="C198">
        <v>445.67001342773438</v>
      </c>
      <c r="D198">
        <v>100.8300018310547</v>
      </c>
      <c r="E198">
        <v>33.497287750244141</v>
      </c>
      <c r="F198">
        <v>22.60000038146973</v>
      </c>
      <c r="G198">
        <v>188.5390319824219</v>
      </c>
      <c r="H198">
        <v>121.9252548217773</v>
      </c>
      <c r="I198">
        <v>113.5127792358398</v>
      </c>
      <c r="J198">
        <v>179.5151672363281</v>
      </c>
      <c r="K198">
        <v>284.6885986328125</v>
      </c>
      <c r="L198">
        <v>506.510009765625</v>
      </c>
      <c r="M198">
        <v>18.68205451965332</v>
      </c>
      <c r="N198">
        <v>10.070052146911619</v>
      </c>
      <c r="O198">
        <v>86.559501647949219</v>
      </c>
      <c r="P198">
        <v>42.675090789794922</v>
      </c>
      <c r="Q198">
        <v>4280.14990234375</v>
      </c>
    </row>
    <row r="199" spans="1:17" x14ac:dyDescent="0.2">
      <c r="A199" s="2">
        <v>44788</v>
      </c>
      <c r="B199" s="12">
        <v>170.69210000000001</v>
      </c>
      <c r="C199">
        <v>451.01998901367188</v>
      </c>
      <c r="D199">
        <v>101.0100021362305</v>
      </c>
      <c r="E199">
        <v>33.451141357421882</v>
      </c>
      <c r="F199">
        <v>22.54999923706055</v>
      </c>
      <c r="G199">
        <v>189.7007141113281</v>
      </c>
      <c r="H199">
        <v>122.1539001464844</v>
      </c>
      <c r="I199">
        <v>113.8194885253906</v>
      </c>
      <c r="J199">
        <v>179.9030456542969</v>
      </c>
      <c r="K199">
        <v>286.20993041992188</v>
      </c>
      <c r="L199">
        <v>504.07000732421881</v>
      </c>
      <c r="M199">
        <v>19.004583358764648</v>
      </c>
      <c r="N199">
        <v>9.994903564453125</v>
      </c>
      <c r="O199">
        <v>87.235916137695312</v>
      </c>
      <c r="P199">
        <v>42.49859619140625</v>
      </c>
      <c r="Q199">
        <v>4297.14013671875</v>
      </c>
    </row>
    <row r="200" spans="1:17" x14ac:dyDescent="0.2">
      <c r="A200" s="2">
        <v>44789</v>
      </c>
      <c r="B200" s="12">
        <v>170.53440000000001</v>
      </c>
      <c r="C200">
        <v>447.55999755859381</v>
      </c>
      <c r="D200">
        <v>100.1999969482422</v>
      </c>
      <c r="E200">
        <v>33.811031341552727</v>
      </c>
      <c r="F200">
        <v>21.95000076293945</v>
      </c>
      <c r="G200">
        <v>188.24116516113281</v>
      </c>
      <c r="H200">
        <v>121.7860870361328</v>
      </c>
      <c r="I200">
        <v>114.9069519042969</v>
      </c>
      <c r="J200">
        <v>178.49078369140619</v>
      </c>
      <c r="K200">
        <v>285.46878051757812</v>
      </c>
      <c r="L200">
        <v>496.739990234375</v>
      </c>
      <c r="M200">
        <v>18.851806640625</v>
      </c>
      <c r="N200">
        <v>10.00429534912109</v>
      </c>
      <c r="O200">
        <v>85.692573547363281</v>
      </c>
      <c r="P200">
        <v>42.786563873291023</v>
      </c>
      <c r="Q200">
        <v>4305.2001953125</v>
      </c>
    </row>
    <row r="201" spans="1:17" x14ac:dyDescent="0.2">
      <c r="A201" s="2">
        <v>44790</v>
      </c>
      <c r="B201" s="12">
        <v>172.0325</v>
      </c>
      <c r="C201">
        <v>437.82000732421881</v>
      </c>
      <c r="D201">
        <v>98.269996643066406</v>
      </c>
      <c r="E201">
        <v>33.598785400390618</v>
      </c>
      <c r="F201">
        <v>20.770000457763668</v>
      </c>
      <c r="G201">
        <v>186.6227722167969</v>
      </c>
      <c r="H201">
        <v>119.60902404785161</v>
      </c>
      <c r="I201">
        <v>113.94033050537109</v>
      </c>
      <c r="J201">
        <v>173.89599609375</v>
      </c>
      <c r="K201">
        <v>284.7161865234375</v>
      </c>
      <c r="L201">
        <v>488.760009765625</v>
      </c>
      <c r="M201">
        <v>18.308591842651371</v>
      </c>
      <c r="N201">
        <v>9.9291467666625977</v>
      </c>
      <c r="O201">
        <v>84.978080749511719</v>
      </c>
      <c r="P201">
        <v>42.860870361328118</v>
      </c>
      <c r="Q201">
        <v>4274.0400390625</v>
      </c>
    </row>
    <row r="202" spans="1:17" x14ac:dyDescent="0.2">
      <c r="A202" s="2">
        <v>44791</v>
      </c>
      <c r="B202" s="12">
        <v>171.63820000000001</v>
      </c>
      <c r="C202">
        <v>439.02999877929688</v>
      </c>
      <c r="D202">
        <v>100.44000244140619</v>
      </c>
      <c r="E202">
        <v>33.47882080078125</v>
      </c>
      <c r="F202">
        <v>21.180000305175781</v>
      </c>
      <c r="G202">
        <v>186.59297180175781</v>
      </c>
      <c r="H202">
        <v>120.1458358764648</v>
      </c>
      <c r="I202">
        <v>113.05735778808589</v>
      </c>
      <c r="J202">
        <v>173.70704650878909</v>
      </c>
      <c r="K202">
        <v>283.59231567382812</v>
      </c>
      <c r="L202">
        <v>489.60000610351562</v>
      </c>
      <c r="M202">
        <v>18.7459602355957</v>
      </c>
      <c r="N202">
        <v>9.8446035385131836</v>
      </c>
      <c r="O202">
        <v>85.044761657714844</v>
      </c>
      <c r="P202">
        <v>42.860870361328118</v>
      </c>
      <c r="Q202">
        <v>4283.740234375</v>
      </c>
    </row>
    <row r="203" spans="1:17" x14ac:dyDescent="0.2">
      <c r="A203" s="2">
        <v>44792</v>
      </c>
      <c r="B203" s="12">
        <v>169.0462</v>
      </c>
      <c r="C203">
        <v>425.05999755859381</v>
      </c>
      <c r="D203">
        <v>95.949996948242188</v>
      </c>
      <c r="E203">
        <v>32.740592956542969</v>
      </c>
      <c r="F203">
        <v>21.14999961853027</v>
      </c>
      <c r="G203">
        <v>182.46257019042969</v>
      </c>
      <c r="H203">
        <v>117.4220275878906</v>
      </c>
      <c r="I203">
        <v>110.2597122192383</v>
      </c>
      <c r="J203">
        <v>167.04359436035159</v>
      </c>
      <c r="K203">
        <v>279.66339111328119</v>
      </c>
      <c r="L203">
        <v>476.260009765625</v>
      </c>
      <c r="M203">
        <v>17.82328987121582</v>
      </c>
      <c r="N203">
        <v>9.7788486480712891</v>
      </c>
      <c r="O203">
        <v>83.072738647460938</v>
      </c>
      <c r="P203">
        <v>42.12701416015625</v>
      </c>
      <c r="Q203">
        <v>4228.47998046875</v>
      </c>
    </row>
    <row r="204" spans="1:17" x14ac:dyDescent="0.2">
      <c r="A204" s="2">
        <v>44795</v>
      </c>
      <c r="B204" s="12">
        <v>165.1532</v>
      </c>
      <c r="C204">
        <v>411.35000610351562</v>
      </c>
      <c r="D204">
        <v>92.839996337890625</v>
      </c>
      <c r="E204">
        <v>32.039272308349609</v>
      </c>
      <c r="F204">
        <v>19.639999389648441</v>
      </c>
      <c r="G204">
        <v>175.72087097167969</v>
      </c>
      <c r="H204">
        <v>114.3900527954102</v>
      </c>
      <c r="I204">
        <v>108.4380264282227</v>
      </c>
      <c r="J204">
        <v>162.160400390625</v>
      </c>
      <c r="K204">
        <v>271.453857421875</v>
      </c>
      <c r="L204">
        <v>459.70999145507812</v>
      </c>
      <c r="M204">
        <v>17.009466171264648</v>
      </c>
      <c r="N204">
        <v>9.7036981582641602</v>
      </c>
      <c r="O204">
        <v>81.20550537109375</v>
      </c>
      <c r="P204">
        <v>41.253826141357422</v>
      </c>
      <c r="Q204">
        <v>4137.990234375</v>
      </c>
    </row>
    <row r="205" spans="1:17" x14ac:dyDescent="0.2">
      <c r="A205" s="2">
        <v>44796</v>
      </c>
      <c r="B205" s="12">
        <v>164.81800000000001</v>
      </c>
      <c r="C205">
        <v>410.41000366210938</v>
      </c>
      <c r="D205">
        <v>92.489997863769531</v>
      </c>
      <c r="E205">
        <v>31.753202438354489</v>
      </c>
      <c r="F205">
        <v>19.659999847412109</v>
      </c>
      <c r="G205">
        <v>174.74786376953119</v>
      </c>
      <c r="H205">
        <v>114.09181213378911</v>
      </c>
      <c r="I205">
        <v>107.3691711425781</v>
      </c>
      <c r="J205">
        <v>160.23095703125</v>
      </c>
      <c r="K205">
        <v>270.17352294921881</v>
      </c>
      <c r="L205">
        <v>459.989990234375</v>
      </c>
      <c r="M205">
        <v>17.156248092651371</v>
      </c>
      <c r="N205">
        <v>9.6285486221313477</v>
      </c>
      <c r="O205">
        <v>81.958106994628906</v>
      </c>
      <c r="P205">
        <v>41.216670989990227</v>
      </c>
      <c r="Q205">
        <v>4128.72998046875</v>
      </c>
    </row>
    <row r="206" spans="1:17" x14ac:dyDescent="0.2">
      <c r="A206" s="2">
        <v>44797</v>
      </c>
      <c r="B206" s="12">
        <v>165.11369999999999</v>
      </c>
      <c r="C206">
        <v>405.64999389648438</v>
      </c>
      <c r="D206">
        <v>92.730003356933594</v>
      </c>
      <c r="E206">
        <v>31.85471343994141</v>
      </c>
      <c r="F206">
        <v>20.239999771118161</v>
      </c>
      <c r="G206">
        <v>178.72932434082031</v>
      </c>
      <c r="H206">
        <v>114.02223968505859</v>
      </c>
      <c r="I206">
        <v>107.62940979003911</v>
      </c>
      <c r="J206">
        <v>162.3692321777344</v>
      </c>
      <c r="K206">
        <v>269.53826904296881</v>
      </c>
      <c r="L206">
        <v>457.51998901367188</v>
      </c>
      <c r="M206">
        <v>17.197195053100589</v>
      </c>
      <c r="N206">
        <v>9.6191558837890625</v>
      </c>
      <c r="O206">
        <v>81.510345458984375</v>
      </c>
      <c r="P206">
        <v>41.467479705810547</v>
      </c>
      <c r="Q206">
        <v>4140.77001953125</v>
      </c>
    </row>
    <row r="207" spans="1:17" x14ac:dyDescent="0.2">
      <c r="A207" s="2">
        <v>44798</v>
      </c>
      <c r="B207" s="12">
        <v>167.57769999999999</v>
      </c>
      <c r="C207">
        <v>403.92999267578119</v>
      </c>
      <c r="D207">
        <v>97.180000305175781</v>
      </c>
      <c r="E207">
        <v>32.426841735839837</v>
      </c>
      <c r="F207">
        <v>20.370000839233398</v>
      </c>
      <c r="G207">
        <v>172.6727294921875</v>
      </c>
      <c r="H207">
        <v>117.00450134277339</v>
      </c>
      <c r="I207">
        <v>110.1853713989258</v>
      </c>
      <c r="J207">
        <v>167.8591003417969</v>
      </c>
      <c r="K207">
        <v>272.52886962890619</v>
      </c>
      <c r="L207">
        <v>466.02999877929688</v>
      </c>
      <c r="M207">
        <v>17.8871955871582</v>
      </c>
      <c r="N207">
        <v>9.7694540023803711</v>
      </c>
      <c r="O207">
        <v>83.425224304199219</v>
      </c>
      <c r="P207">
        <v>42.164180755615227</v>
      </c>
      <c r="Q207">
        <v>4199.1201171875</v>
      </c>
    </row>
    <row r="208" spans="1:17" x14ac:dyDescent="0.2">
      <c r="A208" s="2">
        <v>44799</v>
      </c>
      <c r="B208" s="12">
        <v>161.26009999999999</v>
      </c>
      <c r="C208">
        <v>381.01998901367188</v>
      </c>
      <c r="D208">
        <v>91.180000305175781</v>
      </c>
      <c r="E208">
        <v>31.402545928955082</v>
      </c>
      <c r="F208">
        <v>19.340000152587891</v>
      </c>
      <c r="G208">
        <v>164.0544738769531</v>
      </c>
      <c r="H208">
        <v>110.642333984375</v>
      </c>
      <c r="I208">
        <v>106.5791473388672</v>
      </c>
      <c r="J208">
        <v>160.89732360839841</v>
      </c>
      <c r="K208">
        <v>262.01278686523438</v>
      </c>
      <c r="L208">
        <v>444.69000244140619</v>
      </c>
      <c r="M208">
        <v>16.236577987670898</v>
      </c>
      <c r="N208">
        <v>9.534611701965332</v>
      </c>
      <c r="O208">
        <v>80.729171752929688</v>
      </c>
      <c r="P208">
        <v>40.845096588134773</v>
      </c>
      <c r="Q208">
        <v>4057.659912109375</v>
      </c>
    </row>
    <row r="209" spans="1:17" x14ac:dyDescent="0.2">
      <c r="A209" s="2">
        <v>44802</v>
      </c>
      <c r="B209" s="12">
        <v>159.05240000000001</v>
      </c>
      <c r="C209">
        <v>375.260009765625</v>
      </c>
      <c r="D209">
        <v>88.489997863769531</v>
      </c>
      <c r="E209">
        <v>31.282585144042969</v>
      </c>
      <c r="F209">
        <v>19.70999908447266</v>
      </c>
      <c r="G209">
        <v>159.0701904296875</v>
      </c>
      <c r="H209">
        <v>109.6879959106445</v>
      </c>
      <c r="I209">
        <v>106.3189010620117</v>
      </c>
      <c r="J209">
        <v>158.30155944824219</v>
      </c>
      <c r="K209">
        <v>259.21759033203119</v>
      </c>
      <c r="L209">
        <v>435.77999877929688</v>
      </c>
      <c r="M209">
        <v>15.77824115753174</v>
      </c>
      <c r="N209">
        <v>9.534611701965332</v>
      </c>
      <c r="O209">
        <v>78.928642272949219</v>
      </c>
      <c r="P209">
        <v>40.798652648925781</v>
      </c>
      <c r="Q209">
        <v>4030.610107421875</v>
      </c>
    </row>
    <row r="210" spans="1:17" x14ac:dyDescent="0.2">
      <c r="A210" s="2">
        <v>44803</v>
      </c>
      <c r="B210" s="12">
        <v>156.6181</v>
      </c>
      <c r="C210">
        <v>375.07000732421881</v>
      </c>
      <c r="D210">
        <v>86.94000244140625</v>
      </c>
      <c r="E210">
        <v>31.45791053771973</v>
      </c>
      <c r="F210">
        <v>19.069999694824219</v>
      </c>
      <c r="G210">
        <v>158.53404235839841</v>
      </c>
      <c r="H210">
        <v>109.2605438232422</v>
      </c>
      <c r="I210">
        <v>106.33750152587891</v>
      </c>
      <c r="J210">
        <v>156.3025207519531</v>
      </c>
      <c r="K210">
        <v>257.00888061523438</v>
      </c>
      <c r="L210">
        <v>436.83999633789062</v>
      </c>
      <c r="M210">
        <v>15.44572067260742</v>
      </c>
      <c r="N210">
        <v>9.4124937057495117</v>
      </c>
      <c r="O210">
        <v>78.871467590332031</v>
      </c>
      <c r="P210">
        <v>41.003009796142578</v>
      </c>
      <c r="Q210">
        <v>3986.159912109375</v>
      </c>
    </row>
    <row r="211" spans="1:17" x14ac:dyDescent="0.2">
      <c r="A211" s="2">
        <v>44804</v>
      </c>
      <c r="B211" s="12">
        <v>154.95240000000001</v>
      </c>
      <c r="C211">
        <v>373.44000244140619</v>
      </c>
      <c r="D211">
        <v>84.870002746582031</v>
      </c>
      <c r="E211">
        <v>31.01497650146484</v>
      </c>
      <c r="F211">
        <v>19.680000305175781</v>
      </c>
      <c r="G211">
        <v>155.00927734375</v>
      </c>
      <c r="H211">
        <v>108.5050354003906</v>
      </c>
      <c r="I211">
        <v>105.70546722412109</v>
      </c>
      <c r="J211">
        <v>162.041015625</v>
      </c>
      <c r="K211">
        <v>255.54283142089841</v>
      </c>
      <c r="L211">
        <v>434.6199951171875</v>
      </c>
      <c r="M211">
        <v>15.07225894927979</v>
      </c>
      <c r="N211">
        <v>9.4312810897827148</v>
      </c>
      <c r="O211">
        <v>79.404960632324219</v>
      </c>
      <c r="P211">
        <v>40.60357666015625</v>
      </c>
      <c r="Q211">
        <v>3955</v>
      </c>
    </row>
    <row r="212" spans="1:17" x14ac:dyDescent="0.2">
      <c r="A212" s="2">
        <v>44805</v>
      </c>
      <c r="B212" s="12">
        <v>155.68180000000001</v>
      </c>
      <c r="C212">
        <v>370.52999877929688</v>
      </c>
      <c r="D212">
        <v>82.330001831054688</v>
      </c>
      <c r="E212">
        <v>31.089284896850589</v>
      </c>
      <c r="F212">
        <v>19.95000076293945</v>
      </c>
      <c r="G212">
        <v>152.4377136230469</v>
      </c>
      <c r="H212">
        <v>109.8967590332031</v>
      </c>
      <c r="I212">
        <v>106.4304275512695</v>
      </c>
      <c r="J212">
        <v>164.4577941894531</v>
      </c>
      <c r="K212">
        <v>254.49711608886719</v>
      </c>
      <c r="L212">
        <v>430.55999755859381</v>
      </c>
      <c r="M212">
        <v>13.91692543029785</v>
      </c>
      <c r="N212">
        <v>9.5440053939819336</v>
      </c>
      <c r="O212">
        <v>77.775894165039062</v>
      </c>
      <c r="P212">
        <v>40.594287872314453</v>
      </c>
      <c r="Q212">
        <v>3966.85009765625</v>
      </c>
    </row>
    <row r="213" spans="1:17" x14ac:dyDescent="0.2">
      <c r="A213" s="2">
        <v>44806</v>
      </c>
      <c r="B213" s="12">
        <v>153.56280000000001</v>
      </c>
      <c r="C213">
        <v>368.1400146484375</v>
      </c>
      <c r="D213">
        <v>80.239997863769531</v>
      </c>
      <c r="E213">
        <v>31.052131652832031</v>
      </c>
      <c r="F213">
        <v>20.639999389648441</v>
      </c>
      <c r="G213">
        <v>152.5965881347656</v>
      </c>
      <c r="H213">
        <v>108.0378112792969</v>
      </c>
      <c r="I213">
        <v>105.68686676025391</v>
      </c>
      <c r="J213">
        <v>159.4452819824219</v>
      </c>
      <c r="K213">
        <v>250.2554931640625</v>
      </c>
      <c r="L213">
        <v>434.510009765625</v>
      </c>
      <c r="M213">
        <v>13.627345085144039</v>
      </c>
      <c r="N213">
        <v>9.5533990859985352</v>
      </c>
      <c r="O213">
        <v>77.070938110351562</v>
      </c>
      <c r="P213">
        <v>40.297027587890618</v>
      </c>
      <c r="Q213">
        <v>3924.260009765625</v>
      </c>
    </row>
    <row r="214" spans="1:17" x14ac:dyDescent="0.2">
      <c r="A214" s="2">
        <v>44810</v>
      </c>
      <c r="B214" s="12">
        <v>152.30119999999999</v>
      </c>
      <c r="C214">
        <v>368.29998779296881</v>
      </c>
      <c r="D214">
        <v>78.720001220703125</v>
      </c>
      <c r="E214">
        <v>30.70844841003418</v>
      </c>
      <c r="F214">
        <v>20.340000152587891</v>
      </c>
      <c r="G214">
        <v>150.64057922363281</v>
      </c>
      <c r="H214">
        <v>106.8449020385742</v>
      </c>
      <c r="I214">
        <v>105.71474456787109</v>
      </c>
      <c r="J214">
        <v>157.67498779296881</v>
      </c>
      <c r="K214">
        <v>247.50921630859381</v>
      </c>
      <c r="L214">
        <v>430.47000122070312</v>
      </c>
      <c r="M214">
        <v>13.44560527801514</v>
      </c>
      <c r="N214">
        <v>9.6849117279052734</v>
      </c>
      <c r="O214">
        <v>76.242088317871094</v>
      </c>
      <c r="P214">
        <v>39.832557678222663</v>
      </c>
      <c r="Q214">
        <v>3908.18994140625</v>
      </c>
    </row>
    <row r="215" spans="1:17" x14ac:dyDescent="0.2">
      <c r="A215" s="2">
        <v>44811</v>
      </c>
      <c r="B215" s="12">
        <v>153.7106</v>
      </c>
      <c r="C215">
        <v>379.72000122070312</v>
      </c>
      <c r="D215">
        <v>79.610000610351562</v>
      </c>
      <c r="E215">
        <v>31.182172775268551</v>
      </c>
      <c r="F215">
        <v>21.45000076293945</v>
      </c>
      <c r="G215">
        <v>152.1894836425781</v>
      </c>
      <c r="H215">
        <v>109.82716369628911</v>
      </c>
      <c r="I215">
        <v>107.72235107421881</v>
      </c>
      <c r="J215">
        <v>159.5148620605469</v>
      </c>
      <c r="K215">
        <v>252.23951721191409</v>
      </c>
      <c r="L215">
        <v>444.16000366210938</v>
      </c>
      <c r="M215">
        <v>13.69831466674805</v>
      </c>
      <c r="N215">
        <v>9.7036981582641602</v>
      </c>
      <c r="O215">
        <v>76.1658935546875</v>
      </c>
      <c r="P215">
        <v>40.724334716796882</v>
      </c>
      <c r="Q215">
        <v>3979.8701171875</v>
      </c>
    </row>
    <row r="216" spans="1:17" x14ac:dyDescent="0.2">
      <c r="A216" s="2">
        <v>44812</v>
      </c>
      <c r="B216" s="12">
        <v>152.23220000000001</v>
      </c>
      <c r="C216">
        <v>383.6300048828125</v>
      </c>
      <c r="D216">
        <v>82.779998779296875</v>
      </c>
      <c r="E216">
        <v>32.185352325439453</v>
      </c>
      <c r="F216">
        <v>22.719999313354489</v>
      </c>
      <c r="G216">
        <v>155.78373718261719</v>
      </c>
      <c r="H216">
        <v>108.7734298706055</v>
      </c>
      <c r="I216">
        <v>110.2318572998047</v>
      </c>
      <c r="J216">
        <v>161.17576599121091</v>
      </c>
      <c r="K216">
        <v>252.65974426269531</v>
      </c>
      <c r="L216">
        <v>450.76998901367188</v>
      </c>
      <c r="M216">
        <v>13.97399997711182</v>
      </c>
      <c r="N216">
        <v>9.7694540023803711</v>
      </c>
      <c r="O216">
        <v>76.442161560058594</v>
      </c>
      <c r="P216">
        <v>42.015552520751953</v>
      </c>
      <c r="Q216">
        <v>4006.179931640625</v>
      </c>
    </row>
    <row r="217" spans="1:17" x14ac:dyDescent="0.2">
      <c r="A217" s="2">
        <v>44813</v>
      </c>
      <c r="B217" s="12">
        <v>155.1003</v>
      </c>
      <c r="C217">
        <v>394.77999877929688</v>
      </c>
      <c r="D217">
        <v>85.449996948242188</v>
      </c>
      <c r="E217">
        <v>32.454715728759773</v>
      </c>
      <c r="F217">
        <v>23.069999694824219</v>
      </c>
      <c r="G217">
        <v>161.4332580566406</v>
      </c>
      <c r="H217">
        <v>111.11948394775391</v>
      </c>
      <c r="I217">
        <v>110.7616500854492</v>
      </c>
      <c r="J217">
        <v>168.2270812988281</v>
      </c>
      <c r="K217">
        <v>258.465087890625</v>
      </c>
      <c r="L217">
        <v>470.02999877929688</v>
      </c>
      <c r="M217">
        <v>14.37054538726807</v>
      </c>
      <c r="N217">
        <v>9.994903564453125</v>
      </c>
      <c r="O217">
        <v>77.671104431152344</v>
      </c>
      <c r="P217">
        <v>42.108444213867188</v>
      </c>
      <c r="Q217">
        <v>4067.360107421875</v>
      </c>
    </row>
    <row r="218" spans="1:17" x14ac:dyDescent="0.2">
      <c r="A218" s="2">
        <v>44816</v>
      </c>
      <c r="B218" s="12">
        <v>161.0729</v>
      </c>
      <c r="C218">
        <v>396.3599853515625</v>
      </c>
      <c r="D218">
        <v>84.639999389648438</v>
      </c>
      <c r="E218">
        <v>32.761253356933587</v>
      </c>
      <c r="F218">
        <v>23.120000839233398</v>
      </c>
      <c r="G218">
        <v>164.45164489746091</v>
      </c>
      <c r="H218">
        <v>111.20896148681641</v>
      </c>
      <c r="I218">
        <v>112.07215881347661</v>
      </c>
      <c r="J218">
        <v>168.03814697265619</v>
      </c>
      <c r="K218">
        <v>260.60543823242188</v>
      </c>
      <c r="L218">
        <v>476.29000854492188</v>
      </c>
      <c r="M218">
        <v>14.488410949707029</v>
      </c>
      <c r="N218">
        <v>10.14520263671875</v>
      </c>
      <c r="O218">
        <v>78.261764526367188</v>
      </c>
      <c r="P218">
        <v>42.294227600097663</v>
      </c>
      <c r="Q218">
        <v>4110.41015625</v>
      </c>
    </row>
    <row r="219" spans="1:17" x14ac:dyDescent="0.2">
      <c r="A219" s="2">
        <v>44817</v>
      </c>
      <c r="B219" s="12">
        <v>151.62119999999999</v>
      </c>
      <c r="C219">
        <v>368.3900146484375</v>
      </c>
      <c r="D219">
        <v>77.029998779296875</v>
      </c>
      <c r="E219">
        <v>31.581588745117191</v>
      </c>
      <c r="F219">
        <v>21.620000839233398</v>
      </c>
      <c r="G219">
        <v>156.97523498535159</v>
      </c>
      <c r="H219">
        <v>104.6877136230469</v>
      </c>
      <c r="I219">
        <v>108.1777725219727</v>
      </c>
      <c r="J219">
        <v>152.2945251464844</v>
      </c>
      <c r="K219">
        <v>246.27777099609381</v>
      </c>
      <c r="L219">
        <v>452.3800048828125</v>
      </c>
      <c r="M219">
        <v>13.115983009338381</v>
      </c>
      <c r="N219">
        <v>9.9385404586791992</v>
      </c>
      <c r="O219">
        <v>75.079841613769531</v>
      </c>
      <c r="P219">
        <v>40.148399353027337</v>
      </c>
      <c r="Q219">
        <v>3932.68994140625</v>
      </c>
    </row>
    <row r="220" spans="1:17" x14ac:dyDescent="0.2">
      <c r="A220" s="2">
        <v>44818</v>
      </c>
      <c r="B220" s="12">
        <v>153.07</v>
      </c>
      <c r="C220">
        <v>371.51998901367188</v>
      </c>
      <c r="D220">
        <v>77.449996948242188</v>
      </c>
      <c r="E220">
        <v>31.460832595825199</v>
      </c>
      <c r="F220">
        <v>21.940000534057621</v>
      </c>
      <c r="G220">
        <v>159.13969421386719</v>
      </c>
      <c r="H220">
        <v>105.2444152832031</v>
      </c>
      <c r="I220">
        <v>107.9268417358398</v>
      </c>
      <c r="J220">
        <v>150.64356994628909</v>
      </c>
      <c r="K220">
        <v>246.5025329589844</v>
      </c>
      <c r="L220">
        <v>457.489990234375</v>
      </c>
      <c r="M220">
        <v>13.11298751831055</v>
      </c>
      <c r="N220">
        <v>9.8446035385131836</v>
      </c>
      <c r="O220">
        <v>75.889617919921875</v>
      </c>
      <c r="P220">
        <v>40.204132080078118</v>
      </c>
      <c r="Q220">
        <v>3946.010009765625</v>
      </c>
    </row>
    <row r="221" spans="1:17" x14ac:dyDescent="0.2">
      <c r="A221" s="2">
        <v>44819</v>
      </c>
      <c r="B221" s="12">
        <v>150.17240000000001</v>
      </c>
      <c r="C221">
        <v>309.1300048828125</v>
      </c>
      <c r="D221">
        <v>76.660003662109375</v>
      </c>
      <c r="E221">
        <v>32.055301666259773</v>
      </c>
      <c r="F221">
        <v>22.930000305175781</v>
      </c>
      <c r="G221">
        <v>153.67881774902341</v>
      </c>
      <c r="H221">
        <v>103.2860488891602</v>
      </c>
      <c r="I221">
        <v>109.553352355957</v>
      </c>
      <c r="J221">
        <v>148.73405456542969</v>
      </c>
      <c r="K221">
        <v>239.8175964355469</v>
      </c>
      <c r="L221">
        <v>435.54998779296881</v>
      </c>
      <c r="M221">
        <v>12.91421413421631</v>
      </c>
      <c r="N221">
        <v>9.7130928039550781</v>
      </c>
      <c r="O221">
        <v>74.70928955078125</v>
      </c>
      <c r="P221">
        <v>41.003009796142578</v>
      </c>
      <c r="Q221">
        <v>3901.35009765625</v>
      </c>
    </row>
    <row r="222" spans="1:17" x14ac:dyDescent="0.2">
      <c r="A222" s="2">
        <v>44820</v>
      </c>
      <c r="B222" s="12">
        <v>148.5265</v>
      </c>
      <c r="C222">
        <v>299.5</v>
      </c>
      <c r="D222">
        <v>76.510002136230469</v>
      </c>
      <c r="E222">
        <v>31.69304275512695</v>
      </c>
      <c r="F222">
        <v>21.129999160766602</v>
      </c>
      <c r="G222">
        <v>150.43208312988281</v>
      </c>
      <c r="H222">
        <v>103.01763916015619</v>
      </c>
      <c r="I222">
        <v>108.8190994262695</v>
      </c>
      <c r="J222">
        <v>145.4918212890625</v>
      </c>
      <c r="K222">
        <v>239.1921081542969</v>
      </c>
      <c r="L222">
        <v>425.79998779296881</v>
      </c>
      <c r="M222">
        <v>13.18290424346924</v>
      </c>
      <c r="N222">
        <v>9.5815792083740234</v>
      </c>
      <c r="O222">
        <v>74.623054504394531</v>
      </c>
      <c r="P222">
        <v>40.817230224609382</v>
      </c>
      <c r="Q222">
        <v>3873.330078125</v>
      </c>
    </row>
    <row r="223" spans="1:17" x14ac:dyDescent="0.2">
      <c r="A223" s="2">
        <v>44823</v>
      </c>
      <c r="B223" s="12">
        <v>152.25200000000001</v>
      </c>
      <c r="C223">
        <v>296.05999755859381</v>
      </c>
      <c r="D223">
        <v>76.769996643066406</v>
      </c>
      <c r="E223">
        <v>32.222503662109382</v>
      </c>
      <c r="F223">
        <v>21.860000610351559</v>
      </c>
      <c r="G223">
        <v>151.74269104003909</v>
      </c>
      <c r="H223">
        <v>103.23635101318359</v>
      </c>
      <c r="I223">
        <v>109.8229064941406</v>
      </c>
      <c r="J223">
        <v>147.21240234375</v>
      </c>
      <c r="K223">
        <v>238.97711181640619</v>
      </c>
      <c r="L223">
        <v>425.04998779296881</v>
      </c>
      <c r="M223">
        <v>13.36669445037842</v>
      </c>
      <c r="N223">
        <v>9.6191558837890625</v>
      </c>
      <c r="O223">
        <v>74.94879150390625</v>
      </c>
      <c r="P223">
        <v>41.170219421386719</v>
      </c>
      <c r="Q223">
        <v>3899.889892578125</v>
      </c>
    </row>
    <row r="224" spans="1:17" x14ac:dyDescent="0.2">
      <c r="A224" s="2">
        <v>44824</v>
      </c>
      <c r="B224" s="12">
        <v>154.637</v>
      </c>
      <c r="C224">
        <v>291.05999755859381</v>
      </c>
      <c r="D224">
        <v>75.25</v>
      </c>
      <c r="E224">
        <v>31.739486694335941</v>
      </c>
      <c r="F224">
        <v>21.090000152587891</v>
      </c>
      <c r="G224">
        <v>148.7342529296875</v>
      </c>
      <c r="H224">
        <v>101.2282791137695</v>
      </c>
      <c r="I224">
        <v>107.6573028564453</v>
      </c>
      <c r="J224">
        <v>145.29290771484381</v>
      </c>
      <c r="K224">
        <v>236.95402526855469</v>
      </c>
      <c r="L224">
        <v>411.20001220703119</v>
      </c>
      <c r="M224">
        <v>13.16093158721924</v>
      </c>
      <c r="N224">
        <v>9.4312810897827148</v>
      </c>
      <c r="O224">
        <v>74.872169494628906</v>
      </c>
      <c r="P224">
        <v>40.324897766113281</v>
      </c>
      <c r="Q224">
        <v>3855.929931640625</v>
      </c>
    </row>
    <row r="225" spans="1:17" x14ac:dyDescent="0.2">
      <c r="A225" s="2">
        <v>44825</v>
      </c>
      <c r="B225" s="12">
        <v>151.50290000000001</v>
      </c>
      <c r="C225">
        <v>286.29998779296881</v>
      </c>
      <c r="D225">
        <v>74.480003356933594</v>
      </c>
      <c r="E225">
        <v>30.792049407958981</v>
      </c>
      <c r="F225">
        <v>20.030000686645511</v>
      </c>
      <c r="G225">
        <v>146.5796813964844</v>
      </c>
      <c r="H225">
        <v>99.419036865234375</v>
      </c>
      <c r="I225">
        <v>104.55296325683589</v>
      </c>
      <c r="J225">
        <v>141.34455871582031</v>
      </c>
      <c r="K225">
        <v>233.53334045410159</v>
      </c>
      <c r="L225">
        <v>401.42999267578119</v>
      </c>
      <c r="M225">
        <v>13.245834350585939</v>
      </c>
      <c r="N225">
        <v>9.2809810638427734</v>
      </c>
      <c r="O225">
        <v>73.904518127441406</v>
      </c>
      <c r="P225">
        <v>39.265914916992188</v>
      </c>
      <c r="Q225">
        <v>3789.929931640625</v>
      </c>
    </row>
    <row r="226" spans="1:17" x14ac:dyDescent="0.2">
      <c r="A226" s="2">
        <v>44826</v>
      </c>
      <c r="B226" s="12">
        <v>150.53710000000001</v>
      </c>
      <c r="C226">
        <v>287.05999755859381</v>
      </c>
      <c r="D226">
        <v>69.5</v>
      </c>
      <c r="E226">
        <v>30.18828010559082</v>
      </c>
      <c r="F226">
        <v>19.319999694824219</v>
      </c>
      <c r="G226">
        <v>149.08174133300781</v>
      </c>
      <c r="H226">
        <v>99.975723266601562</v>
      </c>
      <c r="I226">
        <v>103.36326599121089</v>
      </c>
      <c r="J226">
        <v>142.040771484375</v>
      </c>
      <c r="K226">
        <v>235.517333984375</v>
      </c>
      <c r="L226">
        <v>386.97000122070312</v>
      </c>
      <c r="M226">
        <v>12.546633720397949</v>
      </c>
      <c r="N226">
        <v>9.2528018951416016</v>
      </c>
      <c r="O226">
        <v>72.457855224609375</v>
      </c>
      <c r="P226">
        <v>38.5692138671875</v>
      </c>
      <c r="Q226">
        <v>3757.989990234375</v>
      </c>
    </row>
    <row r="227" spans="1:17" x14ac:dyDescent="0.2">
      <c r="A227" s="2">
        <v>44827</v>
      </c>
      <c r="B227" s="12">
        <v>148.2603</v>
      </c>
      <c r="C227">
        <v>284.55999755859381</v>
      </c>
      <c r="D227">
        <v>67.959999084472656</v>
      </c>
      <c r="E227">
        <v>29.473049163818359</v>
      </c>
      <c r="F227">
        <v>18.95000076293945</v>
      </c>
      <c r="G227">
        <v>145.96409606933591</v>
      </c>
      <c r="H227">
        <v>98.583992004394531</v>
      </c>
      <c r="I227">
        <v>101.4393310546875</v>
      </c>
      <c r="J227">
        <v>139.64390563964841</v>
      </c>
      <c r="K227">
        <v>232.52671813964841</v>
      </c>
      <c r="L227">
        <v>377.04000854492188</v>
      </c>
      <c r="M227">
        <v>12.50168514251709</v>
      </c>
      <c r="N227">
        <v>8.7737216949462891</v>
      </c>
      <c r="O227">
        <v>70.771675109863281</v>
      </c>
      <c r="P227">
        <v>37.538112640380859</v>
      </c>
      <c r="Q227">
        <v>3693.22998046875</v>
      </c>
    </row>
    <row r="228" spans="1:17" x14ac:dyDescent="0.2">
      <c r="A228" s="2">
        <v>44830</v>
      </c>
      <c r="B228" s="12">
        <v>148.59549999999999</v>
      </c>
      <c r="C228">
        <v>276.95999145507812</v>
      </c>
      <c r="D228">
        <v>66.300003051757812</v>
      </c>
      <c r="E228">
        <v>28.822841644287109</v>
      </c>
      <c r="F228">
        <v>20.670000076293949</v>
      </c>
      <c r="G228">
        <v>145.2790222167969</v>
      </c>
      <c r="H228">
        <v>98.226127624511719</v>
      </c>
      <c r="I228">
        <v>99.255142211914062</v>
      </c>
      <c r="J228">
        <v>135.62596130371091</v>
      </c>
      <c r="K228">
        <v>232.06736755371091</v>
      </c>
      <c r="L228">
        <v>370.10000610351562</v>
      </c>
      <c r="M228">
        <v>12.214016914367679</v>
      </c>
      <c r="N228">
        <v>8.6609973907470703</v>
      </c>
      <c r="O228">
        <v>69.94775390625</v>
      </c>
      <c r="P228">
        <v>37.166530609130859</v>
      </c>
      <c r="Q228">
        <v>3655.0400390625</v>
      </c>
    </row>
    <row r="229" spans="1:17" x14ac:dyDescent="0.2">
      <c r="A229" s="2">
        <v>44831</v>
      </c>
      <c r="B229" s="12">
        <v>149.5712</v>
      </c>
      <c r="C229">
        <v>277.57000732421881</v>
      </c>
      <c r="D229">
        <v>67.169998168945312</v>
      </c>
      <c r="E229">
        <v>28.395565032958981</v>
      </c>
      <c r="F229">
        <v>20.510000228881839</v>
      </c>
      <c r="G229">
        <v>147.8307189941406</v>
      </c>
      <c r="H229">
        <v>97.510383605957031</v>
      </c>
      <c r="I229">
        <v>98.381446838378906</v>
      </c>
      <c r="J229">
        <v>133.66668701171881</v>
      </c>
      <c r="K229">
        <v>231.05096435546881</v>
      </c>
      <c r="L229">
        <v>378.95001220703119</v>
      </c>
      <c r="M229">
        <v>12.3988037109375</v>
      </c>
      <c r="N229">
        <v>8.6422100067138672</v>
      </c>
      <c r="O229">
        <v>69.966896057128906</v>
      </c>
      <c r="P229">
        <v>37.185108184814453</v>
      </c>
      <c r="Q229">
        <v>3647.2900390625</v>
      </c>
    </row>
    <row r="230" spans="1:17" x14ac:dyDescent="0.2">
      <c r="A230" s="2">
        <v>44832</v>
      </c>
      <c r="B230" s="12">
        <v>147.6789</v>
      </c>
      <c r="C230">
        <v>281.39999389648438</v>
      </c>
      <c r="D230">
        <v>68.360000610351562</v>
      </c>
      <c r="E230">
        <v>28.859992980957031</v>
      </c>
      <c r="F230">
        <v>22.680000305175781</v>
      </c>
      <c r="G230">
        <v>149.10160827636719</v>
      </c>
      <c r="H230">
        <v>100.1447219848633</v>
      </c>
      <c r="I230">
        <v>100.37046813964839</v>
      </c>
      <c r="J230">
        <v>140.83734130859381</v>
      </c>
      <c r="K230">
        <v>235.60533142089841</v>
      </c>
      <c r="L230">
        <v>388.85000610351562</v>
      </c>
      <c r="M230">
        <v>12.721435546875</v>
      </c>
      <c r="N230">
        <v>8.7549333572387695</v>
      </c>
      <c r="O230">
        <v>69.104637145996094</v>
      </c>
      <c r="P230">
        <v>37.909671783447273</v>
      </c>
      <c r="Q230">
        <v>3719.0400390625</v>
      </c>
    </row>
    <row r="231" spans="1:17" x14ac:dyDescent="0.2">
      <c r="A231" s="2">
        <v>44833</v>
      </c>
      <c r="B231" s="12">
        <v>140.42500000000001</v>
      </c>
      <c r="C231">
        <v>278.25</v>
      </c>
      <c r="D231">
        <v>64.139999389648438</v>
      </c>
      <c r="E231">
        <v>28.479156494140621</v>
      </c>
      <c r="F231">
        <v>21.629999160766602</v>
      </c>
      <c r="G231">
        <v>145.7655334472656</v>
      </c>
      <c r="H231">
        <v>97.510383605957031</v>
      </c>
      <c r="I231">
        <v>98.669593811035156</v>
      </c>
      <c r="J231">
        <v>135.6657409667969</v>
      </c>
      <c r="K231">
        <v>232.11625671386719</v>
      </c>
      <c r="L231">
        <v>385.5</v>
      </c>
      <c r="M231">
        <v>12.20602607727051</v>
      </c>
      <c r="N231">
        <v>8.7079668045043945</v>
      </c>
      <c r="O231">
        <v>66.374191284179688</v>
      </c>
      <c r="P231">
        <v>37.6217041015625</v>
      </c>
      <c r="Q231">
        <v>3640.469970703125</v>
      </c>
    </row>
    <row r="232" spans="1:17" x14ac:dyDescent="0.2">
      <c r="A232" s="2">
        <v>44834</v>
      </c>
      <c r="B232" s="12">
        <v>136.20670000000001</v>
      </c>
      <c r="C232">
        <v>275.20001220703119</v>
      </c>
      <c r="D232">
        <v>63.360000610351562</v>
      </c>
      <c r="E232">
        <v>28.051881790161129</v>
      </c>
      <c r="F232">
        <v>21.069999694824219</v>
      </c>
      <c r="G232">
        <v>142.81666564941409</v>
      </c>
      <c r="H232">
        <v>95.58184814453125</v>
      </c>
      <c r="I232">
        <v>97.126708984375</v>
      </c>
      <c r="J232">
        <v>134.93968200683591</v>
      </c>
      <c r="K232">
        <v>227.6205139160156</v>
      </c>
      <c r="L232">
        <v>377.6099853515625</v>
      </c>
      <c r="M232">
        <v>12.125118255615231</v>
      </c>
      <c r="N232">
        <v>8.9709892272949219</v>
      </c>
      <c r="O232">
        <v>65.684394836425781</v>
      </c>
      <c r="P232">
        <v>37.361602783203118</v>
      </c>
      <c r="Q232">
        <v>3585.6201171875</v>
      </c>
    </row>
    <row r="233" spans="1:17" x14ac:dyDescent="0.2">
      <c r="A233" s="2">
        <v>44837</v>
      </c>
      <c r="B233" s="12">
        <v>140.3955</v>
      </c>
      <c r="C233">
        <v>285.239990234375</v>
      </c>
      <c r="D233">
        <v>66.110000610351562</v>
      </c>
      <c r="E233">
        <v>28.878574371337891</v>
      </c>
      <c r="F233">
        <v>21.20000076293945</v>
      </c>
      <c r="G233">
        <v>146.84776306152341</v>
      </c>
      <c r="H233">
        <v>98.713241577148438</v>
      </c>
      <c r="I233">
        <v>100.1288146972656</v>
      </c>
      <c r="J233">
        <v>137.8537292480469</v>
      </c>
      <c r="K233">
        <v>235.28279113769531</v>
      </c>
      <c r="L233">
        <v>391.70999145507812</v>
      </c>
      <c r="M233">
        <v>12.4976921081543</v>
      </c>
      <c r="N233">
        <v>9.2809810638427734</v>
      </c>
      <c r="O233">
        <v>66.345436096191406</v>
      </c>
      <c r="P233">
        <v>38.624954223632812</v>
      </c>
      <c r="Q233">
        <v>3678.429931640625</v>
      </c>
    </row>
    <row r="234" spans="1:17" x14ac:dyDescent="0.2">
      <c r="A234" s="2">
        <v>44838</v>
      </c>
      <c r="B234" s="12">
        <v>143.99279999999999</v>
      </c>
      <c r="C234">
        <v>294.97000122070312</v>
      </c>
      <c r="D234">
        <v>67.900001525878906</v>
      </c>
      <c r="E234">
        <v>30.076814651489261</v>
      </c>
      <c r="F234">
        <v>21.879999160766602</v>
      </c>
      <c r="G234">
        <v>154.6220397949219</v>
      </c>
      <c r="H234">
        <v>101.8048553466797</v>
      </c>
      <c r="I234">
        <v>104.8132019042969</v>
      </c>
      <c r="J234">
        <v>139.5146179199219</v>
      </c>
      <c r="K234">
        <v>243.23826599121091</v>
      </c>
      <c r="L234">
        <v>411.54998779296881</v>
      </c>
      <c r="M234">
        <v>13.15194129943848</v>
      </c>
      <c r="N234">
        <v>9.6661233901977539</v>
      </c>
      <c r="O234">
        <v>69.756118774414062</v>
      </c>
      <c r="P234">
        <v>40.445659637451172</v>
      </c>
      <c r="Q234">
        <v>3790.929931640625</v>
      </c>
    </row>
    <row r="235" spans="1:17" x14ac:dyDescent="0.2">
      <c r="A235" s="2">
        <v>44839</v>
      </c>
      <c r="B235" s="12">
        <v>144.2885</v>
      </c>
      <c r="C235">
        <v>297.3800048828125</v>
      </c>
      <c r="D235">
        <v>67.94000244140625</v>
      </c>
      <c r="E235">
        <v>29.649534225463871</v>
      </c>
      <c r="F235">
        <v>21.479999542236332</v>
      </c>
      <c r="G235">
        <v>155.1184997558594</v>
      </c>
      <c r="H235">
        <v>101.6159744262695</v>
      </c>
      <c r="I235">
        <v>103.5190963745117</v>
      </c>
      <c r="J235">
        <v>138.2217102050781</v>
      </c>
      <c r="K235">
        <v>243.5509948730469</v>
      </c>
      <c r="L235">
        <v>420.57998657226562</v>
      </c>
      <c r="M235">
        <v>13.193892478942869</v>
      </c>
      <c r="N235">
        <v>9.6473369598388672</v>
      </c>
      <c r="O235">
        <v>71.356094360351562</v>
      </c>
      <c r="P235">
        <v>40.232002258300781</v>
      </c>
      <c r="Q235">
        <v>3783.280029296875</v>
      </c>
    </row>
    <row r="236" spans="1:17" x14ac:dyDescent="0.2">
      <c r="A236" s="2">
        <v>44840</v>
      </c>
      <c r="B236" s="12">
        <v>143.33250000000001</v>
      </c>
      <c r="C236">
        <v>298.41000366210938</v>
      </c>
      <c r="D236">
        <v>67.849998474121094</v>
      </c>
      <c r="E236">
        <v>29.22225189208984</v>
      </c>
      <c r="F236">
        <v>22.04000091552734</v>
      </c>
      <c r="G236">
        <v>154.35400390625</v>
      </c>
      <c r="H236">
        <v>101.635856628418</v>
      </c>
      <c r="I236">
        <v>101.4091415405273</v>
      </c>
      <c r="J236">
        <v>138.31120300292969</v>
      </c>
      <c r="K236">
        <v>241.19561767578119</v>
      </c>
      <c r="L236">
        <v>418.42999267578119</v>
      </c>
      <c r="M236">
        <v>13.11498355865479</v>
      </c>
      <c r="N236">
        <v>9.5064306259155273</v>
      </c>
      <c r="O236">
        <v>71.231536865234375</v>
      </c>
      <c r="P236">
        <v>39.238044738769531</v>
      </c>
      <c r="Q236">
        <v>3744.52001953125</v>
      </c>
    </row>
    <row r="237" spans="1:17" x14ac:dyDescent="0.2">
      <c r="A237" s="2">
        <v>44841</v>
      </c>
      <c r="B237" s="12">
        <v>138.06950000000001</v>
      </c>
      <c r="C237">
        <v>288.76998901367188</v>
      </c>
      <c r="D237">
        <v>58.439998626708977</v>
      </c>
      <c r="E237">
        <v>28.562753677368161</v>
      </c>
      <c r="F237">
        <v>21.10000038146973</v>
      </c>
      <c r="G237">
        <v>149.22074890136719</v>
      </c>
      <c r="H237">
        <v>98.981643676757812</v>
      </c>
      <c r="I237">
        <v>99.383583068847656</v>
      </c>
      <c r="J237">
        <v>132.72186279296881</v>
      </c>
      <c r="K237">
        <v>228.93013000488281</v>
      </c>
      <c r="L237">
        <v>401.20999145507812</v>
      </c>
      <c r="M237">
        <v>12.06218814849854</v>
      </c>
      <c r="N237">
        <v>9.3937063217163086</v>
      </c>
      <c r="O237">
        <v>66.824470520019531</v>
      </c>
      <c r="P237">
        <v>38.820030212402337</v>
      </c>
      <c r="Q237">
        <v>3639.659912109375</v>
      </c>
    </row>
    <row r="238" spans="1:17" x14ac:dyDescent="0.2">
      <c r="A238" s="2">
        <v>44844</v>
      </c>
      <c r="B238" s="12">
        <v>138.3947</v>
      </c>
      <c r="C238">
        <v>285.72000122070312</v>
      </c>
      <c r="D238">
        <v>57.810001373291023</v>
      </c>
      <c r="E238">
        <v>28.479156494140621</v>
      </c>
      <c r="F238">
        <v>21.239999771118161</v>
      </c>
      <c r="G238">
        <v>144.6038513183594</v>
      </c>
      <c r="H238">
        <v>98.126716613769531</v>
      </c>
      <c r="I238">
        <v>98.455192565917969</v>
      </c>
      <c r="J238">
        <v>133.06001281738281</v>
      </c>
      <c r="K238">
        <v>224.05320739746091</v>
      </c>
      <c r="L238">
        <v>381.77999877929688</v>
      </c>
      <c r="M238">
        <v>11.65665340423584</v>
      </c>
      <c r="N238">
        <v>9.4970369338989258</v>
      </c>
      <c r="O238">
        <v>64.611358642578125</v>
      </c>
      <c r="P238">
        <v>38.504188537597663</v>
      </c>
      <c r="Q238">
        <v>3612.389892578125</v>
      </c>
    </row>
    <row r="239" spans="1:17" x14ac:dyDescent="0.2">
      <c r="A239" s="2">
        <v>44845</v>
      </c>
      <c r="B239" s="12">
        <v>136.97550000000001</v>
      </c>
      <c r="C239">
        <v>284.82998657226562</v>
      </c>
      <c r="D239">
        <v>57.630001068115227</v>
      </c>
      <c r="E239">
        <v>27.6524658203125</v>
      </c>
      <c r="F239">
        <v>20.920000076293949</v>
      </c>
      <c r="G239">
        <v>141.5556945800781</v>
      </c>
      <c r="H239">
        <v>97.470619201660156</v>
      </c>
      <c r="I239">
        <v>95.613807678222656</v>
      </c>
      <c r="J239">
        <v>127.8386535644531</v>
      </c>
      <c r="K239">
        <v>220.30030822753909</v>
      </c>
      <c r="L239">
        <v>371.29998779296881</v>
      </c>
      <c r="M239">
        <v>11.57274913787842</v>
      </c>
      <c r="N239">
        <v>9.3749189376831055</v>
      </c>
      <c r="O239">
        <v>60.788719177246087</v>
      </c>
      <c r="P239">
        <v>37.370891571044922</v>
      </c>
      <c r="Q239">
        <v>3588.840087890625</v>
      </c>
    </row>
    <row r="240" spans="1:17" x14ac:dyDescent="0.2">
      <c r="A240" s="2">
        <v>44846</v>
      </c>
      <c r="B240" s="12">
        <v>136.34469999999999</v>
      </c>
      <c r="C240">
        <v>286.14999389648438</v>
      </c>
      <c r="D240">
        <v>57.849998474121087</v>
      </c>
      <c r="E240">
        <v>27.73606109619141</v>
      </c>
      <c r="F240">
        <v>21.559999465942379</v>
      </c>
      <c r="G240">
        <v>141.2776794433594</v>
      </c>
      <c r="H240">
        <v>97.719154357910156</v>
      </c>
      <c r="I240">
        <v>97.161094665527344</v>
      </c>
      <c r="J240">
        <v>126.80434417724609</v>
      </c>
      <c r="K240">
        <v>220.632568359375</v>
      </c>
      <c r="L240">
        <v>369.1300048828125</v>
      </c>
      <c r="M240">
        <v>11.48684787750244</v>
      </c>
      <c r="N240">
        <v>9.384312629699707</v>
      </c>
      <c r="O240">
        <v>61.421035766601562</v>
      </c>
      <c r="P240">
        <v>37.630996704101562</v>
      </c>
      <c r="Q240">
        <v>3577.030029296875</v>
      </c>
    </row>
    <row r="241" spans="1:17" x14ac:dyDescent="0.2">
      <c r="A241" s="2">
        <v>44847</v>
      </c>
      <c r="B241" s="12">
        <v>140.92769999999999</v>
      </c>
      <c r="C241">
        <v>294.739990234375</v>
      </c>
      <c r="D241">
        <v>58.939998626708977</v>
      </c>
      <c r="E241">
        <v>29.435897827148441</v>
      </c>
      <c r="F241">
        <v>21.75</v>
      </c>
      <c r="G241">
        <v>144.4052734375</v>
      </c>
      <c r="H241">
        <v>99.120811462402344</v>
      </c>
      <c r="I241">
        <v>102.5625915527344</v>
      </c>
      <c r="J241">
        <v>129.5791015625</v>
      </c>
      <c r="K241">
        <v>228.93013000488281</v>
      </c>
      <c r="L241">
        <v>361.89999389648438</v>
      </c>
      <c r="M241">
        <v>11.946322441101071</v>
      </c>
      <c r="N241">
        <v>9.6285486221313477</v>
      </c>
      <c r="O241">
        <v>63.825756072998047</v>
      </c>
      <c r="P241">
        <v>39.368099212646477</v>
      </c>
      <c r="Q241">
        <v>3669.909912109375</v>
      </c>
    </row>
    <row r="242" spans="1:17" x14ac:dyDescent="0.2">
      <c r="A242" s="2">
        <v>44848</v>
      </c>
      <c r="B242" s="12">
        <v>136.38419999999999</v>
      </c>
      <c r="C242">
        <v>287.94000244140619</v>
      </c>
      <c r="D242">
        <v>55.939998626708977</v>
      </c>
      <c r="E242">
        <v>29.445182800292969</v>
      </c>
      <c r="F242">
        <v>20.020000457763668</v>
      </c>
      <c r="G242">
        <v>141.20817565917969</v>
      </c>
      <c r="H242">
        <v>96.605766296386719</v>
      </c>
      <c r="I242">
        <v>104.26930236816411</v>
      </c>
      <c r="J242">
        <v>126.06838226318359</v>
      </c>
      <c r="K242">
        <v>223.3788757324219</v>
      </c>
      <c r="L242">
        <v>341.760009765625</v>
      </c>
      <c r="M242">
        <v>11.21415901184082</v>
      </c>
      <c r="N242">
        <v>9.384312629699707</v>
      </c>
      <c r="O242">
        <v>61.238998413085938</v>
      </c>
      <c r="P242">
        <v>40.101951599121087</v>
      </c>
      <c r="Q242">
        <v>3583.070068359375</v>
      </c>
    </row>
    <row r="243" spans="1:17" x14ac:dyDescent="0.2">
      <c r="A243" s="2">
        <v>44851</v>
      </c>
      <c r="B243" s="12">
        <v>140.35599999999999</v>
      </c>
      <c r="C243">
        <v>293.5</v>
      </c>
      <c r="D243">
        <v>57.959999084472663</v>
      </c>
      <c r="E243">
        <v>31.22861289978027</v>
      </c>
      <c r="F243">
        <v>21.760000228881839</v>
      </c>
      <c r="G243">
        <v>146.13287353515619</v>
      </c>
      <c r="H243">
        <v>100.1844787597656</v>
      </c>
      <c r="I243">
        <v>108.6486282348633</v>
      </c>
      <c r="J243">
        <v>133.30865478515619</v>
      </c>
      <c r="K243">
        <v>232.1455383300781</v>
      </c>
      <c r="L243">
        <v>348.6099853515625</v>
      </c>
      <c r="M243">
        <v>11.87440299987793</v>
      </c>
      <c r="N243">
        <v>9.4688549041748047</v>
      </c>
      <c r="O243">
        <v>62.168319702148438</v>
      </c>
      <c r="P243">
        <v>40.835807800292969</v>
      </c>
      <c r="Q243">
        <v>3677.949951171875</v>
      </c>
    </row>
    <row r="244" spans="1:17" x14ac:dyDescent="0.2">
      <c r="A244" s="2">
        <v>44852</v>
      </c>
      <c r="B244" s="12">
        <v>141.67670000000001</v>
      </c>
      <c r="C244">
        <v>292.98001098632812</v>
      </c>
      <c r="D244">
        <v>57.919998168945312</v>
      </c>
      <c r="E244">
        <v>32.398994445800781</v>
      </c>
      <c r="F244">
        <v>21.870000839233398</v>
      </c>
      <c r="G244">
        <v>152.4377136230469</v>
      </c>
      <c r="H244">
        <v>100.7908935546875</v>
      </c>
      <c r="I244">
        <v>111.4431533813477</v>
      </c>
      <c r="J244">
        <v>132.0754089355469</v>
      </c>
      <c r="K244">
        <v>233.09356689453119</v>
      </c>
      <c r="L244">
        <v>356.79000854492188</v>
      </c>
      <c r="M244">
        <v>11.95331382751465</v>
      </c>
      <c r="N244">
        <v>9.4970369338989258</v>
      </c>
      <c r="O244">
        <v>61.037818908691413</v>
      </c>
      <c r="P244">
        <v>41.495346069335938</v>
      </c>
      <c r="Q244">
        <v>3719.97998046875</v>
      </c>
    </row>
    <row r="245" spans="1:17" x14ac:dyDescent="0.2">
      <c r="A245" s="2">
        <v>44853</v>
      </c>
      <c r="B245" s="12">
        <v>141.7851</v>
      </c>
      <c r="C245">
        <v>299.82998657226562</v>
      </c>
      <c r="D245">
        <v>57.229999542236328</v>
      </c>
      <c r="E245">
        <v>31.507270812988281</v>
      </c>
      <c r="F245">
        <v>21.110000610351559</v>
      </c>
      <c r="G245">
        <v>152.57673645019531</v>
      </c>
      <c r="H245">
        <v>99.697380065917969</v>
      </c>
      <c r="I245">
        <v>109.258186340332</v>
      </c>
      <c r="J245">
        <v>132.50306701660159</v>
      </c>
      <c r="K245">
        <v>231.1193542480469</v>
      </c>
      <c r="L245">
        <v>355.44000244140619</v>
      </c>
      <c r="M245">
        <v>12.037216186523439</v>
      </c>
      <c r="N245">
        <v>9.3749189376831055</v>
      </c>
      <c r="O245">
        <v>60.989913940429688</v>
      </c>
      <c r="P245">
        <v>40.519973754882812</v>
      </c>
      <c r="Q245">
        <v>3695.159912109375</v>
      </c>
    </row>
    <row r="246" spans="1:17" x14ac:dyDescent="0.2">
      <c r="A246" s="2">
        <v>44854</v>
      </c>
      <c r="B246" s="12">
        <v>141.3219</v>
      </c>
      <c r="C246">
        <v>302.3800048828125</v>
      </c>
      <c r="D246">
        <v>57.770000457763672</v>
      </c>
      <c r="E246">
        <v>31.302925109863281</v>
      </c>
      <c r="F246">
        <v>21.319999694824219</v>
      </c>
      <c r="G246">
        <v>156.37947082519531</v>
      </c>
      <c r="H246">
        <v>99.935966491699219</v>
      </c>
      <c r="I246">
        <v>108.9018173217773</v>
      </c>
      <c r="J246">
        <v>130.81236267089841</v>
      </c>
      <c r="K246">
        <v>230.7968444824219</v>
      </c>
      <c r="L246">
        <v>356.260009765625</v>
      </c>
      <c r="M246">
        <v>12.18005466461182</v>
      </c>
      <c r="N246">
        <v>9.3467369079589844</v>
      </c>
      <c r="O246">
        <v>60.913265228271477</v>
      </c>
      <c r="P246">
        <v>40.547840118408203</v>
      </c>
      <c r="Q246">
        <v>3665.780029296875</v>
      </c>
    </row>
    <row r="247" spans="1:17" x14ac:dyDescent="0.2">
      <c r="A247" s="2">
        <v>44855</v>
      </c>
      <c r="B247" s="12">
        <v>145.14599999999999</v>
      </c>
      <c r="C247">
        <v>306.3699951171875</v>
      </c>
      <c r="D247">
        <v>58.819999694824219</v>
      </c>
      <c r="E247">
        <v>32.464008331298828</v>
      </c>
      <c r="F247">
        <v>21.5</v>
      </c>
      <c r="G247">
        <v>159.03047180175781</v>
      </c>
      <c r="H247">
        <v>100.88034820556641</v>
      </c>
      <c r="I247">
        <v>114.6221618652344</v>
      </c>
      <c r="J247">
        <v>129.3006591796875</v>
      </c>
      <c r="K247">
        <v>236.63148498535159</v>
      </c>
      <c r="L247">
        <v>360.67001342773438</v>
      </c>
      <c r="M247">
        <v>12.451742172241209</v>
      </c>
      <c r="N247">
        <v>9.3561315536499023</v>
      </c>
      <c r="O247">
        <v>61.076129913330078</v>
      </c>
      <c r="P247">
        <v>41.643974304199219</v>
      </c>
      <c r="Q247">
        <v>3752.75</v>
      </c>
    </row>
    <row r="248" spans="1:17" x14ac:dyDescent="0.2">
      <c r="A248" s="2">
        <v>44858</v>
      </c>
      <c r="B248" s="12">
        <v>147.2945</v>
      </c>
      <c r="C248">
        <v>316.22000122070312</v>
      </c>
      <c r="D248">
        <v>58.700000762939453</v>
      </c>
      <c r="E248">
        <v>32.575473785400391</v>
      </c>
      <c r="F248">
        <v>21</v>
      </c>
      <c r="G248">
        <v>159.5070495605469</v>
      </c>
      <c r="H248">
        <v>102.3615417480469</v>
      </c>
      <c r="I248">
        <v>114.7628173828125</v>
      </c>
      <c r="J248">
        <v>129.01222229003909</v>
      </c>
      <c r="K248">
        <v>241.6452331542969</v>
      </c>
      <c r="L248">
        <v>366.55999755859381</v>
      </c>
      <c r="M248">
        <v>12.584590911865231</v>
      </c>
      <c r="N248">
        <v>10.19217014312744</v>
      </c>
      <c r="O248">
        <v>58.719314575195312</v>
      </c>
      <c r="P248">
        <v>41.987682342529297</v>
      </c>
      <c r="Q248">
        <v>3797.340087890625</v>
      </c>
    </row>
    <row r="249" spans="1:17" x14ac:dyDescent="0.2">
      <c r="A249" s="2">
        <v>44859</v>
      </c>
      <c r="B249" s="12">
        <v>150.14279999999999</v>
      </c>
      <c r="C249">
        <v>323.79000854492188</v>
      </c>
      <c r="D249">
        <v>61.470001220703118</v>
      </c>
      <c r="E249">
        <v>32.872714996337891</v>
      </c>
      <c r="F249">
        <v>22.190000534057621</v>
      </c>
      <c r="G249">
        <v>164.09419250488281</v>
      </c>
      <c r="H249">
        <v>104.30995941162109</v>
      </c>
      <c r="I249">
        <v>115.0628967285156</v>
      </c>
      <c r="J249">
        <v>136.75975036621091</v>
      </c>
      <c r="K249">
        <v>244.9779052734375</v>
      </c>
      <c r="L249">
        <v>376.66000366210938</v>
      </c>
      <c r="M249">
        <v>13.245834350585939</v>
      </c>
      <c r="N249">
        <v>10.389439582824711</v>
      </c>
      <c r="O249">
        <v>58.575607299804688</v>
      </c>
      <c r="P249">
        <v>42.145603179931641</v>
      </c>
      <c r="Q249">
        <v>3859.110107421875</v>
      </c>
    </row>
    <row r="250" spans="1:17" x14ac:dyDescent="0.2">
      <c r="A250" s="2">
        <v>44860</v>
      </c>
      <c r="B250" s="12">
        <v>147.19589999999999</v>
      </c>
      <c r="C250">
        <v>320.48001098632812</v>
      </c>
      <c r="D250">
        <v>59.729999542236328</v>
      </c>
      <c r="E250">
        <v>33.160663604736328</v>
      </c>
      <c r="F250">
        <v>21.70000076293945</v>
      </c>
      <c r="G250">
        <v>158.77232360839841</v>
      </c>
      <c r="H250">
        <v>94.259696960449219</v>
      </c>
      <c r="I250">
        <v>116.3851318359375</v>
      </c>
      <c r="J250">
        <v>129.11167907714841</v>
      </c>
      <c r="K250">
        <v>226.07633972167969</v>
      </c>
      <c r="L250">
        <v>366.41000366210938</v>
      </c>
      <c r="M250">
        <v>12.88125038146973</v>
      </c>
      <c r="N250">
        <v>10.39883232116699</v>
      </c>
      <c r="O250">
        <v>58.288196563720703</v>
      </c>
      <c r="P250">
        <v>42.452156066894531</v>
      </c>
      <c r="Q250">
        <v>3830.60009765625</v>
      </c>
    </row>
    <row r="251" spans="1:17" x14ac:dyDescent="0.2">
      <c r="A251" s="2">
        <v>44861</v>
      </c>
      <c r="B251" s="12">
        <v>142.7116</v>
      </c>
      <c r="C251">
        <v>318.64999389648438</v>
      </c>
      <c r="D251">
        <v>58.599998474121087</v>
      </c>
      <c r="E251">
        <v>33.318572998046882</v>
      </c>
      <c r="F251">
        <v>22.059999465942379</v>
      </c>
      <c r="G251">
        <v>158.61347961425781</v>
      </c>
      <c r="H251">
        <v>92.052825927734375</v>
      </c>
      <c r="I251">
        <v>116.8446426391602</v>
      </c>
      <c r="J251">
        <v>97.405632019042969</v>
      </c>
      <c r="K251">
        <v>221.6098937988281</v>
      </c>
      <c r="L251">
        <v>415.67001342773438</v>
      </c>
      <c r="M251">
        <v>13.16093158721924</v>
      </c>
      <c r="N251">
        <v>10.314287185668951</v>
      </c>
      <c r="O251">
        <v>58.393577575683587</v>
      </c>
      <c r="P251">
        <v>42.40570068359375</v>
      </c>
      <c r="Q251">
        <v>3807.300048828125</v>
      </c>
    </row>
    <row r="252" spans="1:17" x14ac:dyDescent="0.2">
      <c r="A252" s="2">
        <v>44862</v>
      </c>
      <c r="B252" s="12">
        <v>153.49379999999999</v>
      </c>
      <c r="C252">
        <v>325.67999267578119</v>
      </c>
      <c r="D252">
        <v>62.009998321533203</v>
      </c>
      <c r="E252">
        <v>33.606525421142578</v>
      </c>
      <c r="F252">
        <v>22.809999465942379</v>
      </c>
      <c r="G252">
        <v>161.8602294921875</v>
      </c>
      <c r="H252">
        <v>96.009307861328125</v>
      </c>
      <c r="I252">
        <v>118.23252868652339</v>
      </c>
      <c r="J252">
        <v>98.658744812011719</v>
      </c>
      <c r="K252">
        <v>230.523193359375</v>
      </c>
      <c r="L252">
        <v>420.39999389648438</v>
      </c>
      <c r="M252">
        <v>13.818179130554199</v>
      </c>
      <c r="N252">
        <v>10.46458911895752</v>
      </c>
      <c r="O252">
        <v>59.409114837646477</v>
      </c>
      <c r="P252">
        <v>43.055950164794922</v>
      </c>
      <c r="Q252">
        <v>3901.06005859375</v>
      </c>
    </row>
    <row r="253" spans="1:17" x14ac:dyDescent="0.2">
      <c r="A253" s="2">
        <v>44865</v>
      </c>
      <c r="B253" s="12">
        <v>151.1284</v>
      </c>
      <c r="C253">
        <v>318.5</v>
      </c>
      <c r="D253">
        <v>60.060001373291023</v>
      </c>
      <c r="E253">
        <v>33.476482391357422</v>
      </c>
      <c r="F253">
        <v>21.569999694824219</v>
      </c>
      <c r="G253">
        <v>161.4332580566406</v>
      </c>
      <c r="H253">
        <v>94.100654602050781</v>
      </c>
      <c r="I253">
        <v>118.0449600219727</v>
      </c>
      <c r="J253">
        <v>92.651710510253906</v>
      </c>
      <c r="K253">
        <v>226.86796569824219</v>
      </c>
      <c r="L253">
        <v>420.739990234375</v>
      </c>
      <c r="M253">
        <v>13.481564521789551</v>
      </c>
      <c r="N253">
        <v>10.44580173492432</v>
      </c>
      <c r="O253">
        <v>58.968406677246087</v>
      </c>
      <c r="P253">
        <v>42.721530914306641</v>
      </c>
      <c r="Q253">
        <v>3871.97998046875</v>
      </c>
    </row>
    <row r="254" spans="1:17" x14ac:dyDescent="0.2">
      <c r="A254" s="2">
        <v>44866</v>
      </c>
      <c r="B254" s="12">
        <v>148.47720000000001</v>
      </c>
      <c r="C254">
        <v>316.01998901367188</v>
      </c>
      <c r="D254">
        <v>59.659999847412109</v>
      </c>
      <c r="E254">
        <v>33.625102996826172</v>
      </c>
      <c r="F254">
        <v>21.110000610351559</v>
      </c>
      <c r="G254">
        <v>158.6829528808594</v>
      </c>
      <c r="H254">
        <v>89.965225219726562</v>
      </c>
      <c r="I254">
        <v>120.1736755371094</v>
      </c>
      <c r="J254">
        <v>94.680564880371094</v>
      </c>
      <c r="K254">
        <v>222.99772644042969</v>
      </c>
      <c r="L254">
        <v>418.55999755859381</v>
      </c>
      <c r="M254">
        <v>13.527512550354</v>
      </c>
      <c r="N254">
        <v>10.389439582824711</v>
      </c>
      <c r="O254">
        <v>58.997158050537109</v>
      </c>
      <c r="P254">
        <v>43.613311767578118</v>
      </c>
      <c r="Q254">
        <v>3856.10009765625</v>
      </c>
    </row>
    <row r="255" spans="1:17" x14ac:dyDescent="0.2">
      <c r="A255" s="2">
        <v>44867</v>
      </c>
      <c r="B255" s="12">
        <v>142.9383</v>
      </c>
      <c r="C255">
        <v>301.22000122070312</v>
      </c>
      <c r="D255">
        <v>58.630001068115227</v>
      </c>
      <c r="E255">
        <v>33.522922515869141</v>
      </c>
      <c r="F255">
        <v>25.75</v>
      </c>
      <c r="G255">
        <v>148.9427490234375</v>
      </c>
      <c r="H255">
        <v>86.555503845214844</v>
      </c>
      <c r="I255">
        <v>119.06712341308589</v>
      </c>
      <c r="J255">
        <v>90.046012878417969</v>
      </c>
      <c r="K255">
        <v>215.11067199707031</v>
      </c>
      <c r="L255">
        <v>392.67999267578119</v>
      </c>
      <c r="M255">
        <v>13.20388031005859</v>
      </c>
      <c r="N255">
        <v>10.210958480834959</v>
      </c>
      <c r="O255">
        <v>57.981613159179688</v>
      </c>
      <c r="P255">
        <v>43.548290252685547</v>
      </c>
      <c r="Q255">
        <v>3759.68994140625</v>
      </c>
    </row>
    <row r="256" spans="1:17" x14ac:dyDescent="0.2">
      <c r="A256" s="2">
        <v>44868</v>
      </c>
      <c r="B256" s="12">
        <v>136.87690000000001</v>
      </c>
      <c r="C256">
        <v>285.92999267578119</v>
      </c>
      <c r="D256">
        <v>60.110000610351562</v>
      </c>
      <c r="E256">
        <v>33.337142944335938</v>
      </c>
      <c r="F256">
        <v>25.54999923706055</v>
      </c>
      <c r="G256">
        <v>145.28892517089841</v>
      </c>
      <c r="H256">
        <v>82.996650695800781</v>
      </c>
      <c r="I256">
        <v>119.2828063964844</v>
      </c>
      <c r="J256">
        <v>88.424896240234375</v>
      </c>
      <c r="K256">
        <v>209.3932800292969</v>
      </c>
      <c r="L256">
        <v>385.55999755859381</v>
      </c>
      <c r="M256">
        <v>13.40565013885498</v>
      </c>
      <c r="N256">
        <v>10.17338275909424</v>
      </c>
      <c r="O256">
        <v>57.751678466796882</v>
      </c>
      <c r="P256">
        <v>42.575973510742188</v>
      </c>
      <c r="Q256">
        <v>3719.889892578125</v>
      </c>
    </row>
    <row r="257" spans="1:17" x14ac:dyDescent="0.2">
      <c r="A257" s="2">
        <v>44869</v>
      </c>
      <c r="B257" s="12">
        <v>136.6104</v>
      </c>
      <c r="C257">
        <v>285.75</v>
      </c>
      <c r="D257">
        <v>62.189998626708977</v>
      </c>
      <c r="E257">
        <v>34.173133850097663</v>
      </c>
      <c r="F257">
        <v>25.889999389648441</v>
      </c>
      <c r="G257">
        <v>138.775634765625</v>
      </c>
      <c r="H257">
        <v>86.18768310546875</v>
      </c>
      <c r="I257">
        <v>122.5461959838867</v>
      </c>
      <c r="J257">
        <v>90.294647216796875</v>
      </c>
      <c r="K257">
        <v>216.37141418457031</v>
      </c>
      <c r="L257">
        <v>361.75</v>
      </c>
      <c r="M257">
        <v>14.139811515808111</v>
      </c>
      <c r="N257">
        <v>9.891571044921875</v>
      </c>
      <c r="O257">
        <v>59.859405517578118</v>
      </c>
      <c r="P257">
        <v>43.697868347167969</v>
      </c>
      <c r="Q257">
        <v>3770.550048828125</v>
      </c>
    </row>
    <row r="258" spans="1:17" x14ac:dyDescent="0.2">
      <c r="A258" s="2">
        <v>44872</v>
      </c>
      <c r="B258" s="12">
        <v>137.14349999999999</v>
      </c>
      <c r="C258">
        <v>299.54000854492188</v>
      </c>
      <c r="D258">
        <v>63.080001831054688</v>
      </c>
      <c r="E258">
        <v>34.377483367919922</v>
      </c>
      <c r="F258">
        <v>25.75</v>
      </c>
      <c r="G258">
        <v>143.56132507324219</v>
      </c>
      <c r="H258">
        <v>88.126167297363281</v>
      </c>
      <c r="I258">
        <v>123.1932373046875</v>
      </c>
      <c r="J258">
        <v>96.192283630371094</v>
      </c>
      <c r="K258">
        <v>222.70454406738281</v>
      </c>
      <c r="L258">
        <v>363.20001220703119</v>
      </c>
      <c r="M258">
        <v>14.28464508056641</v>
      </c>
      <c r="N258">
        <v>10.248532295227051</v>
      </c>
      <c r="O258">
        <v>60.127658843994141</v>
      </c>
      <c r="P258">
        <v>44.006393432617188</v>
      </c>
      <c r="Q258">
        <v>3806.800048828125</v>
      </c>
    </row>
    <row r="259" spans="1:17" x14ac:dyDescent="0.2">
      <c r="A259" s="2">
        <v>44873</v>
      </c>
      <c r="B259" s="12">
        <v>137.71610000000001</v>
      </c>
      <c r="C259">
        <v>302.17001342773438</v>
      </c>
      <c r="D259">
        <v>63.849998474121087</v>
      </c>
      <c r="E259">
        <v>34.470378875732422</v>
      </c>
      <c r="F259">
        <v>26.280000686645511</v>
      </c>
      <c r="G259">
        <v>146.053466796875</v>
      </c>
      <c r="H259">
        <v>88.384635925292969</v>
      </c>
      <c r="I259">
        <v>123.2682723999023</v>
      </c>
      <c r="J259">
        <v>95.943641662597656</v>
      </c>
      <c r="K259">
        <v>223.68183898925781</v>
      </c>
      <c r="L259">
        <v>371.1400146484375</v>
      </c>
      <c r="M259">
        <v>14.585301399230961</v>
      </c>
      <c r="N259">
        <v>10.239139556884769</v>
      </c>
      <c r="O259">
        <v>62.292854309082031</v>
      </c>
      <c r="P259">
        <v>44.109230041503913</v>
      </c>
      <c r="Q259">
        <v>3828.110107421875</v>
      </c>
    </row>
    <row r="260" spans="1:17" x14ac:dyDescent="0.2">
      <c r="A260" s="2">
        <v>44874</v>
      </c>
      <c r="B260" s="12">
        <v>133.14529999999999</v>
      </c>
      <c r="C260">
        <v>298.8699951171875</v>
      </c>
      <c r="D260">
        <v>59.919998168945312</v>
      </c>
      <c r="E260">
        <v>33.922340393066413</v>
      </c>
      <c r="F260">
        <v>27.229999542236332</v>
      </c>
      <c r="G260">
        <v>141.04931640625</v>
      </c>
      <c r="H260">
        <v>86.883552551269531</v>
      </c>
      <c r="I260">
        <v>121.6647033691406</v>
      </c>
      <c r="J260">
        <v>100.91636657714839</v>
      </c>
      <c r="K260">
        <v>219.4206848144531</v>
      </c>
      <c r="L260">
        <v>361.26998901367188</v>
      </c>
      <c r="M260">
        <v>13.760245323181151</v>
      </c>
      <c r="N260">
        <v>9.994903564453125</v>
      </c>
      <c r="O260">
        <v>62.273712158203118</v>
      </c>
      <c r="P260">
        <v>42.977993011474609</v>
      </c>
      <c r="Q260">
        <v>3748.570068359375</v>
      </c>
    </row>
    <row r="261" spans="1:17" x14ac:dyDescent="0.2">
      <c r="A261" s="2">
        <v>44875</v>
      </c>
      <c r="B261" s="12">
        <v>144.99180000000001</v>
      </c>
      <c r="C261">
        <v>329.95001220703119</v>
      </c>
      <c r="D261">
        <v>68.470001220703125</v>
      </c>
      <c r="E261">
        <v>35.417816162109382</v>
      </c>
      <c r="F261">
        <v>28.489999771118161</v>
      </c>
      <c r="G261">
        <v>155.1880187988281</v>
      </c>
      <c r="H261">
        <v>93.613548278808594</v>
      </c>
      <c r="I261">
        <v>126.67234802246089</v>
      </c>
      <c r="J261">
        <v>111.25962829589839</v>
      </c>
      <c r="K261">
        <v>237.4720153808594</v>
      </c>
      <c r="L261">
        <v>404.05999755859381</v>
      </c>
      <c r="M261">
        <v>15.731986999511721</v>
      </c>
      <c r="N261">
        <v>10.50216484069824</v>
      </c>
      <c r="O261">
        <v>67.868751525878906</v>
      </c>
      <c r="P261">
        <v>44.829116821289062</v>
      </c>
      <c r="Q261">
        <v>3956.3701171875</v>
      </c>
    </row>
    <row r="262" spans="1:17" x14ac:dyDescent="0.2">
      <c r="A262" s="2">
        <v>44876</v>
      </c>
      <c r="B262" s="12">
        <v>147.78559999999999</v>
      </c>
      <c r="C262">
        <v>341.14999389648438</v>
      </c>
      <c r="D262">
        <v>72.370002746582031</v>
      </c>
      <c r="E262">
        <v>35.677898406982422</v>
      </c>
      <c r="F262">
        <v>28.20999908447266</v>
      </c>
      <c r="G262">
        <v>156.6078186035156</v>
      </c>
      <c r="H262">
        <v>96.158424377441406</v>
      </c>
      <c r="I262">
        <v>126.87864685058589</v>
      </c>
      <c r="J262">
        <v>112.40333557128911</v>
      </c>
      <c r="K262">
        <v>241.50836181640619</v>
      </c>
      <c r="L262">
        <v>409.91000366210938</v>
      </c>
      <c r="M262">
        <v>16.30832481384277</v>
      </c>
      <c r="N262">
        <v>10.39883232116699</v>
      </c>
      <c r="O262">
        <v>70.733345031738281</v>
      </c>
      <c r="P262">
        <v>44.455154418945312</v>
      </c>
      <c r="Q262">
        <v>3992.929931640625</v>
      </c>
    </row>
    <row r="263" spans="1:17" x14ac:dyDescent="0.2">
      <c r="A263" s="2">
        <v>44879</v>
      </c>
      <c r="B263" s="12">
        <v>146.38380000000001</v>
      </c>
      <c r="C263">
        <v>340.3699951171875</v>
      </c>
      <c r="D263">
        <v>73.529998779296875</v>
      </c>
      <c r="E263">
        <v>35.074134826660163</v>
      </c>
      <c r="F263">
        <v>26.95999908447266</v>
      </c>
      <c r="G263">
        <v>157.5312194824219</v>
      </c>
      <c r="H263">
        <v>95.462562561035156</v>
      </c>
      <c r="I263">
        <v>125.57517242431641</v>
      </c>
      <c r="J263">
        <v>113.5968017578125</v>
      </c>
      <c r="K263">
        <v>236.07444763183591</v>
      </c>
      <c r="L263">
        <v>400.39999389648438</v>
      </c>
      <c r="M263">
        <v>16.276361465454102</v>
      </c>
      <c r="N263">
        <v>10.473981857299799</v>
      </c>
      <c r="O263">
        <v>69.746551513671875</v>
      </c>
      <c r="P263">
        <v>43.819408416748047</v>
      </c>
      <c r="Q263">
        <v>3957.25</v>
      </c>
    </row>
    <row r="264" spans="1:17" x14ac:dyDescent="0.2">
      <c r="A264" s="2">
        <v>44880</v>
      </c>
      <c r="B264" s="12">
        <v>148.12129999999999</v>
      </c>
      <c r="C264">
        <v>345.95999145507812</v>
      </c>
      <c r="D264">
        <v>76.370002746582031</v>
      </c>
      <c r="E264">
        <v>35.018402099609382</v>
      </c>
      <c r="F264">
        <v>28.89999961853027</v>
      </c>
      <c r="G264">
        <v>160.91697692871091</v>
      </c>
      <c r="H264">
        <v>98.136665344238281</v>
      </c>
      <c r="I264">
        <v>124.6655349731445</v>
      </c>
      <c r="J264">
        <v>116.4412002563477</v>
      </c>
      <c r="K264">
        <v>236.48492431640619</v>
      </c>
      <c r="L264">
        <v>419.48001098632812</v>
      </c>
      <c r="M264">
        <v>16.646940231323239</v>
      </c>
      <c r="N264">
        <v>10.671249389648439</v>
      </c>
      <c r="O264">
        <v>77.085273742675781</v>
      </c>
      <c r="P264">
        <v>43.669822692871087</v>
      </c>
      <c r="Q264">
        <v>3991.72998046875</v>
      </c>
    </row>
    <row r="265" spans="1:17" x14ac:dyDescent="0.2">
      <c r="A265" s="2">
        <v>44881</v>
      </c>
      <c r="B265" s="12">
        <v>146.88730000000001</v>
      </c>
      <c r="C265">
        <v>338.41000366210938</v>
      </c>
      <c r="D265">
        <v>72.699996948242188</v>
      </c>
      <c r="E265">
        <v>34.702594757080078</v>
      </c>
      <c r="F265">
        <v>28.520000457763668</v>
      </c>
      <c r="G265">
        <v>154.0163879394531</v>
      </c>
      <c r="H265">
        <v>98.405059814453125</v>
      </c>
      <c r="I265">
        <v>124.8343200683594</v>
      </c>
      <c r="J265">
        <v>112.61219787597661</v>
      </c>
      <c r="K265">
        <v>236.91615295410159</v>
      </c>
      <c r="L265">
        <v>412.20001220703119</v>
      </c>
      <c r="M265">
        <v>15.89180374145508</v>
      </c>
      <c r="N265">
        <v>10.80276393890381</v>
      </c>
      <c r="O265">
        <v>76.117630004882812</v>
      </c>
      <c r="P265">
        <v>43.202365875244141</v>
      </c>
      <c r="Q265">
        <v>3958.7900390625</v>
      </c>
    </row>
    <row r="266" spans="1:17" x14ac:dyDescent="0.2">
      <c r="A266" s="2">
        <v>44882</v>
      </c>
      <c r="B266" s="12">
        <v>148.79259999999999</v>
      </c>
      <c r="C266">
        <v>337.82998657226562</v>
      </c>
      <c r="D266">
        <v>73.900001525878906</v>
      </c>
      <c r="E266">
        <v>34.526100158691413</v>
      </c>
      <c r="F266">
        <v>28.760000228881839</v>
      </c>
      <c r="G266">
        <v>148.6250305175781</v>
      </c>
      <c r="H266">
        <v>97.917953491210938</v>
      </c>
      <c r="I266">
        <v>124.2904357910156</v>
      </c>
      <c r="J266">
        <v>110.84190368652339</v>
      </c>
      <c r="K266">
        <v>236.86714172363281</v>
      </c>
      <c r="L266">
        <v>400.57998657226562</v>
      </c>
      <c r="M266">
        <v>15.659072875976561</v>
      </c>
      <c r="N266">
        <v>10.821550369262701</v>
      </c>
      <c r="O266">
        <v>78.062492370605469</v>
      </c>
      <c r="P266">
        <v>42.996685028076172</v>
      </c>
      <c r="Q266">
        <v>3946.56005859375</v>
      </c>
    </row>
    <row r="267" spans="1:17" x14ac:dyDescent="0.2">
      <c r="A267" s="2">
        <v>44883</v>
      </c>
      <c r="B267" s="12">
        <v>149.3553</v>
      </c>
      <c r="C267">
        <v>330.8599853515625</v>
      </c>
      <c r="D267">
        <v>73.569999694824219</v>
      </c>
      <c r="E267">
        <v>34.544681549072273</v>
      </c>
      <c r="F267">
        <v>28.29000091552734</v>
      </c>
      <c r="G267">
        <v>146.98675537109381</v>
      </c>
      <c r="H267">
        <v>97.222099304199219</v>
      </c>
      <c r="I267">
        <v>125.509521484375</v>
      </c>
      <c r="J267">
        <v>111.4386367797852</v>
      </c>
      <c r="K267">
        <v>236.41630554199219</v>
      </c>
      <c r="L267">
        <v>399.3800048828125</v>
      </c>
      <c r="M267">
        <v>15.391378402709959</v>
      </c>
      <c r="N267">
        <v>10.8685188293457</v>
      </c>
      <c r="O267">
        <v>78.819351196289062</v>
      </c>
      <c r="P267">
        <v>43.473495483398438</v>
      </c>
      <c r="Q267">
        <v>3965.340087890625</v>
      </c>
    </row>
    <row r="268" spans="1:17" x14ac:dyDescent="0.2">
      <c r="A268" s="2">
        <v>44886</v>
      </c>
      <c r="B268" s="12">
        <v>146.1173</v>
      </c>
      <c r="C268">
        <v>321.489990234375</v>
      </c>
      <c r="D268">
        <v>72.459999084472656</v>
      </c>
      <c r="E268">
        <v>34.656143188476562</v>
      </c>
      <c r="F268">
        <v>28.610000610351559</v>
      </c>
      <c r="G268">
        <v>143.81947326660159</v>
      </c>
      <c r="H268">
        <v>95.263725280761719</v>
      </c>
      <c r="I268">
        <v>124.76869201660161</v>
      </c>
      <c r="J268">
        <v>109.2605819702148</v>
      </c>
      <c r="K268">
        <v>237.22978210449219</v>
      </c>
      <c r="L268">
        <v>387.3800048828125</v>
      </c>
      <c r="M268">
        <v>15.299484252929689</v>
      </c>
      <c r="N268">
        <v>10.924881935119631</v>
      </c>
      <c r="O268">
        <v>76.577499389648438</v>
      </c>
      <c r="P268">
        <v>43.791362762451172</v>
      </c>
      <c r="Q268">
        <v>3949.93994140625</v>
      </c>
    </row>
    <row r="269" spans="1:17" x14ac:dyDescent="0.2">
      <c r="A269" s="2">
        <v>44887</v>
      </c>
      <c r="B269" s="12">
        <v>148.2595</v>
      </c>
      <c r="C269">
        <v>330.8800048828125</v>
      </c>
      <c r="D269">
        <v>75.25</v>
      </c>
      <c r="E269">
        <v>34.823345184326172</v>
      </c>
      <c r="F269">
        <v>28.329999923706051</v>
      </c>
      <c r="G269">
        <v>148.18815612792969</v>
      </c>
      <c r="H269">
        <v>96.7548828125</v>
      </c>
      <c r="I269">
        <v>126.6348114013672</v>
      </c>
      <c r="J269">
        <v>110.8319625854492</v>
      </c>
      <c r="K269">
        <v>240.15040588378909</v>
      </c>
      <c r="L269">
        <v>400.27999877929688</v>
      </c>
      <c r="M269">
        <v>16.019659042358398</v>
      </c>
      <c r="N269">
        <v>11.018815994262701</v>
      </c>
      <c r="O269">
        <v>79.078025817871094</v>
      </c>
      <c r="P269">
        <v>44.043792724609382</v>
      </c>
      <c r="Q269">
        <v>4003.580078125</v>
      </c>
    </row>
    <row r="270" spans="1:17" x14ac:dyDescent="0.2">
      <c r="A270" s="2">
        <v>44888</v>
      </c>
      <c r="B270" s="12">
        <v>149.13820000000001</v>
      </c>
      <c r="C270">
        <v>335.77999877929688</v>
      </c>
      <c r="D270">
        <v>76.400001525878906</v>
      </c>
      <c r="E270">
        <v>34.934803009033203</v>
      </c>
      <c r="F270">
        <v>28.559999465942379</v>
      </c>
      <c r="G270">
        <v>151.15690612792969</v>
      </c>
      <c r="H270">
        <v>98.236061096191406</v>
      </c>
      <c r="I270">
        <v>127.98520660400391</v>
      </c>
      <c r="J270">
        <v>111.6276016235352</v>
      </c>
      <c r="K270">
        <v>242.6496276855469</v>
      </c>
      <c r="L270">
        <v>409.3699951171875</v>
      </c>
      <c r="M270">
        <v>16.50010871887207</v>
      </c>
      <c r="N270">
        <v>11.075179100036619</v>
      </c>
      <c r="O270">
        <v>78.531944274902344</v>
      </c>
      <c r="P270">
        <v>44.249469757080078</v>
      </c>
      <c r="Q270">
        <v>4027.260009765625</v>
      </c>
    </row>
    <row r="271" spans="1:17" x14ac:dyDescent="0.2">
      <c r="A271" s="2">
        <v>44890</v>
      </c>
      <c r="B271" s="12">
        <v>146.21600000000001</v>
      </c>
      <c r="C271">
        <v>334.29998779296881</v>
      </c>
      <c r="D271">
        <v>75.139999389648438</v>
      </c>
      <c r="E271">
        <v>35.018402099609382</v>
      </c>
      <c r="F271">
        <v>28.559999465942379</v>
      </c>
      <c r="G271">
        <v>152.25898742675781</v>
      </c>
      <c r="H271">
        <v>97.023284912109375</v>
      </c>
      <c r="I271">
        <v>128.22904968261719</v>
      </c>
      <c r="J271">
        <v>110.80213928222661</v>
      </c>
      <c r="K271">
        <v>242.56141662597659</v>
      </c>
      <c r="L271">
        <v>407.20999145507812</v>
      </c>
      <c r="M271">
        <v>16.25139236450195</v>
      </c>
      <c r="N271">
        <v>11.103360176086429</v>
      </c>
      <c r="O271">
        <v>77.985847473144531</v>
      </c>
      <c r="P271">
        <v>44.352306365966797</v>
      </c>
      <c r="Q271">
        <v>4026.1201171875</v>
      </c>
    </row>
    <row r="272" spans="1:17" x14ac:dyDescent="0.2">
      <c r="A272" s="2">
        <v>44893</v>
      </c>
      <c r="B272" s="12">
        <v>142.37569999999999</v>
      </c>
      <c r="C272">
        <v>328.97000122070312</v>
      </c>
      <c r="D272">
        <v>73.19000244140625</v>
      </c>
      <c r="E272">
        <v>34.238155364990227</v>
      </c>
      <c r="F272">
        <v>28.409999847412109</v>
      </c>
      <c r="G272">
        <v>152.5965881347656</v>
      </c>
      <c r="H272">
        <v>95.681259155273438</v>
      </c>
      <c r="I272">
        <v>125.9877853393555</v>
      </c>
      <c r="J272">
        <v>108.1864776611328</v>
      </c>
      <c r="K272">
        <v>236.9455261230469</v>
      </c>
      <c r="L272">
        <v>401.92999267578119</v>
      </c>
      <c r="M272">
        <v>15.80889892578125</v>
      </c>
      <c r="N272">
        <v>11.046998977661129</v>
      </c>
      <c r="O272">
        <v>75.897270202636719</v>
      </c>
      <c r="P272">
        <v>43.922248840332031</v>
      </c>
      <c r="Q272">
        <v>3963.93994140625</v>
      </c>
    </row>
    <row r="273" spans="1:17" x14ac:dyDescent="0.2">
      <c r="A273" s="2">
        <v>44894</v>
      </c>
      <c r="B273" s="12">
        <v>139.3647</v>
      </c>
      <c r="C273">
        <v>326.77999877929688</v>
      </c>
      <c r="D273">
        <v>73.389999389648438</v>
      </c>
      <c r="E273">
        <v>34.368194580078118</v>
      </c>
      <c r="F273">
        <v>28.110000610351559</v>
      </c>
      <c r="G273">
        <v>150.6008605957031</v>
      </c>
      <c r="H273">
        <v>94.876045227050781</v>
      </c>
      <c r="I273">
        <v>128.06022644042969</v>
      </c>
      <c r="J273">
        <v>108.86277770996089</v>
      </c>
      <c r="K273">
        <v>235.54402160644531</v>
      </c>
      <c r="L273">
        <v>396.85000610351562</v>
      </c>
      <c r="M273">
        <v>15.621113777160639</v>
      </c>
      <c r="N273">
        <v>11.06578540802002</v>
      </c>
      <c r="O273">
        <v>76.002670288085938</v>
      </c>
      <c r="P273">
        <v>44.473850250244141</v>
      </c>
      <c r="Q273">
        <v>3957.6298828125</v>
      </c>
    </row>
    <row r="274" spans="1:17" x14ac:dyDescent="0.2">
      <c r="A274" s="2">
        <v>44895</v>
      </c>
      <c r="B274" s="12">
        <v>146.137</v>
      </c>
      <c r="C274">
        <v>344.92999267578119</v>
      </c>
      <c r="D274">
        <v>77.629997253417969</v>
      </c>
      <c r="E274">
        <v>35.157733917236328</v>
      </c>
      <c r="F274">
        <v>29.840000152587891</v>
      </c>
      <c r="G274">
        <v>159.10990905761719</v>
      </c>
      <c r="H274">
        <v>100.85052490234381</v>
      </c>
      <c r="I274">
        <v>129.57940673828119</v>
      </c>
      <c r="J274">
        <v>117.45562744140619</v>
      </c>
      <c r="K274">
        <v>250.05908203125</v>
      </c>
      <c r="L274">
        <v>416.29998779296881</v>
      </c>
      <c r="M274">
        <v>16.907968521118161</v>
      </c>
      <c r="N274">
        <v>11.28184127807617</v>
      </c>
      <c r="O274">
        <v>79.499580383300781</v>
      </c>
      <c r="P274">
        <v>44.829116821289062</v>
      </c>
      <c r="Q274">
        <v>4080.110107421875</v>
      </c>
    </row>
    <row r="275" spans="1:17" x14ac:dyDescent="0.2">
      <c r="A275" s="2">
        <v>44896</v>
      </c>
      <c r="B275" s="12">
        <v>146.4134</v>
      </c>
      <c r="C275">
        <v>344.1099853515625</v>
      </c>
      <c r="D275">
        <v>77.480003356933594</v>
      </c>
      <c r="E275">
        <v>34.148689270019531</v>
      </c>
      <c r="F275">
        <v>29.590000152587891</v>
      </c>
      <c r="G275">
        <v>145.95417785644531</v>
      </c>
      <c r="H275">
        <v>100.681526184082</v>
      </c>
      <c r="I275">
        <v>127.7601623535156</v>
      </c>
      <c r="J275">
        <v>119.78285980224609</v>
      </c>
      <c r="K275">
        <v>249.61805725097659</v>
      </c>
      <c r="L275">
        <v>425.60000610351562</v>
      </c>
      <c r="M275">
        <v>17.119783401489261</v>
      </c>
      <c r="N275">
        <v>10.84033679962158</v>
      </c>
      <c r="O275">
        <v>79.212142944335938</v>
      </c>
      <c r="P275">
        <v>43.819408416748047</v>
      </c>
      <c r="Q275">
        <v>4076.570068359375</v>
      </c>
    </row>
    <row r="276" spans="1:17" x14ac:dyDescent="0.2">
      <c r="A276" s="2">
        <v>44897</v>
      </c>
      <c r="B276" s="12">
        <v>145.91980000000001</v>
      </c>
      <c r="C276">
        <v>341.52999877929688</v>
      </c>
      <c r="D276">
        <v>74.980003356933594</v>
      </c>
      <c r="E276">
        <v>33.709571838378913</v>
      </c>
      <c r="F276">
        <v>29.690000534057621</v>
      </c>
      <c r="G276">
        <v>143.5315246582031</v>
      </c>
      <c r="H276">
        <v>100.2341995239258</v>
      </c>
      <c r="I276">
        <v>126.7473602294922</v>
      </c>
      <c r="J276">
        <v>122.8162078857422</v>
      </c>
      <c r="K276">
        <v>249.94148254394531</v>
      </c>
      <c r="L276">
        <v>412.8699951171875</v>
      </c>
      <c r="M276">
        <v>16.86101150512695</v>
      </c>
      <c r="N276">
        <v>10.953061103820801</v>
      </c>
      <c r="O276">
        <v>78.081649780273438</v>
      </c>
      <c r="P276">
        <v>42.949939727783203</v>
      </c>
      <c r="Q276">
        <v>4071.699951171875</v>
      </c>
    </row>
    <row r="277" spans="1:17" x14ac:dyDescent="0.2">
      <c r="A277" s="2">
        <v>44900</v>
      </c>
      <c r="B277" s="12">
        <v>144.75489999999999</v>
      </c>
      <c r="C277">
        <v>334.08999633789062</v>
      </c>
      <c r="D277">
        <v>73.620002746582031</v>
      </c>
      <c r="E277">
        <v>32.205345153808587</v>
      </c>
      <c r="F277">
        <v>28.590000152587891</v>
      </c>
      <c r="G277">
        <v>132.9771423339844</v>
      </c>
      <c r="H277">
        <v>99.279869079589844</v>
      </c>
      <c r="I277">
        <v>123.1932373046875</v>
      </c>
      <c r="J277">
        <v>121.7619934082031</v>
      </c>
      <c r="K277">
        <v>245.21745300292969</v>
      </c>
      <c r="L277">
        <v>392.260009765625</v>
      </c>
      <c r="M277">
        <v>16.595247268676761</v>
      </c>
      <c r="N277">
        <v>10.69943237304688</v>
      </c>
      <c r="O277">
        <v>78.196624755859375</v>
      </c>
      <c r="P277">
        <v>40.818340301513672</v>
      </c>
      <c r="Q277">
        <v>3998.840087890625</v>
      </c>
    </row>
    <row r="278" spans="1:17" x14ac:dyDescent="0.2">
      <c r="A278" s="2">
        <v>44901</v>
      </c>
      <c r="B278" s="12">
        <v>141.08250000000001</v>
      </c>
      <c r="C278">
        <v>331.14999389648438</v>
      </c>
      <c r="D278">
        <v>70.269996643066406</v>
      </c>
      <c r="E278">
        <v>30.83192253112793</v>
      </c>
      <c r="F278">
        <v>28.190000534057621</v>
      </c>
      <c r="G278">
        <v>132.32183837890619</v>
      </c>
      <c r="H278">
        <v>96.734992980957031</v>
      </c>
      <c r="I278">
        <v>123.39955139160161</v>
      </c>
      <c r="J278">
        <v>113.4973526000977</v>
      </c>
      <c r="K278">
        <v>240.23860168457031</v>
      </c>
      <c r="L278">
        <v>389.14999389648438</v>
      </c>
      <c r="M278">
        <v>15.97280216217041</v>
      </c>
      <c r="N278">
        <v>10.661857604980471</v>
      </c>
      <c r="O278">
        <v>76.223014831542969</v>
      </c>
      <c r="P278">
        <v>40.575260162353523</v>
      </c>
      <c r="Q278">
        <v>3941.260009765625</v>
      </c>
    </row>
    <row r="279" spans="1:17" x14ac:dyDescent="0.2">
      <c r="A279" s="2">
        <v>44902</v>
      </c>
      <c r="B279" s="12">
        <v>139.1377</v>
      </c>
      <c r="C279">
        <v>326.67999267578119</v>
      </c>
      <c r="D279">
        <v>70.139999389648438</v>
      </c>
      <c r="E279">
        <v>30.589006423950199</v>
      </c>
      <c r="F279">
        <v>27.590000152587891</v>
      </c>
      <c r="G279">
        <v>129.55169677734381</v>
      </c>
      <c r="H279">
        <v>94.587753295898438</v>
      </c>
      <c r="I279">
        <v>123.3151550292969</v>
      </c>
      <c r="J279">
        <v>113.3083801269531</v>
      </c>
      <c r="K279">
        <v>239.5035705566406</v>
      </c>
      <c r="L279">
        <v>388.51998901367188</v>
      </c>
      <c r="M279">
        <v>16.105686187744141</v>
      </c>
      <c r="N279">
        <v>10.69003868103027</v>
      </c>
      <c r="O279">
        <v>75.916427612304688</v>
      </c>
      <c r="P279">
        <v>39.687091827392578</v>
      </c>
      <c r="Q279">
        <v>3933.919921875</v>
      </c>
    </row>
    <row r="280" spans="1:17" x14ac:dyDescent="0.2">
      <c r="A280" s="2">
        <v>44903</v>
      </c>
      <c r="B280" s="12">
        <v>140.82579999999999</v>
      </c>
      <c r="C280">
        <v>332.57998657226562</v>
      </c>
      <c r="D280">
        <v>70.470001220703125</v>
      </c>
      <c r="E280">
        <v>30.308713912963871</v>
      </c>
      <c r="F280">
        <v>28.079999923706051</v>
      </c>
      <c r="G280">
        <v>129.20420837402341</v>
      </c>
      <c r="H280">
        <v>93.394844055175781</v>
      </c>
      <c r="I280">
        <v>124.60926818847661</v>
      </c>
      <c r="J280">
        <v>114.7007369995117</v>
      </c>
      <c r="K280">
        <v>242.47322082519531</v>
      </c>
      <c r="L280">
        <v>396.23001098632812</v>
      </c>
      <c r="M280">
        <v>17.153753280639648</v>
      </c>
      <c r="N280">
        <v>10.643069267272949</v>
      </c>
      <c r="O280">
        <v>77.411018371582031</v>
      </c>
      <c r="P280">
        <v>39.808631896972663</v>
      </c>
      <c r="Q280">
        <v>3963.510009765625</v>
      </c>
    </row>
    <row r="281" spans="1:17" x14ac:dyDescent="0.2">
      <c r="A281" s="2">
        <v>44904</v>
      </c>
      <c r="B281" s="12">
        <v>140.34209999999999</v>
      </c>
      <c r="C281">
        <v>330.6400146484375</v>
      </c>
      <c r="D281">
        <v>68.589996337890625</v>
      </c>
      <c r="E281">
        <v>30.252656936645511</v>
      </c>
      <c r="F281">
        <v>27.190000534057621</v>
      </c>
      <c r="G281">
        <v>130.1772155761719</v>
      </c>
      <c r="H281">
        <v>92.520050048828125</v>
      </c>
      <c r="I281">
        <v>123.93408203125</v>
      </c>
      <c r="J281">
        <v>115.2676315307617</v>
      </c>
      <c r="K281">
        <v>240.53265380859381</v>
      </c>
      <c r="L281">
        <v>393.57998657226562</v>
      </c>
      <c r="M281">
        <v>16.98590087890625</v>
      </c>
      <c r="N281">
        <v>10.71821880340576</v>
      </c>
      <c r="O281">
        <v>77.305625915527344</v>
      </c>
      <c r="P281">
        <v>39.733840942382812</v>
      </c>
      <c r="Q281">
        <v>3934.3798828125</v>
      </c>
    </row>
    <row r="282" spans="1:17" x14ac:dyDescent="0.2">
      <c r="A282" s="2">
        <v>44907</v>
      </c>
      <c r="B282" s="12">
        <v>142.64230000000001</v>
      </c>
      <c r="C282">
        <v>338.17001342773438</v>
      </c>
      <c r="D282">
        <v>70.669998168945312</v>
      </c>
      <c r="E282">
        <v>30.579660415649411</v>
      </c>
      <c r="F282">
        <v>27.64999961853027</v>
      </c>
      <c r="G282">
        <v>132.1629943847656</v>
      </c>
      <c r="H282">
        <v>93.007148742675781</v>
      </c>
      <c r="I282">
        <v>125.8564987182617</v>
      </c>
      <c r="J282">
        <v>114.08412933349609</v>
      </c>
      <c r="K282">
        <v>247.4814453125</v>
      </c>
      <c r="L282">
        <v>401.6400146484375</v>
      </c>
      <c r="M282">
        <v>17.519428253173832</v>
      </c>
      <c r="N282">
        <v>10.68064498901367</v>
      </c>
      <c r="O282">
        <v>77.056533813476562</v>
      </c>
      <c r="P282">
        <v>40.070404052734382</v>
      </c>
      <c r="Q282">
        <v>3990.56005859375</v>
      </c>
    </row>
    <row r="283" spans="1:17" x14ac:dyDescent="0.2">
      <c r="A283" s="2">
        <v>44908</v>
      </c>
      <c r="B283" s="12">
        <v>143.60980000000001</v>
      </c>
      <c r="C283">
        <v>342.45999145507812</v>
      </c>
      <c r="D283">
        <v>71.650001525878906</v>
      </c>
      <c r="E283">
        <v>30.598348617553711</v>
      </c>
      <c r="F283">
        <v>27.95000076293945</v>
      </c>
      <c r="G283">
        <v>134.6551208496094</v>
      </c>
      <c r="H283">
        <v>95.283607482910156</v>
      </c>
      <c r="I283">
        <v>125.7345809936523</v>
      </c>
      <c r="J283">
        <v>119.49444580078119</v>
      </c>
      <c r="K283">
        <v>251.80363464355469</v>
      </c>
      <c r="L283">
        <v>416.17001342773438</v>
      </c>
      <c r="M283">
        <v>18.055953979492191</v>
      </c>
      <c r="N283">
        <v>10.53034496307373</v>
      </c>
      <c r="O283">
        <v>77.1331787109375</v>
      </c>
      <c r="P283">
        <v>39.846027374267578</v>
      </c>
      <c r="Q283">
        <v>4019.64990234375</v>
      </c>
    </row>
    <row r="284" spans="1:17" x14ac:dyDescent="0.2">
      <c r="A284" s="2">
        <v>44909</v>
      </c>
      <c r="B284" s="12">
        <v>141.37860000000001</v>
      </c>
      <c r="C284">
        <v>339.92001342773438</v>
      </c>
      <c r="D284">
        <v>68.930000305175781</v>
      </c>
      <c r="E284">
        <v>30.159225463867191</v>
      </c>
      <c r="F284">
        <v>28.729999542236332</v>
      </c>
      <c r="G284">
        <v>133.79132080078119</v>
      </c>
      <c r="H284">
        <v>94.746810913085938</v>
      </c>
      <c r="I284">
        <v>125.1062927246094</v>
      </c>
      <c r="J284">
        <v>120.9265823364258</v>
      </c>
      <c r="K284">
        <v>252.09770202636719</v>
      </c>
      <c r="L284">
        <v>418.3900146484375</v>
      </c>
      <c r="M284">
        <v>17.65830039978027</v>
      </c>
      <c r="N284">
        <v>10.58670711517334</v>
      </c>
      <c r="O284">
        <v>76.663719177246094</v>
      </c>
      <c r="P284">
        <v>39.434665679931641</v>
      </c>
      <c r="Q284">
        <v>3995.320068359375</v>
      </c>
    </row>
    <row r="285" spans="1:17" x14ac:dyDescent="0.2">
      <c r="A285" s="2">
        <v>44910</v>
      </c>
      <c r="B285" s="12">
        <v>134.7544</v>
      </c>
      <c r="C285">
        <v>328.70999145507812</v>
      </c>
      <c r="D285">
        <v>66.529998779296875</v>
      </c>
      <c r="E285">
        <v>29.682729721069339</v>
      </c>
      <c r="F285">
        <v>27.620000839233398</v>
      </c>
      <c r="G285">
        <v>129.51197814941409</v>
      </c>
      <c r="H285">
        <v>90.661087036132812</v>
      </c>
      <c r="I285">
        <v>122.0023193359375</v>
      </c>
      <c r="J285">
        <v>115.5162734985352</v>
      </c>
      <c r="K285">
        <v>244.05116271972659</v>
      </c>
      <c r="L285">
        <v>400.6400146484375</v>
      </c>
      <c r="M285">
        <v>16.936943054199219</v>
      </c>
      <c r="N285">
        <v>10.44580173492432</v>
      </c>
      <c r="O285">
        <v>74.776260375976562</v>
      </c>
      <c r="P285">
        <v>38.677383422851562</v>
      </c>
      <c r="Q285">
        <v>3895.75</v>
      </c>
    </row>
    <row r="286" spans="1:17" x14ac:dyDescent="0.2">
      <c r="A286" s="2">
        <v>44911</v>
      </c>
      <c r="B286" s="12">
        <v>132.78989999999999</v>
      </c>
      <c r="C286">
        <v>338.54000854492188</v>
      </c>
      <c r="D286">
        <v>65.410003662109375</v>
      </c>
      <c r="E286">
        <v>29.617330551147461</v>
      </c>
      <c r="F286">
        <v>27.719999313354489</v>
      </c>
      <c r="G286">
        <v>127.357421875</v>
      </c>
      <c r="H286">
        <v>90.323112487792969</v>
      </c>
      <c r="I286">
        <v>121.2427139282227</v>
      </c>
      <c r="J286">
        <v>118.7783660888672</v>
      </c>
      <c r="K286">
        <v>239.81718444824219</v>
      </c>
      <c r="L286">
        <v>394.3699951171875</v>
      </c>
      <c r="M286">
        <v>16.556278228759769</v>
      </c>
      <c r="N286">
        <v>10.40822696685791</v>
      </c>
      <c r="O286">
        <v>73.514091491699219</v>
      </c>
      <c r="P286">
        <v>38.50909423828125</v>
      </c>
      <c r="Q286">
        <v>3852.360107421875</v>
      </c>
    </row>
    <row r="287" spans="1:17" x14ac:dyDescent="0.2">
      <c r="A287" s="2">
        <v>44914</v>
      </c>
      <c r="B287" s="12">
        <v>130.6772</v>
      </c>
      <c r="C287">
        <v>328.760009765625</v>
      </c>
      <c r="D287">
        <v>64.589996337890625</v>
      </c>
      <c r="E287">
        <v>29.953678131103519</v>
      </c>
      <c r="F287">
        <v>27.270000457763668</v>
      </c>
      <c r="G287">
        <v>128.0921630859375</v>
      </c>
      <c r="H287">
        <v>88.623214721679688</v>
      </c>
      <c r="I287">
        <v>121.96478271484381</v>
      </c>
      <c r="J287">
        <v>113.8553924560547</v>
      </c>
      <c r="K287">
        <v>235.66163635253909</v>
      </c>
      <c r="L287">
        <v>382.29998779296881</v>
      </c>
      <c r="M287">
        <v>16.23956298828125</v>
      </c>
      <c r="N287">
        <v>10.473981857299799</v>
      </c>
      <c r="O287">
        <v>73.321388244628906</v>
      </c>
      <c r="P287">
        <v>39.098094940185547</v>
      </c>
      <c r="Q287">
        <v>3817.659912109375</v>
      </c>
    </row>
    <row r="288" spans="1:17" x14ac:dyDescent="0.2">
      <c r="A288" s="2">
        <v>44915</v>
      </c>
      <c r="B288" s="12">
        <v>130.60820000000001</v>
      </c>
      <c r="C288">
        <v>338.22000122070312</v>
      </c>
      <c r="D288">
        <v>65.050003051757812</v>
      </c>
      <c r="E288">
        <v>30.075136184692379</v>
      </c>
      <c r="F288">
        <v>26.760000228881839</v>
      </c>
      <c r="G288">
        <v>127.53615570068359</v>
      </c>
      <c r="H288">
        <v>89.100372314453125</v>
      </c>
      <c r="I288">
        <v>122.5555801391602</v>
      </c>
      <c r="J288">
        <v>116.45114898681641</v>
      </c>
      <c r="K288">
        <v>236.98475646972659</v>
      </c>
      <c r="L288">
        <v>386.47000122070312</v>
      </c>
      <c r="M288">
        <v>16.070713043212891</v>
      </c>
      <c r="N288">
        <v>10.46458911895752</v>
      </c>
      <c r="O288">
        <v>72.858917236328125</v>
      </c>
      <c r="P288">
        <v>38.312767028808587</v>
      </c>
      <c r="Q288">
        <v>3821.6201171875</v>
      </c>
    </row>
    <row r="289" spans="1:17" x14ac:dyDescent="0.2">
      <c r="A289" s="2">
        <v>44916</v>
      </c>
      <c r="B289" s="12">
        <v>133.71789999999999</v>
      </c>
      <c r="C289">
        <v>341.3800048828125</v>
      </c>
      <c r="D289">
        <v>67.680000305175781</v>
      </c>
      <c r="E289">
        <v>30.53294563293457</v>
      </c>
      <c r="F289">
        <v>26.870000839233398</v>
      </c>
      <c r="G289">
        <v>129.37298583984381</v>
      </c>
      <c r="H289">
        <v>89.716712951660156</v>
      </c>
      <c r="I289">
        <v>123.93408203125</v>
      </c>
      <c r="J289">
        <v>119.106575012207</v>
      </c>
      <c r="K289">
        <v>239.5623779296875</v>
      </c>
      <c r="L289">
        <v>391.91000366210938</v>
      </c>
      <c r="M289">
        <v>16.486345291137699</v>
      </c>
      <c r="N289">
        <v>10.57731342315674</v>
      </c>
      <c r="O289">
        <v>74.323402404785156</v>
      </c>
      <c r="P289">
        <v>38.443656921386719</v>
      </c>
      <c r="Q289">
        <v>3878.43994140625</v>
      </c>
    </row>
    <row r="290" spans="1:17" x14ac:dyDescent="0.2">
      <c r="A290" s="2">
        <v>44917</v>
      </c>
      <c r="B290" s="12">
        <v>130.53899999999999</v>
      </c>
      <c r="C290">
        <v>336.51998901367188</v>
      </c>
      <c r="D290">
        <v>63.860000610351562</v>
      </c>
      <c r="E290">
        <v>30.26199913024902</v>
      </c>
      <c r="F290">
        <v>26.059999465942379</v>
      </c>
      <c r="G290">
        <v>128.2708740234375</v>
      </c>
      <c r="H290">
        <v>87.738471984863281</v>
      </c>
      <c r="I290">
        <v>122.52744293212891</v>
      </c>
      <c r="J290">
        <v>116.4809875488281</v>
      </c>
      <c r="K290">
        <v>233.4466552734375</v>
      </c>
      <c r="L290">
        <v>379.94000244140619</v>
      </c>
      <c r="M290">
        <v>15.32537746429443</v>
      </c>
      <c r="N290">
        <v>10.624282836914061</v>
      </c>
      <c r="O290">
        <v>72.531326293945312</v>
      </c>
      <c r="P290">
        <v>38.032299041748047</v>
      </c>
      <c r="Q290">
        <v>3822.389892578125</v>
      </c>
    </row>
    <row r="291" spans="1:17" x14ac:dyDescent="0.2">
      <c r="A291" s="2">
        <v>44918</v>
      </c>
      <c r="B291" s="12">
        <v>130.1738</v>
      </c>
      <c r="C291">
        <v>338.45001220703119</v>
      </c>
      <c r="D291">
        <v>64.519996643066406</v>
      </c>
      <c r="E291">
        <v>30.33674240112305</v>
      </c>
      <c r="F291">
        <v>26</v>
      </c>
      <c r="G291">
        <v>128.51910400390619</v>
      </c>
      <c r="H291">
        <v>89.279312133789062</v>
      </c>
      <c r="I291">
        <v>123.10887145996089</v>
      </c>
      <c r="J291">
        <v>117.3959579467773</v>
      </c>
      <c r="K291">
        <v>233.9758605957031</v>
      </c>
      <c r="L291">
        <v>381.8599853515625</v>
      </c>
      <c r="M291">
        <v>15.192497253417971</v>
      </c>
      <c r="N291">
        <v>10.56791973114014</v>
      </c>
      <c r="O291">
        <v>72.155563354492188</v>
      </c>
      <c r="P291">
        <v>38.312767028808587</v>
      </c>
      <c r="Q291">
        <v>3844.820068359375</v>
      </c>
    </row>
    <row r="292" spans="1:17" x14ac:dyDescent="0.2">
      <c r="A292" s="2">
        <v>44922</v>
      </c>
      <c r="B292" s="12">
        <v>128.3672</v>
      </c>
      <c r="C292">
        <v>335.08999633789062</v>
      </c>
      <c r="D292">
        <v>63.270000457763672</v>
      </c>
      <c r="E292">
        <v>30.39279747009277</v>
      </c>
      <c r="F292">
        <v>25.409999847412109</v>
      </c>
      <c r="G292">
        <v>129.7304382324219</v>
      </c>
      <c r="H292">
        <v>87.410423278808594</v>
      </c>
      <c r="I292">
        <v>123.5402526855469</v>
      </c>
      <c r="J292">
        <v>116.24228668212891</v>
      </c>
      <c r="K292">
        <v>232.2411193847656</v>
      </c>
      <c r="L292">
        <v>380.6400146484375</v>
      </c>
      <c r="M292">
        <v>14.10845947265625</v>
      </c>
      <c r="N292">
        <v>10.56791973114014</v>
      </c>
      <c r="O292">
        <v>71.606376647949219</v>
      </c>
      <c r="P292">
        <v>38.368858337402337</v>
      </c>
      <c r="Q292">
        <v>3829.25</v>
      </c>
    </row>
    <row r="293" spans="1:17" x14ac:dyDescent="0.2">
      <c r="A293" s="2">
        <v>44923</v>
      </c>
      <c r="B293" s="12">
        <v>124.4282</v>
      </c>
      <c r="C293">
        <v>328.32998657226562</v>
      </c>
      <c r="D293">
        <v>62.569999694824219</v>
      </c>
      <c r="E293">
        <v>30.617034912109379</v>
      </c>
      <c r="F293">
        <v>25.260000228881839</v>
      </c>
      <c r="G293">
        <v>127.5559997558594</v>
      </c>
      <c r="H293">
        <v>85.949104309082031</v>
      </c>
      <c r="I293">
        <v>124.2154235839844</v>
      </c>
      <c r="J293">
        <v>114.9891738891602</v>
      </c>
      <c r="K293">
        <v>229.8595275878906</v>
      </c>
      <c r="L293">
        <v>376.04998779296881</v>
      </c>
      <c r="M293">
        <v>14.02353572845459</v>
      </c>
      <c r="N293">
        <v>10.50216484069824</v>
      </c>
      <c r="O293">
        <v>70.392372131347656</v>
      </c>
      <c r="P293">
        <v>38.443656921386719</v>
      </c>
      <c r="Q293">
        <v>3783.219970703125</v>
      </c>
    </row>
    <row r="294" spans="1:17" x14ac:dyDescent="0.2">
      <c r="A294" s="2">
        <v>44924</v>
      </c>
      <c r="B294" s="12">
        <v>127.9526</v>
      </c>
      <c r="C294">
        <v>337.57998657226562</v>
      </c>
      <c r="D294">
        <v>64.819999694824219</v>
      </c>
      <c r="E294">
        <v>30.96272087097168</v>
      </c>
      <c r="F294">
        <v>25.530000686645511</v>
      </c>
      <c r="G294">
        <v>131.5970458984375</v>
      </c>
      <c r="H294">
        <v>88.424392700195312</v>
      </c>
      <c r="I294">
        <v>124.9281005859375</v>
      </c>
      <c r="J294">
        <v>119.6038513183594</v>
      </c>
      <c r="K294">
        <v>236.21044921875</v>
      </c>
      <c r="L294">
        <v>389.85000610351562</v>
      </c>
      <c r="M294">
        <v>14.59003162384033</v>
      </c>
      <c r="N294">
        <v>10.61488723754883</v>
      </c>
      <c r="O294">
        <v>73.225044250488281</v>
      </c>
      <c r="P294">
        <v>38.639991760253913</v>
      </c>
      <c r="Q294">
        <v>3849.280029296875</v>
      </c>
    </row>
    <row r="295" spans="1:17" x14ac:dyDescent="0.2">
      <c r="A295" s="2">
        <v>44925</v>
      </c>
      <c r="B295" s="12">
        <v>128.26849999999999</v>
      </c>
      <c r="C295">
        <v>336.52999877929688</v>
      </c>
      <c r="D295">
        <v>64.769996643066406</v>
      </c>
      <c r="E295">
        <v>30.944036483764648</v>
      </c>
      <c r="F295">
        <v>25.270000457763668</v>
      </c>
      <c r="G295">
        <v>131.64668273925781</v>
      </c>
      <c r="H295">
        <v>88.2056884765625</v>
      </c>
      <c r="I295">
        <v>125.75331878662109</v>
      </c>
      <c r="J295">
        <v>119.6834030151367</v>
      </c>
      <c r="K295">
        <v>235.044189453125</v>
      </c>
      <c r="L295">
        <v>388.26998901367188</v>
      </c>
      <c r="M295">
        <v>14.601022720336911</v>
      </c>
      <c r="N295">
        <v>10.58670711517334</v>
      </c>
      <c r="O295">
        <v>71.770156860351562</v>
      </c>
      <c r="P295">
        <v>38.602592468261719</v>
      </c>
      <c r="Q295">
        <v>3839.5</v>
      </c>
    </row>
    <row r="296" spans="1:17" x14ac:dyDescent="0.2">
      <c r="A296" s="2">
        <v>44929</v>
      </c>
      <c r="B296" s="12">
        <v>123.4706</v>
      </c>
      <c r="C296">
        <v>336.92001342773438</v>
      </c>
      <c r="D296">
        <v>64.019996643066406</v>
      </c>
      <c r="E296">
        <v>31.308414459228519</v>
      </c>
      <c r="F296">
        <v>25.409999847412109</v>
      </c>
      <c r="G296">
        <v>133.82112121582031</v>
      </c>
      <c r="H296">
        <v>89.169960021972656</v>
      </c>
      <c r="I296">
        <v>126.709831237793</v>
      </c>
      <c r="J296">
        <v>124.0593948364258</v>
      </c>
      <c r="K296">
        <v>234.80897521972659</v>
      </c>
      <c r="L296">
        <v>385.5</v>
      </c>
      <c r="M296">
        <v>14.302285194396971</v>
      </c>
      <c r="N296">
        <v>10.56791973114014</v>
      </c>
      <c r="O296">
        <v>71.32696533203125</v>
      </c>
      <c r="P296">
        <v>39.070053100585938</v>
      </c>
      <c r="Q296">
        <v>3824.139892578125</v>
      </c>
    </row>
    <row r="297" spans="1:17" x14ac:dyDescent="0.2">
      <c r="A297" s="2">
        <v>44930</v>
      </c>
      <c r="B297" s="12">
        <v>124.7441</v>
      </c>
      <c r="C297">
        <v>341.41000366210938</v>
      </c>
      <c r="D297">
        <v>64.660003662109375</v>
      </c>
      <c r="E297">
        <v>31.89702033996582</v>
      </c>
      <c r="F297">
        <v>25.45999908447266</v>
      </c>
      <c r="G297">
        <v>138.59687805175781</v>
      </c>
      <c r="H297">
        <v>88.185798645019531</v>
      </c>
      <c r="I297">
        <v>127.8914337158203</v>
      </c>
      <c r="J297">
        <v>126.6750564575195</v>
      </c>
      <c r="K297">
        <v>224.53767395019531</v>
      </c>
      <c r="L297">
        <v>393.85000610351562</v>
      </c>
      <c r="M297">
        <v>14.73590087890625</v>
      </c>
      <c r="N297">
        <v>10.79336738586426</v>
      </c>
      <c r="O297">
        <v>73.533348083496094</v>
      </c>
      <c r="P297">
        <v>39.874076843261719</v>
      </c>
      <c r="Q297">
        <v>3852.969970703125</v>
      </c>
    </row>
    <row r="298" spans="1:17" x14ac:dyDescent="0.2">
      <c r="A298" s="2">
        <v>44931</v>
      </c>
      <c r="B298" s="12">
        <v>123.4212</v>
      </c>
      <c r="C298">
        <v>328.44000244140619</v>
      </c>
      <c r="D298">
        <v>62.330001831054688</v>
      </c>
      <c r="E298">
        <v>31.831624984741211</v>
      </c>
      <c r="F298">
        <v>26.45000076293945</v>
      </c>
      <c r="G298">
        <v>135.3699951171875</v>
      </c>
      <c r="H298">
        <v>86.257270812988281</v>
      </c>
      <c r="I298">
        <v>127.8631210327148</v>
      </c>
      <c r="J298">
        <v>126.2474060058594</v>
      </c>
      <c r="K298">
        <v>217.88287353515619</v>
      </c>
      <c r="L298">
        <v>366.32000732421881</v>
      </c>
      <c r="M298">
        <v>14.2523307800293</v>
      </c>
      <c r="N298">
        <v>10.06065845489502</v>
      </c>
      <c r="O298">
        <v>72.96490478515625</v>
      </c>
      <c r="P298">
        <v>39.659042358398438</v>
      </c>
      <c r="Q298">
        <v>3808.10009765625</v>
      </c>
    </row>
    <row r="299" spans="1:17" x14ac:dyDescent="0.2">
      <c r="A299" s="2">
        <v>44932</v>
      </c>
      <c r="B299" s="12">
        <v>127.9624</v>
      </c>
      <c r="C299">
        <v>332.75</v>
      </c>
      <c r="D299">
        <v>63.959999084472663</v>
      </c>
      <c r="E299">
        <v>32.149284362792969</v>
      </c>
      <c r="F299">
        <v>25.680000305175781</v>
      </c>
      <c r="G299">
        <v>139.51033020019531</v>
      </c>
      <c r="H299">
        <v>87.639060974121094</v>
      </c>
      <c r="I299">
        <v>130.309814453125</v>
      </c>
      <c r="J299">
        <v>129.31059265136719</v>
      </c>
      <c r="K299">
        <v>220.45068359375</v>
      </c>
      <c r="L299">
        <v>366.52999877929688</v>
      </c>
      <c r="M299">
        <v>14.84580230712891</v>
      </c>
      <c r="N299">
        <v>10.19217014312744</v>
      </c>
      <c r="O299">
        <v>75.219467163085938</v>
      </c>
      <c r="P299">
        <v>40.014308929443359</v>
      </c>
      <c r="Q299">
        <v>3895.080078125</v>
      </c>
    </row>
    <row r="300" spans="1:17" x14ac:dyDescent="0.2">
      <c r="A300" s="2">
        <v>44935</v>
      </c>
      <c r="B300" s="12">
        <v>128.48570000000001</v>
      </c>
      <c r="C300">
        <v>341.98001098632812</v>
      </c>
      <c r="D300">
        <v>67.239997863769531</v>
      </c>
      <c r="E300">
        <v>31.663444519042969</v>
      </c>
      <c r="F300">
        <v>25.04000091552734</v>
      </c>
      <c r="G300">
        <v>146.053466796875</v>
      </c>
      <c r="H300">
        <v>88.275276184082031</v>
      </c>
      <c r="I300">
        <v>129.7713317871094</v>
      </c>
      <c r="J300">
        <v>128.76359558105469</v>
      </c>
      <c r="K300">
        <v>222.5970764160156</v>
      </c>
      <c r="L300">
        <v>378.55999755859381</v>
      </c>
      <c r="M300">
        <v>15.614120483398439</v>
      </c>
      <c r="N300">
        <v>10.239139556884769</v>
      </c>
      <c r="O300">
        <v>77.377670288085938</v>
      </c>
      <c r="P300">
        <v>39.631000518798828</v>
      </c>
      <c r="Q300">
        <v>3892.090087890625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6682-0B53-A543-B62C-BA03170F3C92}">
  <sheetPr codeName="Sheet28"/>
  <dimension ref="A1:R300"/>
  <sheetViews>
    <sheetView zoomScale="75" workbookViewId="0">
      <selection activeCell="E18" sqref="E18:E300"/>
    </sheetView>
  </sheetViews>
  <sheetFormatPr baseColWidth="10" defaultRowHeight="15" x14ac:dyDescent="0.2"/>
  <cols>
    <col min="10" max="10" width="15.1640625" customWidth="1"/>
    <col min="11" max="11" width="15.83203125" customWidth="1"/>
    <col min="12" max="12" width="16.33203125" customWidth="1"/>
  </cols>
  <sheetData>
    <row r="1" spans="1:15" x14ac:dyDescent="0.2">
      <c r="A1" s="9" t="s">
        <v>0</v>
      </c>
      <c r="B1" s="13" t="s">
        <v>10</v>
      </c>
      <c r="C1" s="13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 s="12">
        <v>681.98</v>
      </c>
      <c r="C2" s="12">
        <v>4613.67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alpha_now+beta_now*E2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 s="12">
        <v>686.59</v>
      </c>
      <c r="C3" s="12">
        <v>4630.6499999999996</v>
      </c>
      <c r="D3">
        <f t="shared" si="0"/>
        <v>6.7597290243115449E-3</v>
      </c>
      <c r="E3">
        <f t="shared" si="1"/>
        <v>3.6803672564356127E-3</v>
      </c>
      <c r="F3">
        <f t="shared" si="2"/>
        <v>5.8630040061990983E-3</v>
      </c>
      <c r="G3">
        <f t="shared" si="3"/>
        <v>8.9672501811244656E-4</v>
      </c>
      <c r="H3">
        <f>0</f>
        <v>0</v>
      </c>
    </row>
    <row r="4" spans="1:15" x14ac:dyDescent="0.2">
      <c r="A4" s="4">
        <v>44503</v>
      </c>
      <c r="B4" s="12">
        <v>687.67</v>
      </c>
      <c r="C4" s="12">
        <v>4660.57</v>
      </c>
      <c r="D4">
        <f t="shared" si="0"/>
        <v>1.57299115920706E-3</v>
      </c>
      <c r="E4">
        <f t="shared" si="1"/>
        <v>6.4612959303769202E-3</v>
      </c>
      <c r="F4">
        <f t="shared" si="2"/>
        <v>1.0545772847471673E-2</v>
      </c>
      <c r="G4">
        <f t="shared" si="3"/>
        <v>-8.9727816882646128E-3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 s="12">
        <v>701.73</v>
      </c>
      <c r="C5" s="12">
        <v>4680.0600000000004</v>
      </c>
      <c r="D5">
        <f t="shared" si="0"/>
        <v>2.0445853388980195E-2</v>
      </c>
      <c r="E5">
        <f t="shared" si="1"/>
        <v>4.1818919145084621E-3</v>
      </c>
      <c r="F5">
        <f t="shared" si="2"/>
        <v>6.7075147137049271E-3</v>
      </c>
      <c r="G5">
        <f t="shared" si="3"/>
        <v>1.3738338675275269E-2</v>
      </c>
      <c r="H5">
        <f>0</f>
        <v>0</v>
      </c>
    </row>
    <row r="6" spans="1:15" x14ac:dyDescent="0.2">
      <c r="A6" s="4">
        <v>44505</v>
      </c>
      <c r="B6" s="12">
        <v>692.01</v>
      </c>
      <c r="C6" s="12">
        <v>4697.53</v>
      </c>
      <c r="D6">
        <f t="shared" si="0"/>
        <v>-1.3851481338976623E-2</v>
      </c>
      <c r="E6">
        <f t="shared" si="1"/>
        <v>3.7328581257503046E-3</v>
      </c>
      <c r="F6">
        <f t="shared" si="2"/>
        <v>5.9513926835432687E-3</v>
      </c>
      <c r="G6">
        <f t="shared" si="3"/>
        <v>-1.9802874022519894E-2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 s="12">
        <v>692.28</v>
      </c>
      <c r="C7" s="12">
        <v>4701.7</v>
      </c>
      <c r="D7">
        <f t="shared" si="0"/>
        <v>3.9016777214206932E-4</v>
      </c>
      <c r="E7">
        <f t="shared" si="1"/>
        <v>8.8770055752696031E-4</v>
      </c>
      <c r="F7">
        <f t="shared" si="2"/>
        <v>1.1604696606580304E-3</v>
      </c>
      <c r="G7">
        <f t="shared" si="3"/>
        <v>-7.7030188851596104E-4</v>
      </c>
      <c r="H7">
        <f>0</f>
        <v>0</v>
      </c>
      <c r="J7" t="s">
        <v>20</v>
      </c>
      <c r="K7">
        <v>0.71025713132059776</v>
      </c>
    </row>
    <row r="8" spans="1:15" x14ac:dyDescent="0.2">
      <c r="A8" s="4">
        <v>44509</v>
      </c>
      <c r="B8" s="12">
        <v>691.27</v>
      </c>
      <c r="C8" s="12">
        <v>4685.25</v>
      </c>
      <c r="D8">
        <f t="shared" si="0"/>
        <v>-1.4589472467787523E-3</v>
      </c>
      <c r="E8">
        <f t="shared" si="1"/>
        <v>-3.4987345002870374E-3</v>
      </c>
      <c r="F8">
        <f t="shared" si="2"/>
        <v>-6.2257900465661504E-3</v>
      </c>
      <c r="G8">
        <f t="shared" si="3"/>
        <v>4.7668427997873981E-3</v>
      </c>
      <c r="H8">
        <f>0</f>
        <v>0</v>
      </c>
      <c r="J8" t="s">
        <v>21</v>
      </c>
      <c r="K8">
        <v>0.50446519259176492</v>
      </c>
    </row>
    <row r="9" spans="1:15" x14ac:dyDescent="0.2">
      <c r="A9" s="4">
        <v>44510</v>
      </c>
      <c r="B9" s="12">
        <v>670.91</v>
      </c>
      <c r="C9" s="12">
        <v>4646.71</v>
      </c>
      <c r="D9">
        <f t="shared" si="0"/>
        <v>-2.9453035716868969E-2</v>
      </c>
      <c r="E9">
        <f t="shared" si="1"/>
        <v>-8.2258150578944367E-3</v>
      </c>
      <c r="F9">
        <f t="shared" si="2"/>
        <v>-1.4185658184419908E-2</v>
      </c>
      <c r="G9">
        <f t="shared" si="3"/>
        <v>-1.5267377532449061E-2</v>
      </c>
      <c r="H9">
        <f>0</f>
        <v>0</v>
      </c>
      <c r="J9" t="s">
        <v>22</v>
      </c>
      <c r="K9">
        <v>0.50247509296361947</v>
      </c>
    </row>
    <row r="10" spans="1:15" x14ac:dyDescent="0.2">
      <c r="A10" s="4">
        <v>44511</v>
      </c>
      <c r="B10" s="12">
        <v>679.25</v>
      </c>
      <c r="C10" s="12">
        <v>4649.2700000000004</v>
      </c>
      <c r="D10">
        <f t="shared" si="0"/>
        <v>1.2430877464935763E-2</v>
      </c>
      <c r="E10">
        <f t="shared" si="1"/>
        <v>5.5092743037565839E-4</v>
      </c>
      <c r="F10">
        <f t="shared" si="2"/>
        <v>5.9338186686468E-4</v>
      </c>
      <c r="G10">
        <f t="shared" si="3"/>
        <v>1.1837495598071084E-2</v>
      </c>
      <c r="H10">
        <f>0</f>
        <v>0</v>
      </c>
      <c r="J10" t="s">
        <v>23</v>
      </c>
      <c r="K10">
        <v>2.4307424581870764E-2</v>
      </c>
    </row>
    <row r="11" spans="1:15" ht="16" thickBot="1" x14ac:dyDescent="0.25">
      <c r="A11" s="4">
        <v>44512</v>
      </c>
      <c r="B11" s="12">
        <v>691.4</v>
      </c>
      <c r="C11" s="12">
        <v>4682.8500000000004</v>
      </c>
      <c r="D11">
        <f t="shared" si="0"/>
        <v>1.7887375782112525E-2</v>
      </c>
      <c r="E11">
        <f t="shared" si="1"/>
        <v>7.2226392530441164E-3</v>
      </c>
      <c r="F11">
        <f t="shared" si="2"/>
        <v>1.1827788751836476E-2</v>
      </c>
      <c r="G11">
        <f t="shared" si="3"/>
        <v>6.059587030276049E-3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 s="12">
        <v>682.57</v>
      </c>
      <c r="C12" s="12">
        <v>4682.8</v>
      </c>
      <c r="D12">
        <f t="shared" si="0"/>
        <v>-1.2771188892102825E-2</v>
      </c>
      <c r="E12">
        <f t="shared" si="1"/>
        <v>-1.0677258507119092E-5</v>
      </c>
      <c r="F12">
        <f t="shared" si="2"/>
        <v>-3.5229680618292401E-4</v>
      </c>
      <c r="G12">
        <f t="shared" si="3"/>
        <v>-1.24188920859199E-2</v>
      </c>
      <c r="H12">
        <f>0</f>
        <v>0</v>
      </c>
    </row>
    <row r="13" spans="1:15" ht="16" thickBot="1" x14ac:dyDescent="0.25">
      <c r="A13" s="4">
        <v>44516</v>
      </c>
      <c r="B13" s="12">
        <v>692.55</v>
      </c>
      <c r="C13" s="12">
        <v>4700.8999999999996</v>
      </c>
      <c r="D13">
        <f t="shared" si="0"/>
        <v>1.4621211011324631E-2</v>
      </c>
      <c r="E13">
        <f t="shared" si="1"/>
        <v>3.8652088494062209E-3</v>
      </c>
      <c r="F13">
        <f t="shared" si="2"/>
        <v>6.1742563084407126E-3</v>
      </c>
      <c r="G13">
        <f t="shared" si="3"/>
        <v>8.4469547028839173E-3</v>
      </c>
      <c r="H13">
        <f>0</f>
        <v>0</v>
      </c>
      <c r="J13" t="s">
        <v>25</v>
      </c>
    </row>
    <row r="14" spans="1:15" x14ac:dyDescent="0.2">
      <c r="A14" s="4">
        <v>44517</v>
      </c>
      <c r="B14" s="12">
        <v>684.93</v>
      </c>
      <c r="C14" s="12">
        <v>4688.67</v>
      </c>
      <c r="D14">
        <f t="shared" si="0"/>
        <v>-1.1002815681178224E-2</v>
      </c>
      <c r="E14">
        <f t="shared" si="1"/>
        <v>-2.6016294752068125E-3</v>
      </c>
      <c r="F14">
        <f t="shared" si="2"/>
        <v>-4.715166815499639E-3</v>
      </c>
      <c r="G14">
        <f t="shared" si="3"/>
        <v>-6.2876488656785851E-3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 s="12">
        <v>675.84</v>
      </c>
      <c r="C15" s="12">
        <v>4704.54</v>
      </c>
      <c r="D15">
        <f t="shared" si="0"/>
        <v>-1.327142919714408E-2</v>
      </c>
      <c r="E15">
        <f t="shared" si="1"/>
        <v>3.3847551651107199E-3</v>
      </c>
      <c r="F15">
        <f t="shared" si="2"/>
        <v>5.3652267336889992E-3</v>
      </c>
      <c r="G15">
        <f t="shared" si="3"/>
        <v>-1.8636655930833079E-2</v>
      </c>
      <c r="H15">
        <f>0</f>
        <v>0</v>
      </c>
      <c r="J15" t="s">
        <v>26</v>
      </c>
      <c r="K15">
        <v>1</v>
      </c>
      <c r="L15">
        <v>0.1497732594399841</v>
      </c>
      <c r="M15">
        <v>0.1497732594399841</v>
      </c>
      <c r="N15">
        <v>253.48740608622279</v>
      </c>
      <c r="O15">
        <v>7.7097254248487452E-40</v>
      </c>
    </row>
    <row r="16" spans="1:15" x14ac:dyDescent="0.2">
      <c r="A16" s="4">
        <v>44519</v>
      </c>
      <c r="B16" s="12">
        <v>675.97</v>
      </c>
      <c r="C16" s="12">
        <v>4697.96</v>
      </c>
      <c r="D16">
        <f t="shared" si="0"/>
        <v>1.923532196970168E-4</v>
      </c>
      <c r="E16">
        <f t="shared" si="1"/>
        <v>-1.3986489646171663E-3</v>
      </c>
      <c r="F16">
        <f t="shared" si="2"/>
        <v>-2.6894839188349325E-3</v>
      </c>
      <c r="G16">
        <f t="shared" si="3"/>
        <v>2.8818371385319493E-3</v>
      </c>
      <c r="H16">
        <f>0</f>
        <v>0</v>
      </c>
      <c r="J16" t="s">
        <v>27</v>
      </c>
      <c r="K16">
        <v>249</v>
      </c>
      <c r="L16">
        <v>0.14712187156103046</v>
      </c>
      <c r="M16">
        <v>5.9085088980333515E-4</v>
      </c>
    </row>
    <row r="17" spans="1:18" ht="16" thickBot="1" x14ac:dyDescent="0.25">
      <c r="A17" s="4">
        <v>44522</v>
      </c>
      <c r="B17" s="12">
        <v>656.38</v>
      </c>
      <c r="C17" s="12">
        <v>4682.9399999999996</v>
      </c>
      <c r="D17">
        <f t="shared" si="0"/>
        <v>-2.8980576061067853E-2</v>
      </c>
      <c r="E17">
        <f t="shared" si="1"/>
        <v>-3.1971323723489764E-3</v>
      </c>
      <c r="F17">
        <f t="shared" si="2"/>
        <v>-5.7179262309983072E-3</v>
      </c>
      <c r="G17">
        <f t="shared" si="3"/>
        <v>-2.3262649830069544E-2</v>
      </c>
      <c r="H17">
        <f>0</f>
        <v>0</v>
      </c>
      <c r="J17" s="6" t="s">
        <v>28</v>
      </c>
      <c r="K17" s="6">
        <v>250</v>
      </c>
      <c r="L17" s="6">
        <v>0.29689513100101456</v>
      </c>
      <c r="M17" s="6"/>
      <c r="N17" s="6"/>
      <c r="O17" s="6"/>
    </row>
    <row r="18" spans="1:18" ht="16" thickBot="1" x14ac:dyDescent="0.25">
      <c r="A18" s="4">
        <v>44523</v>
      </c>
      <c r="B18" s="12">
        <v>636.91</v>
      </c>
      <c r="C18" s="12">
        <v>4690.7</v>
      </c>
      <c r="D18">
        <f t="shared" si="0"/>
        <v>-2.9662695389865656E-2</v>
      </c>
      <c r="E18">
        <f t="shared" si="1"/>
        <v>1.6570786727996278E-3</v>
      </c>
      <c r="F18">
        <f t="shared" si="2"/>
        <v>2.4560152455254491E-3</v>
      </c>
      <c r="G18">
        <f t="shared" si="3"/>
        <v>-3.2118710635391103E-2</v>
      </c>
      <c r="H18">
        <f>0</f>
        <v>0</v>
      </c>
    </row>
    <row r="19" spans="1:18" x14ac:dyDescent="0.2">
      <c r="A19" s="4">
        <v>44524</v>
      </c>
      <c r="B19" s="12">
        <v>649.30999999999995</v>
      </c>
      <c r="C19" s="12">
        <v>4701.46</v>
      </c>
      <c r="D19">
        <f t="shared" si="0"/>
        <v>1.9468998759636369E-2</v>
      </c>
      <c r="E19">
        <f t="shared" si="1"/>
        <v>2.2939006971240961E-3</v>
      </c>
      <c r="F19">
        <f t="shared" si="2"/>
        <v>3.5283513902408538E-3</v>
      </c>
      <c r="G19">
        <f t="shared" si="3"/>
        <v>1.5940647369395516E-2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 s="12">
        <v>649.54999999999995</v>
      </c>
      <c r="C20" s="12">
        <v>4594.62</v>
      </c>
      <c r="D20">
        <f t="shared" si="0"/>
        <v>3.6962313840849248E-4</v>
      </c>
      <c r="E20">
        <f t="shared" si="1"/>
        <v>-2.2724855683128209E-2</v>
      </c>
      <c r="F20">
        <f t="shared" si="2"/>
        <v>-3.8600400031057761E-2</v>
      </c>
      <c r="G20">
        <f t="shared" si="3"/>
        <v>3.8970023169466253E-2</v>
      </c>
      <c r="H20">
        <f>0</f>
        <v>0</v>
      </c>
      <c r="J20" t="s">
        <v>29</v>
      </c>
      <c r="K20">
        <v>-3.3431751246141769E-4</v>
      </c>
      <c r="L20">
        <v>1.5355501484126907E-3</v>
      </c>
      <c r="M20">
        <v>-0.21771839415795319</v>
      </c>
      <c r="N20">
        <v>0.82782683828253123</v>
      </c>
      <c r="O20">
        <v>-3.3586401418708224E-3</v>
      </c>
      <c r="P20">
        <v>2.690005116947987E-3</v>
      </c>
      <c r="Q20">
        <v>-3.3586401418708224E-3</v>
      </c>
      <c r="R20">
        <v>2.690005116947987E-3</v>
      </c>
    </row>
    <row r="21" spans="1:18" ht="16" thickBot="1" x14ac:dyDescent="0.25">
      <c r="A21" s="4">
        <v>44529</v>
      </c>
      <c r="B21" s="12">
        <v>672.82</v>
      </c>
      <c r="C21" s="12">
        <v>4655.2700000000004</v>
      </c>
      <c r="D21">
        <f t="shared" si="0"/>
        <v>3.582480178585179E-2</v>
      </c>
      <c r="E21">
        <f t="shared" si="1"/>
        <v>1.3200221128189193E-2</v>
      </c>
      <c r="F21">
        <f t="shared" si="2"/>
        <v>2.1893359441721716E-2</v>
      </c>
      <c r="G21">
        <f t="shared" si="3"/>
        <v>1.3931442344130074E-2</v>
      </c>
      <c r="H21">
        <f>0</f>
        <v>0</v>
      </c>
      <c r="J21" s="6" t="s">
        <v>42</v>
      </c>
      <c r="K21" s="6">
        <v>1.6838867120730066</v>
      </c>
      <c r="L21" s="6">
        <v>0.10576322281945752</v>
      </c>
      <c r="M21" s="6">
        <v>15.921287827503852</v>
      </c>
      <c r="N21" s="6">
        <v>7.7097254248492966E-40</v>
      </c>
      <c r="O21" s="6">
        <v>1.4755821454896239</v>
      </c>
      <c r="P21" s="6">
        <v>1.8921912786563893</v>
      </c>
      <c r="Q21" s="6">
        <v>1.4755821454896239</v>
      </c>
      <c r="R21" s="6">
        <v>1.8921912786563893</v>
      </c>
    </row>
    <row r="22" spans="1:18" x14ac:dyDescent="0.2">
      <c r="A22" s="4">
        <v>44530</v>
      </c>
      <c r="B22" s="12">
        <v>647.70000000000005</v>
      </c>
      <c r="C22" s="12">
        <v>4567</v>
      </c>
      <c r="D22">
        <f t="shared" si="0"/>
        <v>-3.7335394310513914E-2</v>
      </c>
      <c r="E22">
        <f t="shared" si="1"/>
        <v>-1.8961306218543861E-2</v>
      </c>
      <c r="F22">
        <f t="shared" si="2"/>
        <v>-3.2263009097414697E-2</v>
      </c>
      <c r="G22">
        <f t="shared" si="3"/>
        <v>-5.0723852130992175E-3</v>
      </c>
      <c r="H22">
        <f>0</f>
        <v>0</v>
      </c>
    </row>
    <row r="23" spans="1:18" x14ac:dyDescent="0.2">
      <c r="A23" s="4">
        <v>44531</v>
      </c>
      <c r="B23" s="12">
        <v>599.57000000000005</v>
      </c>
      <c r="C23" s="12">
        <v>4513.04</v>
      </c>
      <c r="D23">
        <f t="shared" si="0"/>
        <v>-7.4309093716226626E-2</v>
      </c>
      <c r="E23">
        <f t="shared" si="1"/>
        <v>-1.1815195971097037E-2</v>
      </c>
      <c r="F23">
        <f t="shared" si="2"/>
        <v>-2.022976900873024E-2</v>
      </c>
      <c r="G23">
        <f t="shared" si="3"/>
        <v>-5.4079324707496386E-2</v>
      </c>
      <c r="H23">
        <f>0</f>
        <v>0</v>
      </c>
    </row>
    <row r="24" spans="1:18" x14ac:dyDescent="0.2">
      <c r="A24" s="4">
        <v>44532</v>
      </c>
      <c r="B24" s="12">
        <v>623.37</v>
      </c>
      <c r="C24" s="12">
        <v>4577.1000000000004</v>
      </c>
      <c r="D24">
        <f t="shared" si="0"/>
        <v>3.9695114832296374E-2</v>
      </c>
      <c r="E24">
        <f t="shared" si="1"/>
        <v>1.4194423271231882E-2</v>
      </c>
      <c r="F24">
        <f t="shared" si="2"/>
        <v>2.3567483219505806E-2</v>
      </c>
      <c r="G24">
        <f t="shared" si="3"/>
        <v>1.6127631612790568E-2</v>
      </c>
      <c r="H24">
        <f>0</f>
        <v>0</v>
      </c>
    </row>
    <row r="25" spans="1:18" x14ac:dyDescent="0.2">
      <c r="A25" s="4">
        <v>44533</v>
      </c>
      <c r="B25" s="12">
        <v>613.11</v>
      </c>
      <c r="C25" s="12">
        <v>4538.43</v>
      </c>
      <c r="D25">
        <f t="shared" si="0"/>
        <v>-1.6458924876076808E-2</v>
      </c>
      <c r="E25">
        <f t="shared" si="1"/>
        <v>-8.4485809792226307E-3</v>
      </c>
      <c r="F25">
        <f t="shared" si="2"/>
        <v>-1.4560770759247155E-2</v>
      </c>
      <c r="G25">
        <f t="shared" si="3"/>
        <v>-1.8981541168296527E-3</v>
      </c>
      <c r="H25">
        <f>0</f>
        <v>0</v>
      </c>
    </row>
    <row r="26" spans="1:18" x14ac:dyDescent="0.2">
      <c r="A26" s="4">
        <v>44536</v>
      </c>
      <c r="B26" s="12">
        <v>616.54</v>
      </c>
      <c r="C26" s="12">
        <v>4591.67</v>
      </c>
      <c r="D26">
        <f t="shared" si="0"/>
        <v>5.5944284059956662E-3</v>
      </c>
      <c r="E26">
        <f t="shared" si="1"/>
        <v>1.1730928977641941E-2</v>
      </c>
      <c r="F26">
        <f t="shared" si="2"/>
        <v>1.9419237913262027E-2</v>
      </c>
      <c r="G26">
        <f t="shared" si="3"/>
        <v>-1.3824809507266361E-2</v>
      </c>
      <c r="H26">
        <f>0</f>
        <v>0</v>
      </c>
    </row>
    <row r="27" spans="1:18" x14ac:dyDescent="0.2">
      <c r="A27" s="4">
        <v>44537</v>
      </c>
      <c r="B27" s="12">
        <v>663.39</v>
      </c>
      <c r="C27" s="12">
        <v>4686.75</v>
      </c>
      <c r="D27">
        <f t="shared" si="0"/>
        <v>7.5988581438349634E-2</v>
      </c>
      <c r="E27">
        <f t="shared" si="1"/>
        <v>2.0707063007576743E-2</v>
      </c>
      <c r="F27">
        <f t="shared" si="2"/>
        <v>3.4534030732055562E-2</v>
      </c>
      <c r="G27">
        <f t="shared" si="3"/>
        <v>4.1454550706294072E-2</v>
      </c>
      <c r="H27">
        <f>0</f>
        <v>0</v>
      </c>
    </row>
    <row r="28" spans="1:18" x14ac:dyDescent="0.2">
      <c r="A28" s="4">
        <v>44538</v>
      </c>
      <c r="B28" s="12">
        <v>665.81</v>
      </c>
      <c r="C28" s="12">
        <v>4701.21</v>
      </c>
      <c r="D28">
        <f t="shared" si="0"/>
        <v>3.6479295738554018E-3</v>
      </c>
      <c r="E28">
        <f t="shared" si="1"/>
        <v>3.0852936469836223E-3</v>
      </c>
      <c r="F28">
        <f t="shared" si="2"/>
        <v>4.8609674625375698E-3</v>
      </c>
      <c r="G28">
        <f t="shared" si="3"/>
        <v>-1.2130378886821679E-3</v>
      </c>
      <c r="H28">
        <f>0</f>
        <v>0</v>
      </c>
    </row>
    <row r="29" spans="1:18" x14ac:dyDescent="0.2">
      <c r="A29" s="4">
        <v>44539</v>
      </c>
      <c r="B29" s="12">
        <v>642.15</v>
      </c>
      <c r="C29" s="12">
        <v>4667.45</v>
      </c>
      <c r="D29">
        <f t="shared" si="0"/>
        <v>-3.5535663327375677E-2</v>
      </c>
      <c r="E29">
        <f t="shared" si="1"/>
        <v>-7.1811299644134463E-3</v>
      </c>
      <c r="F29">
        <f t="shared" si="2"/>
        <v>-1.2426526837206523E-2</v>
      </c>
      <c r="G29">
        <f t="shared" si="3"/>
        <v>-2.3109136490169154E-2</v>
      </c>
      <c r="H29">
        <f>0</f>
        <v>0</v>
      </c>
    </row>
    <row r="30" spans="1:18" x14ac:dyDescent="0.2">
      <c r="A30" s="4">
        <v>44540</v>
      </c>
      <c r="B30" s="12">
        <v>647</v>
      </c>
      <c r="C30" s="12">
        <v>4712.0200000000004</v>
      </c>
      <c r="D30">
        <f t="shared" si="0"/>
        <v>7.552752472163915E-3</v>
      </c>
      <c r="E30">
        <f t="shared" si="1"/>
        <v>9.54911139915815E-3</v>
      </c>
      <c r="F30">
        <f t="shared" si="2"/>
        <v>1.5745304284685867E-2</v>
      </c>
      <c r="G30">
        <f t="shared" si="3"/>
        <v>-8.1925518125219518E-3</v>
      </c>
      <c r="H30">
        <f>0</f>
        <v>0</v>
      </c>
    </row>
    <row r="31" spans="1:18" x14ac:dyDescent="0.2">
      <c r="A31" s="4">
        <v>44543</v>
      </c>
      <c r="B31" s="12">
        <v>655.94</v>
      </c>
      <c r="C31" s="12">
        <v>4668.97</v>
      </c>
      <c r="D31">
        <f t="shared" si="0"/>
        <v>1.3817619783616841E-2</v>
      </c>
      <c r="E31">
        <f t="shared" si="1"/>
        <v>-9.1362090992822553E-3</v>
      </c>
      <c r="F31">
        <f t="shared" si="2"/>
        <v>-1.5718658613463297E-2</v>
      </c>
      <c r="G31">
        <f t="shared" si="3"/>
        <v>2.9536278397080139E-2</v>
      </c>
      <c r="H31">
        <f>0</f>
        <v>0</v>
      </c>
    </row>
    <row r="32" spans="1:18" x14ac:dyDescent="0.2">
      <c r="A32" s="4">
        <v>44544</v>
      </c>
      <c r="B32" s="12">
        <v>624.69000000000005</v>
      </c>
      <c r="C32" s="12">
        <v>4634.09</v>
      </c>
      <c r="D32">
        <f t="shared" si="0"/>
        <v>-4.7641552581028757E-2</v>
      </c>
      <c r="E32">
        <f t="shared" si="1"/>
        <v>-7.4705984403412584E-3</v>
      </c>
      <c r="F32">
        <f t="shared" si="2"/>
        <v>-1.2913958957385389E-2</v>
      </c>
      <c r="G32">
        <f t="shared" si="3"/>
        <v>-3.4727593623643367E-2</v>
      </c>
      <c r="H32">
        <f>0</f>
        <v>0</v>
      </c>
    </row>
    <row r="33" spans="1:8" x14ac:dyDescent="0.2">
      <c r="A33" s="4">
        <v>44545</v>
      </c>
      <c r="B33" s="12">
        <v>647.04</v>
      </c>
      <c r="C33" s="12">
        <v>4709.8500000000004</v>
      </c>
      <c r="D33">
        <f t="shared" si="0"/>
        <v>3.5777745761897739E-2</v>
      </c>
      <c r="E33">
        <f t="shared" si="1"/>
        <v>1.6348409288555077E-2</v>
      </c>
      <c r="F33">
        <f t="shared" si="2"/>
        <v>2.7194551652067391E-2</v>
      </c>
      <c r="G33">
        <f t="shared" si="3"/>
        <v>8.5831941098303485E-3</v>
      </c>
      <c r="H33">
        <f>0</f>
        <v>0</v>
      </c>
    </row>
    <row r="34" spans="1:8" x14ac:dyDescent="0.2">
      <c r="A34" s="4">
        <v>44546</v>
      </c>
      <c r="B34" s="12">
        <v>608.98</v>
      </c>
      <c r="C34" s="12">
        <v>4668.67</v>
      </c>
      <c r="D34">
        <f t="shared" si="0"/>
        <v>-5.8821711177052372E-2</v>
      </c>
      <c r="E34">
        <f t="shared" si="1"/>
        <v>-8.7433782392221104E-3</v>
      </c>
      <c r="F34">
        <f t="shared" si="2"/>
        <v>-1.5057175948115811E-2</v>
      </c>
      <c r="G34">
        <f t="shared" si="3"/>
        <v>-4.3764535228936557E-2</v>
      </c>
      <c r="H34">
        <f>0</f>
        <v>0</v>
      </c>
    </row>
    <row r="35" spans="1:8" x14ac:dyDescent="0.2">
      <c r="A35" s="4">
        <v>44547</v>
      </c>
      <c r="B35" s="12">
        <v>615.63</v>
      </c>
      <c r="C35" s="12">
        <v>4620.6400000000003</v>
      </c>
      <c r="D35">
        <f t="shared" si="0"/>
        <v>1.0919898847252751E-2</v>
      </c>
      <c r="E35">
        <f t="shared" si="1"/>
        <v>-1.0287726483131143E-2</v>
      </c>
      <c r="F35">
        <f t="shared" si="2"/>
        <v>-1.7657683434847513E-2</v>
      </c>
      <c r="G35">
        <f t="shared" si="3"/>
        <v>2.8577582282100264E-2</v>
      </c>
      <c r="H35">
        <f>0</f>
        <v>0</v>
      </c>
    </row>
    <row r="36" spans="1:8" x14ac:dyDescent="0.2">
      <c r="A36" s="4">
        <v>44550</v>
      </c>
      <c r="B36" s="12">
        <v>605.37</v>
      </c>
      <c r="C36" s="12">
        <v>4568.0200000000004</v>
      </c>
      <c r="D36">
        <f t="shared" si="0"/>
        <v>-1.6665854490521936E-2</v>
      </c>
      <c r="E36">
        <f t="shared" si="1"/>
        <v>-1.1388032826621375E-2</v>
      </c>
      <c r="F36">
        <f t="shared" si="2"/>
        <v>-1.9510474665860353E-2</v>
      </c>
      <c r="G36">
        <f t="shared" si="3"/>
        <v>2.8446201753384165E-3</v>
      </c>
      <c r="H36">
        <f>0</f>
        <v>0</v>
      </c>
    </row>
    <row r="37" spans="1:8" x14ac:dyDescent="0.2">
      <c r="A37" s="4">
        <v>44551</v>
      </c>
      <c r="B37" s="12">
        <v>631.32000000000005</v>
      </c>
      <c r="C37" s="12">
        <v>4649.2299999999996</v>
      </c>
      <c r="D37">
        <f t="shared" si="0"/>
        <v>4.2866346201496652E-2</v>
      </c>
      <c r="E37">
        <f t="shared" si="1"/>
        <v>1.7777943178882483E-2</v>
      </c>
      <c r="F37">
        <f t="shared" si="2"/>
        <v>2.9601724774447741E-2</v>
      </c>
      <c r="G37">
        <f t="shared" si="3"/>
        <v>1.3264621427048911E-2</v>
      </c>
      <c r="H37">
        <f>0</f>
        <v>0</v>
      </c>
    </row>
    <row r="38" spans="1:8" x14ac:dyDescent="0.2">
      <c r="A38" s="4">
        <v>44552</v>
      </c>
      <c r="B38" s="12">
        <v>643.92999999999995</v>
      </c>
      <c r="C38" s="12">
        <v>4696.5600000000004</v>
      </c>
      <c r="D38">
        <f t="shared" si="0"/>
        <v>1.9974022682633041E-2</v>
      </c>
      <c r="E38">
        <f t="shared" si="1"/>
        <v>1.0180180373954517E-2</v>
      </c>
      <c r="F38">
        <f t="shared" si="2"/>
        <v>1.6807952945747006E-2</v>
      </c>
      <c r="G38">
        <f t="shared" si="3"/>
        <v>3.1660697368860354E-3</v>
      </c>
      <c r="H38">
        <f>0</f>
        <v>0</v>
      </c>
    </row>
    <row r="39" spans="1:8" x14ac:dyDescent="0.2">
      <c r="A39" s="4">
        <v>44553</v>
      </c>
      <c r="B39" s="12">
        <v>648.57000000000005</v>
      </c>
      <c r="C39" s="12">
        <v>4725.79</v>
      </c>
      <c r="D39">
        <f t="shared" si="0"/>
        <v>7.2057521780319878E-3</v>
      </c>
      <c r="E39">
        <f t="shared" si="1"/>
        <v>6.2237041579367158E-3</v>
      </c>
      <c r="F39">
        <f t="shared" si="2"/>
        <v>1.0145695218961739E-2</v>
      </c>
      <c r="G39">
        <f t="shared" si="3"/>
        <v>-2.9399430409297513E-3</v>
      </c>
      <c r="H39">
        <f>0</f>
        <v>0</v>
      </c>
    </row>
    <row r="40" spans="1:8" x14ac:dyDescent="0.2">
      <c r="A40" s="4">
        <v>44557</v>
      </c>
      <c r="B40" s="12">
        <v>663.28</v>
      </c>
      <c r="C40" s="12">
        <v>4791.1899999999996</v>
      </c>
      <c r="D40">
        <f t="shared" si="0"/>
        <v>2.2680666697503682E-2</v>
      </c>
      <c r="E40">
        <f t="shared" si="1"/>
        <v>1.383895602639984E-2</v>
      </c>
      <c r="F40">
        <f t="shared" si="2"/>
        <v>2.2968916649355929E-2</v>
      </c>
      <c r="G40">
        <f t="shared" si="3"/>
        <v>-2.8824995185224717E-4</v>
      </c>
      <c r="H40">
        <f>0</f>
        <v>0</v>
      </c>
    </row>
    <row r="41" spans="1:8" x14ac:dyDescent="0.2">
      <c r="A41" s="4">
        <v>44558</v>
      </c>
      <c r="B41" s="12">
        <v>654</v>
      </c>
      <c r="C41" s="12">
        <v>4786.3500000000004</v>
      </c>
      <c r="D41">
        <f t="shared" si="0"/>
        <v>-1.3991074659269076E-2</v>
      </c>
      <c r="E41">
        <f t="shared" si="1"/>
        <v>-1.0101874482121298E-3</v>
      </c>
      <c r="F41">
        <f t="shared" si="2"/>
        <v>-2.0353587332087616E-3</v>
      </c>
      <c r="G41">
        <f t="shared" si="3"/>
        <v>-1.1955715926060314E-2</v>
      </c>
      <c r="H41">
        <f>0</f>
        <v>0</v>
      </c>
    </row>
    <row r="42" spans="1:8" x14ac:dyDescent="0.2">
      <c r="A42" s="4">
        <v>44559</v>
      </c>
      <c r="B42" s="12">
        <v>654.58000000000004</v>
      </c>
      <c r="C42" s="12">
        <v>4793.0600000000004</v>
      </c>
      <c r="D42">
        <f t="shared" si="0"/>
        <v>8.8685015290534963E-4</v>
      </c>
      <c r="E42">
        <f t="shared" si="1"/>
        <v>1.4019033292591576E-3</v>
      </c>
      <c r="F42">
        <f t="shared" si="2"/>
        <v>2.0263288752889867E-3</v>
      </c>
      <c r="G42">
        <f t="shared" si="3"/>
        <v>-1.139478722383637E-3</v>
      </c>
      <c r="H42">
        <f>0</f>
        <v>0</v>
      </c>
    </row>
    <row r="43" spans="1:8" x14ac:dyDescent="0.2">
      <c r="A43" s="4">
        <v>44560</v>
      </c>
      <c r="B43" s="12">
        <v>654.54</v>
      </c>
      <c r="C43" s="12">
        <v>4778.7299999999996</v>
      </c>
      <c r="D43">
        <f t="shared" si="0"/>
        <v>-6.1107885972799814E-5</v>
      </c>
      <c r="E43">
        <f t="shared" si="1"/>
        <v>-2.9897393314501919E-3</v>
      </c>
      <c r="F43">
        <f t="shared" si="2"/>
        <v>-5.3686998452524299E-3</v>
      </c>
      <c r="G43">
        <f t="shared" si="3"/>
        <v>5.3075919592796301E-3</v>
      </c>
      <c r="H43">
        <f>0</f>
        <v>0</v>
      </c>
    </row>
    <row r="44" spans="1:8" x14ac:dyDescent="0.2">
      <c r="A44" s="4">
        <v>44561</v>
      </c>
      <c r="B44" s="12">
        <v>649.11</v>
      </c>
      <c r="C44" s="12">
        <v>4766.18</v>
      </c>
      <c r="D44">
        <f t="shared" si="0"/>
        <v>-8.2959024658537661E-3</v>
      </c>
      <c r="E44">
        <f t="shared" si="1"/>
        <v>-2.6262207741385435E-3</v>
      </c>
      <c r="F44">
        <f t="shared" si="2"/>
        <v>-4.7565757770033955E-3</v>
      </c>
      <c r="G44">
        <f t="shared" si="3"/>
        <v>-3.5393266888503706E-3</v>
      </c>
      <c r="H44">
        <f>0</f>
        <v>0</v>
      </c>
    </row>
    <row r="45" spans="1:8" x14ac:dyDescent="0.2">
      <c r="A45" s="4">
        <v>44564</v>
      </c>
      <c r="B45" s="12">
        <v>630.14</v>
      </c>
      <c r="C45" s="12">
        <v>4796.5600000000004</v>
      </c>
      <c r="D45">
        <f t="shared" si="0"/>
        <v>-2.9224630648118199E-2</v>
      </c>
      <c r="E45">
        <f t="shared" si="1"/>
        <v>6.3740773533522699E-3</v>
      </c>
      <c r="F45">
        <f t="shared" si="2"/>
        <v>1.0398906644573947E-2</v>
      </c>
      <c r="G45">
        <f t="shared" si="3"/>
        <v>-3.9623537292692149E-2</v>
      </c>
      <c r="H45">
        <f>0</f>
        <v>0</v>
      </c>
    </row>
    <row r="46" spans="1:8" x14ac:dyDescent="0.2">
      <c r="A46" s="4">
        <v>44565</v>
      </c>
      <c r="B46" s="12">
        <v>603.94000000000005</v>
      </c>
      <c r="C46" s="12">
        <v>4793.54</v>
      </c>
      <c r="D46">
        <f t="shared" si="0"/>
        <v>-4.1578062017964101E-2</v>
      </c>
      <c r="E46">
        <f t="shared" si="1"/>
        <v>-6.29617892823231E-4</v>
      </c>
      <c r="F46">
        <f t="shared" si="2"/>
        <v>-1.3945227158698628E-3</v>
      </c>
      <c r="G46">
        <f t="shared" si="3"/>
        <v>-4.0183539302094236E-2</v>
      </c>
      <c r="H46">
        <f>0</f>
        <v>0</v>
      </c>
    </row>
    <row r="47" spans="1:8" x14ac:dyDescent="0.2">
      <c r="A47" s="4">
        <v>44566</v>
      </c>
      <c r="B47" s="12">
        <v>572.76</v>
      </c>
      <c r="C47" s="12">
        <v>4700.58</v>
      </c>
      <c r="D47">
        <f t="shared" si="0"/>
        <v>-5.162764513031104E-2</v>
      </c>
      <c r="E47">
        <f t="shared" si="1"/>
        <v>-1.939276609770646E-2</v>
      </c>
      <c r="F47">
        <f t="shared" si="2"/>
        <v>-3.2989538654729214E-2</v>
      </c>
      <c r="G47">
        <f t="shared" si="3"/>
        <v>-1.8638106475581825E-2</v>
      </c>
      <c r="H47">
        <f>0</f>
        <v>0</v>
      </c>
    </row>
    <row r="48" spans="1:8" x14ac:dyDescent="0.2">
      <c r="A48" s="4">
        <v>44567</v>
      </c>
      <c r="B48" s="12">
        <v>574.04</v>
      </c>
      <c r="C48" s="12">
        <v>4696.05</v>
      </c>
      <c r="D48">
        <f t="shared" si="0"/>
        <v>2.234792932467311E-3</v>
      </c>
      <c r="E48">
        <f t="shared" si="1"/>
        <v>-9.6371086121282978E-4</v>
      </c>
      <c r="F48">
        <f t="shared" si="2"/>
        <v>-1.9570974259381351E-3</v>
      </c>
      <c r="G48">
        <f t="shared" si="3"/>
        <v>4.1918903584054461E-3</v>
      </c>
      <c r="H48">
        <f>0</f>
        <v>0</v>
      </c>
    </row>
    <row r="49" spans="1:8" x14ac:dyDescent="0.2">
      <c r="A49" s="4">
        <v>44568</v>
      </c>
      <c r="B49" s="12">
        <v>566.39</v>
      </c>
      <c r="C49" s="12">
        <v>4677.03</v>
      </c>
      <c r="D49">
        <f t="shared" si="0"/>
        <v>-1.3326597449655031E-2</v>
      </c>
      <c r="E49">
        <f t="shared" si="1"/>
        <v>-4.0502124125595396E-3</v>
      </c>
      <c r="F49">
        <f t="shared" si="2"/>
        <v>-7.1544163750435806E-3</v>
      </c>
      <c r="G49">
        <f t="shared" si="3"/>
        <v>-6.1721810746114504E-3</v>
      </c>
      <c r="H49">
        <f>0</f>
        <v>0</v>
      </c>
    </row>
    <row r="50" spans="1:8" x14ac:dyDescent="0.2">
      <c r="A50" s="4">
        <v>44571</v>
      </c>
      <c r="B50" s="12">
        <v>572</v>
      </c>
      <c r="C50" s="12">
        <v>4670.29</v>
      </c>
      <c r="D50">
        <f t="shared" si="0"/>
        <v>9.9048358904640921E-3</v>
      </c>
      <c r="E50">
        <f t="shared" si="1"/>
        <v>-1.4410854751839564E-3</v>
      </c>
      <c r="F50">
        <f t="shared" si="2"/>
        <v>-2.7609421950850963E-3</v>
      </c>
      <c r="G50">
        <f t="shared" si="3"/>
        <v>1.2665778085549188E-2</v>
      </c>
      <c r="H50">
        <f>0</f>
        <v>0</v>
      </c>
    </row>
    <row r="51" spans="1:8" x14ac:dyDescent="0.2">
      <c r="A51" s="4">
        <v>44572</v>
      </c>
      <c r="B51" s="12">
        <v>578.44000000000005</v>
      </c>
      <c r="C51" s="12">
        <v>4713.07</v>
      </c>
      <c r="D51">
        <f t="shared" si="0"/>
        <v>1.1258741258741267E-2</v>
      </c>
      <c r="E51">
        <f t="shared" si="1"/>
        <v>9.1600307475552256E-3</v>
      </c>
      <c r="F51">
        <f t="shared" si="2"/>
        <v>1.5090136545526996E-2</v>
      </c>
      <c r="G51">
        <f t="shared" si="3"/>
        <v>-3.8313952867857284E-3</v>
      </c>
      <c r="H51">
        <f>0</f>
        <v>0</v>
      </c>
    </row>
    <row r="52" spans="1:8" x14ac:dyDescent="0.2">
      <c r="A52" s="4">
        <v>44573</v>
      </c>
      <c r="B52" s="12">
        <v>573.39</v>
      </c>
      <c r="C52" s="12">
        <v>4726.3500000000004</v>
      </c>
      <c r="D52">
        <f t="shared" si="0"/>
        <v>-8.7303782587651035E-3</v>
      </c>
      <c r="E52">
        <f t="shared" si="1"/>
        <v>2.8176963210817529E-3</v>
      </c>
      <c r="F52">
        <f t="shared" si="2"/>
        <v>4.4103638812651421E-3</v>
      </c>
      <c r="G52">
        <f t="shared" si="3"/>
        <v>-1.3140742140030245E-2</v>
      </c>
      <c r="H52">
        <f>0</f>
        <v>0</v>
      </c>
    </row>
    <row r="53" spans="1:8" x14ac:dyDescent="0.2">
      <c r="A53" s="4">
        <v>44574</v>
      </c>
      <c r="B53" s="12">
        <v>521.26</v>
      </c>
      <c r="C53" s="12">
        <v>4659.03</v>
      </c>
      <c r="D53">
        <f t="shared" si="0"/>
        <v>-9.0915432776992988E-2</v>
      </c>
      <c r="E53">
        <f t="shared" si="1"/>
        <v>-1.4243549462058636E-2</v>
      </c>
      <c r="F53">
        <f t="shared" si="2"/>
        <v>-2.4318841184376574E-2</v>
      </c>
      <c r="G53">
        <f t="shared" si="3"/>
        <v>-6.6596591592616411E-2</v>
      </c>
      <c r="H53">
        <f>0</f>
        <v>0</v>
      </c>
    </row>
    <row r="54" spans="1:8" x14ac:dyDescent="0.2">
      <c r="A54" s="4">
        <v>44575</v>
      </c>
      <c r="B54" s="12">
        <v>531.02</v>
      </c>
      <c r="C54" s="12">
        <v>4662.8500000000004</v>
      </c>
      <c r="D54">
        <f t="shared" si="0"/>
        <v>1.8723861412730747E-2</v>
      </c>
      <c r="E54">
        <f t="shared" si="1"/>
        <v>8.1991315788920716E-4</v>
      </c>
      <c r="F54">
        <f t="shared" si="2"/>
        <v>1.0463233591620352E-3</v>
      </c>
      <c r="G54">
        <f t="shared" si="3"/>
        <v>1.7677538053568712E-2</v>
      </c>
      <c r="H54">
        <f>0</f>
        <v>0</v>
      </c>
    </row>
    <row r="55" spans="1:8" x14ac:dyDescent="0.2">
      <c r="A55" s="4">
        <v>44579</v>
      </c>
      <c r="B55" s="12">
        <v>522.34</v>
      </c>
      <c r="C55" s="12">
        <v>4577.1099999999997</v>
      </c>
      <c r="D55">
        <f t="shared" si="0"/>
        <v>-1.634590034273653E-2</v>
      </c>
      <c r="E55">
        <f t="shared" si="1"/>
        <v>-1.8387895814791499E-2</v>
      </c>
      <c r="F55">
        <f t="shared" si="2"/>
        <v>-3.1297450937971677E-2</v>
      </c>
      <c r="G55">
        <f t="shared" si="3"/>
        <v>1.4951550595235147E-2</v>
      </c>
      <c r="H55">
        <f>0</f>
        <v>0</v>
      </c>
    </row>
    <row r="56" spans="1:8" x14ac:dyDescent="0.2">
      <c r="A56" s="4">
        <v>44580</v>
      </c>
      <c r="B56" s="12">
        <v>521.29</v>
      </c>
      <c r="C56" s="12">
        <v>4532.76</v>
      </c>
      <c r="D56">
        <f t="shared" si="0"/>
        <v>-2.0101849370143254E-3</v>
      </c>
      <c r="E56">
        <f t="shared" si="1"/>
        <v>-9.6895202431227512E-3</v>
      </c>
      <c r="F56">
        <f t="shared" si="2"/>
        <v>-1.6650371896218225E-2</v>
      </c>
      <c r="G56">
        <f t="shared" si="3"/>
        <v>1.46401869592039E-2</v>
      </c>
      <c r="H56">
        <f>0</f>
        <v>0</v>
      </c>
    </row>
    <row r="57" spans="1:8" x14ac:dyDescent="0.2">
      <c r="A57" s="4">
        <v>44581</v>
      </c>
      <c r="B57" s="12">
        <v>515</v>
      </c>
      <c r="C57" s="12">
        <v>4482.7299999999996</v>
      </c>
      <c r="D57">
        <f t="shared" si="0"/>
        <v>-1.2066220338007527E-2</v>
      </c>
      <c r="E57">
        <f t="shared" si="1"/>
        <v>-1.103742532143781E-2</v>
      </c>
      <c r="F57">
        <f t="shared" si="2"/>
        <v>-1.892009134672868E-2</v>
      </c>
      <c r="G57">
        <f t="shared" si="3"/>
        <v>6.8538710087211532E-3</v>
      </c>
      <c r="H57">
        <f>0</f>
        <v>0</v>
      </c>
    </row>
    <row r="58" spans="1:8" x14ac:dyDescent="0.2">
      <c r="A58" s="4">
        <v>44582</v>
      </c>
      <c r="B58" s="12">
        <v>507.74</v>
      </c>
      <c r="C58" s="12">
        <v>4397.9399999999996</v>
      </c>
      <c r="D58">
        <f t="shared" si="0"/>
        <v>-1.4097087378640794E-2</v>
      </c>
      <c r="E58">
        <f t="shared" si="1"/>
        <v>-1.8914813071498782E-2</v>
      </c>
      <c r="F58">
        <f t="shared" si="2"/>
        <v>-3.2184719904903028E-2</v>
      </c>
      <c r="G58">
        <f t="shared" si="3"/>
        <v>1.8087632526262235E-2</v>
      </c>
      <c r="H58">
        <f>0</f>
        <v>0</v>
      </c>
    </row>
    <row r="59" spans="1:8" x14ac:dyDescent="0.2">
      <c r="A59" s="4">
        <v>44585</v>
      </c>
      <c r="B59" s="12">
        <v>525.84</v>
      </c>
      <c r="C59" s="12">
        <v>4410.13</v>
      </c>
      <c r="D59">
        <f t="shared" si="0"/>
        <v>3.5648166384369961E-2</v>
      </c>
      <c r="E59">
        <f t="shared" si="1"/>
        <v>2.7717522294530283E-3</v>
      </c>
      <c r="F59">
        <f t="shared" si="2"/>
        <v>4.3329992358732677E-3</v>
      </c>
      <c r="G59">
        <f t="shared" si="3"/>
        <v>3.1315167148496692E-2</v>
      </c>
      <c r="H59">
        <f>0</f>
        <v>0</v>
      </c>
    </row>
    <row r="60" spans="1:8" x14ac:dyDescent="0.2">
      <c r="A60" s="4">
        <v>44586</v>
      </c>
      <c r="B60" s="12">
        <v>495.08</v>
      </c>
      <c r="C60" s="12">
        <v>4356.45</v>
      </c>
      <c r="D60">
        <f t="shared" si="0"/>
        <v>-5.8496881180587379E-2</v>
      </c>
      <c r="E60">
        <f t="shared" si="1"/>
        <v>-1.2171976789799865E-2</v>
      </c>
      <c r="F60">
        <f t="shared" si="2"/>
        <v>-2.0830547488466463E-2</v>
      </c>
      <c r="G60">
        <f t="shared" si="3"/>
        <v>-3.7666333692120912E-2</v>
      </c>
      <c r="H60">
        <f>0</f>
        <v>0</v>
      </c>
    </row>
    <row r="61" spans="1:8" x14ac:dyDescent="0.2">
      <c r="A61" s="4">
        <v>44587</v>
      </c>
      <c r="B61" s="12">
        <v>484.42</v>
      </c>
      <c r="C61" s="12">
        <v>4349.93</v>
      </c>
      <c r="D61">
        <f t="shared" si="0"/>
        <v>-2.1531873636583931E-2</v>
      </c>
      <c r="E61">
        <f t="shared" si="1"/>
        <v>-1.4966314315554285E-3</v>
      </c>
      <c r="F61">
        <f t="shared" si="2"/>
        <v>-2.854475292928405E-3</v>
      </c>
      <c r="G61">
        <f t="shared" si="3"/>
        <v>-1.8677398343655525E-2</v>
      </c>
      <c r="H61">
        <f>0</f>
        <v>0</v>
      </c>
    </row>
    <row r="62" spans="1:8" x14ac:dyDescent="0.2">
      <c r="A62" s="4">
        <v>44588</v>
      </c>
      <c r="B62" s="12">
        <v>528.69000000000005</v>
      </c>
      <c r="C62" s="12">
        <v>4326.51</v>
      </c>
      <c r="D62">
        <f t="shared" si="0"/>
        <v>9.1387638825812356E-2</v>
      </c>
      <c r="E62">
        <f t="shared" si="1"/>
        <v>-5.3839946849719711E-3</v>
      </c>
      <c r="F62">
        <f t="shared" si="2"/>
        <v>-9.4003546203574127E-3</v>
      </c>
      <c r="G62">
        <f t="shared" si="3"/>
        <v>0.10078799344616977</v>
      </c>
      <c r="H62">
        <f>0</f>
        <v>0</v>
      </c>
    </row>
    <row r="63" spans="1:8" x14ac:dyDescent="0.2">
      <c r="A63" s="4">
        <v>44589</v>
      </c>
      <c r="B63" s="12">
        <v>561.08000000000004</v>
      </c>
      <c r="C63" s="12">
        <v>4431.8500000000004</v>
      </c>
      <c r="D63">
        <f t="shared" si="0"/>
        <v>6.1264635230475317E-2</v>
      </c>
      <c r="E63">
        <f t="shared" si="1"/>
        <v>2.4347568825681787E-2</v>
      </c>
      <c r="F63">
        <f t="shared" si="2"/>
        <v>4.066423010438712E-2</v>
      </c>
      <c r="G63">
        <f t="shared" si="3"/>
        <v>2.0600405126088198E-2</v>
      </c>
      <c r="H63">
        <f>0</f>
        <v>0</v>
      </c>
    </row>
    <row r="64" spans="1:8" x14ac:dyDescent="0.2">
      <c r="A64" s="4">
        <v>44592</v>
      </c>
      <c r="B64" s="12">
        <v>585.78</v>
      </c>
      <c r="C64" s="12">
        <v>4515.55</v>
      </c>
      <c r="D64">
        <f t="shared" si="0"/>
        <v>4.4022242817423507E-2</v>
      </c>
      <c r="E64">
        <f t="shared" si="1"/>
        <v>1.8886018254227865E-2</v>
      </c>
      <c r="F64">
        <f t="shared" si="2"/>
        <v>3.1467597669801131E-2</v>
      </c>
      <c r="G64">
        <f t="shared" si="3"/>
        <v>1.2554645147622376E-2</v>
      </c>
      <c r="H64">
        <f>0</f>
        <v>0</v>
      </c>
    </row>
    <row r="65" spans="1:8" x14ac:dyDescent="0.2">
      <c r="A65" s="4">
        <v>44593</v>
      </c>
      <c r="B65" s="12">
        <v>586.54</v>
      </c>
      <c r="C65" s="12">
        <v>4546.54</v>
      </c>
      <c r="D65">
        <f t="shared" si="0"/>
        <v>1.2974154119294035E-3</v>
      </c>
      <c r="E65">
        <f t="shared" si="1"/>
        <v>6.8629513569775646E-3</v>
      </c>
      <c r="F65">
        <f t="shared" si="2"/>
        <v>1.1222115083156512E-2</v>
      </c>
      <c r="G65">
        <f t="shared" si="3"/>
        <v>-9.924699671227109E-3</v>
      </c>
      <c r="H65">
        <f>0</f>
        <v>0</v>
      </c>
    </row>
    <row r="66" spans="1:8" x14ac:dyDescent="0.2">
      <c r="A66" s="4">
        <v>44594</v>
      </c>
      <c r="B66" s="12">
        <v>581.15</v>
      </c>
      <c r="C66" s="12">
        <v>4589.38</v>
      </c>
      <c r="D66">
        <f t="shared" ref="D66:D129" si="4">(B66/B65)-1</f>
        <v>-9.1894840931564525E-3</v>
      </c>
      <c r="E66">
        <f t="shared" ref="E66:E129" si="5">(C66/C65)-1</f>
        <v>9.4225498950850639E-3</v>
      </c>
      <c r="F66">
        <f t="shared" ref="F66:F129" si="6">alpha_now+beta_now*E66</f>
        <v>1.5532189049717222E-2</v>
      </c>
      <c r="G66">
        <f t="shared" ref="G66:G129" si="7">D66-F66</f>
        <v>-2.4721673142873674E-2</v>
      </c>
      <c r="H66">
        <f>0</f>
        <v>0</v>
      </c>
    </row>
    <row r="67" spans="1:8" x14ac:dyDescent="0.2">
      <c r="A67" s="4">
        <v>44595</v>
      </c>
      <c r="B67" s="12">
        <v>560.85</v>
      </c>
      <c r="C67" s="12">
        <v>4477.4399999999996</v>
      </c>
      <c r="D67">
        <f t="shared" si="4"/>
        <v>-3.4930740772605939E-2</v>
      </c>
      <c r="E67">
        <f t="shared" si="5"/>
        <v>-2.4391094221877574E-2</v>
      </c>
      <c r="F67">
        <f t="shared" si="6"/>
        <v>-4.1406156965601751E-2</v>
      </c>
      <c r="G67">
        <f t="shared" si="7"/>
        <v>6.4754161929958115E-3</v>
      </c>
      <c r="H67">
        <f>0</f>
        <v>0</v>
      </c>
    </row>
    <row r="68" spans="1:8" x14ac:dyDescent="0.2">
      <c r="A68" s="4">
        <v>44596</v>
      </c>
      <c r="B68" s="12">
        <v>577.52</v>
      </c>
      <c r="C68" s="12">
        <v>4500.53</v>
      </c>
      <c r="D68">
        <f t="shared" si="4"/>
        <v>2.9722742266202973E-2</v>
      </c>
      <c r="E68">
        <f t="shared" si="5"/>
        <v>5.156964694110977E-3</v>
      </c>
      <c r="F68">
        <f t="shared" si="6"/>
        <v>8.3494268105816939E-3</v>
      </c>
      <c r="G68">
        <f t="shared" si="7"/>
        <v>2.1373315455621281E-2</v>
      </c>
      <c r="H68">
        <f>0</f>
        <v>0</v>
      </c>
    </row>
    <row r="69" spans="1:8" x14ac:dyDescent="0.2">
      <c r="A69" s="4">
        <v>44599</v>
      </c>
      <c r="B69" s="12">
        <v>573.20000000000005</v>
      </c>
      <c r="C69" s="12">
        <v>4483.87</v>
      </c>
      <c r="D69">
        <f t="shared" si="4"/>
        <v>-7.4802604238812798E-3</v>
      </c>
      <c r="E69">
        <f t="shared" si="5"/>
        <v>-3.701786234065696E-3</v>
      </c>
      <c r="F69">
        <f t="shared" si="6"/>
        <v>-6.5677061629394193E-3</v>
      </c>
      <c r="G69">
        <f t="shared" si="7"/>
        <v>-9.1255426094186045E-4</v>
      </c>
      <c r="H69">
        <f>0</f>
        <v>0</v>
      </c>
    </row>
    <row r="70" spans="1:8" x14ac:dyDescent="0.2">
      <c r="A70" s="4">
        <v>44600</v>
      </c>
      <c r="B70" s="12">
        <v>591.27</v>
      </c>
      <c r="C70" s="12">
        <v>4521.54</v>
      </c>
      <c r="D70">
        <f t="shared" si="4"/>
        <v>3.1524773203070344E-2</v>
      </c>
      <c r="E70">
        <f t="shared" si="5"/>
        <v>8.4012248347966612E-3</v>
      </c>
      <c r="F70">
        <f t="shared" si="6"/>
        <v>1.381239335199042E-2</v>
      </c>
      <c r="G70">
        <f t="shared" si="7"/>
        <v>1.7712379851079922E-2</v>
      </c>
      <c r="H70">
        <f>0</f>
        <v>0</v>
      </c>
    </row>
    <row r="71" spans="1:8" x14ac:dyDescent="0.2">
      <c r="A71" s="4">
        <v>44601</v>
      </c>
      <c r="B71" s="12">
        <v>613.97</v>
      </c>
      <c r="C71" s="12">
        <v>4587.18</v>
      </c>
      <c r="D71">
        <f t="shared" si="4"/>
        <v>3.839193600216495E-2</v>
      </c>
      <c r="E71">
        <f t="shared" si="5"/>
        <v>1.4517177775713597E-2</v>
      </c>
      <c r="F71">
        <f t="shared" si="6"/>
        <v>2.4110965240864275E-2</v>
      </c>
      <c r="G71">
        <f t="shared" si="7"/>
        <v>1.4280970761300676E-2</v>
      </c>
      <c r="H71">
        <f>0</f>
        <v>0</v>
      </c>
    </row>
    <row r="72" spans="1:8" x14ac:dyDescent="0.2">
      <c r="A72" s="4">
        <v>44602</v>
      </c>
      <c r="B72" s="12">
        <v>610.46</v>
      </c>
      <c r="C72" s="12">
        <v>4504.08</v>
      </c>
      <c r="D72">
        <f t="shared" si="4"/>
        <v>-5.7168917048063816E-3</v>
      </c>
      <c r="E72">
        <f t="shared" si="5"/>
        <v>-1.8115705073705524E-2</v>
      </c>
      <c r="F72">
        <f t="shared" si="6"/>
        <v>-3.0839112565907694E-2</v>
      </c>
      <c r="G72">
        <f t="shared" si="7"/>
        <v>2.5122220861101312E-2</v>
      </c>
      <c r="H72">
        <f>0</f>
        <v>0</v>
      </c>
    </row>
    <row r="73" spans="1:8" x14ac:dyDescent="0.2">
      <c r="A73" s="4">
        <v>44603</v>
      </c>
      <c r="B73" s="12">
        <v>583.72</v>
      </c>
      <c r="C73" s="12">
        <v>4418.6400000000003</v>
      </c>
      <c r="D73">
        <f t="shared" si="4"/>
        <v>-4.3803033777806921E-2</v>
      </c>
      <c r="E73">
        <f t="shared" si="5"/>
        <v>-1.89694676826343E-2</v>
      </c>
      <c r="F73">
        <f t="shared" si="6"/>
        <v>-3.227675207834764E-2</v>
      </c>
      <c r="G73">
        <f t="shared" si="7"/>
        <v>-1.1526281699459281E-2</v>
      </c>
      <c r="H73">
        <f>0</f>
        <v>0</v>
      </c>
    </row>
    <row r="74" spans="1:8" x14ac:dyDescent="0.2">
      <c r="A74" s="4">
        <v>44606</v>
      </c>
      <c r="B74" s="12">
        <v>579.58000000000004</v>
      </c>
      <c r="C74" s="12">
        <v>4401.67</v>
      </c>
      <c r="D74">
        <f t="shared" si="4"/>
        <v>-7.0924415815801778E-3</v>
      </c>
      <c r="E74">
        <f t="shared" si="5"/>
        <v>-3.8405482229827426E-3</v>
      </c>
      <c r="F74">
        <f t="shared" si="6"/>
        <v>-6.801365632217656E-3</v>
      </c>
      <c r="G74">
        <f t="shared" si="7"/>
        <v>-2.9107594936252177E-4</v>
      </c>
      <c r="H74">
        <f>0</f>
        <v>0</v>
      </c>
    </row>
    <row r="75" spans="1:8" x14ac:dyDescent="0.2">
      <c r="A75" s="4">
        <v>44607</v>
      </c>
      <c r="B75" s="12">
        <v>591.66</v>
      </c>
      <c r="C75" s="12">
        <v>4471.07</v>
      </c>
      <c r="D75">
        <f t="shared" si="4"/>
        <v>2.0842679181476198E-2</v>
      </c>
      <c r="E75">
        <f t="shared" si="5"/>
        <v>1.5766743077059386E-2</v>
      </c>
      <c r="F75">
        <f t="shared" si="6"/>
        <v>2.621509164766795E-2</v>
      </c>
      <c r="G75">
        <f t="shared" si="7"/>
        <v>-5.3724124661917519E-3</v>
      </c>
      <c r="H75">
        <f>0</f>
        <v>0</v>
      </c>
    </row>
    <row r="76" spans="1:8" x14ac:dyDescent="0.2">
      <c r="A76" s="4">
        <v>44608</v>
      </c>
      <c r="B76" s="12">
        <v>590.89</v>
      </c>
      <c r="C76" s="12">
        <v>4475.01</v>
      </c>
      <c r="D76">
        <f t="shared" si="4"/>
        <v>-1.3014231146266653E-3</v>
      </c>
      <c r="E76">
        <f t="shared" si="5"/>
        <v>8.8122082633468324E-4</v>
      </c>
      <c r="F76">
        <f t="shared" si="6"/>
        <v>1.14955852740555E-3</v>
      </c>
      <c r="G76">
        <f t="shared" si="7"/>
        <v>-2.4509816420322152E-3</v>
      </c>
      <c r="H76">
        <f>0</f>
        <v>0</v>
      </c>
    </row>
    <row r="77" spans="1:8" x14ac:dyDescent="0.2">
      <c r="A77" s="4">
        <v>44609</v>
      </c>
      <c r="B77" s="12">
        <v>565.75</v>
      </c>
      <c r="C77" s="12">
        <v>4380.26</v>
      </c>
      <c r="D77">
        <f t="shared" si="4"/>
        <v>-4.2545989947367469E-2</v>
      </c>
      <c r="E77">
        <f t="shared" si="5"/>
        <v>-2.1173137043269175E-2</v>
      </c>
      <c r="F77">
        <f t="shared" si="6"/>
        <v>-3.5987481632523133E-2</v>
      </c>
      <c r="G77">
        <f t="shared" si="7"/>
        <v>-6.5585083148443357E-3</v>
      </c>
      <c r="H77">
        <f>0</f>
        <v>0</v>
      </c>
    </row>
    <row r="78" spans="1:8" x14ac:dyDescent="0.2">
      <c r="A78" s="4">
        <v>44610</v>
      </c>
      <c r="B78" s="12">
        <v>556.01</v>
      </c>
      <c r="C78" s="12">
        <v>4348.87</v>
      </c>
      <c r="D78">
        <f t="shared" si="4"/>
        <v>-1.7216084843128643E-2</v>
      </c>
      <c r="E78">
        <f t="shared" si="5"/>
        <v>-7.1662412733491943E-3</v>
      </c>
      <c r="F78">
        <f t="shared" si="6"/>
        <v>-1.2401455968163269E-2</v>
      </c>
      <c r="G78">
        <f t="shared" si="7"/>
        <v>-4.8146288749653741E-3</v>
      </c>
      <c r="H78">
        <f>0</f>
        <v>0</v>
      </c>
    </row>
    <row r="79" spans="1:8" x14ac:dyDescent="0.2">
      <c r="A79" s="4">
        <v>44614</v>
      </c>
      <c r="B79" s="12">
        <v>550.15</v>
      </c>
      <c r="C79" s="12">
        <v>4304.76</v>
      </c>
      <c r="D79">
        <f t="shared" si="4"/>
        <v>-1.0539378788151366E-2</v>
      </c>
      <c r="E79">
        <f t="shared" si="5"/>
        <v>-1.0142864698185927E-2</v>
      </c>
      <c r="F79">
        <f t="shared" si="6"/>
        <v>-1.7413752600091086E-2</v>
      </c>
      <c r="G79">
        <f t="shared" si="7"/>
        <v>6.8743738119397199E-3</v>
      </c>
      <c r="H79">
        <f>0</f>
        <v>0</v>
      </c>
    </row>
    <row r="80" spans="1:8" x14ac:dyDescent="0.2">
      <c r="A80" s="4">
        <v>44615</v>
      </c>
      <c r="B80" s="12">
        <v>524.70000000000005</v>
      </c>
      <c r="C80" s="12">
        <v>4225.5</v>
      </c>
      <c r="D80">
        <f t="shared" si="4"/>
        <v>-4.6260110878851068E-2</v>
      </c>
      <c r="E80">
        <f t="shared" si="5"/>
        <v>-1.8412176288573612E-2</v>
      </c>
      <c r="F80">
        <f t="shared" si="6"/>
        <v>-3.1338336505136205E-2</v>
      </c>
      <c r="G80">
        <f t="shared" si="7"/>
        <v>-1.4921774373714863E-2</v>
      </c>
      <c r="H80">
        <f>0</f>
        <v>0</v>
      </c>
    </row>
    <row r="81" spans="1:8" x14ac:dyDescent="0.2">
      <c r="A81" s="4">
        <v>44616</v>
      </c>
      <c r="B81" s="12">
        <v>573.95000000000005</v>
      </c>
      <c r="C81" s="12">
        <v>4288.7</v>
      </c>
      <c r="D81">
        <f t="shared" si="4"/>
        <v>9.3863159900895665E-2</v>
      </c>
      <c r="E81">
        <f t="shared" si="5"/>
        <v>1.4956809844988816E-2</v>
      </c>
      <c r="F81">
        <f t="shared" si="6"/>
        <v>2.4851255840517974E-2</v>
      </c>
      <c r="G81">
        <f t="shared" si="7"/>
        <v>6.9011904060377688E-2</v>
      </c>
      <c r="H81">
        <f>0</f>
        <v>0</v>
      </c>
    </row>
    <row r="82" spans="1:8" x14ac:dyDescent="0.2">
      <c r="A82" s="4">
        <v>44617</v>
      </c>
      <c r="B82" s="12">
        <v>580.23</v>
      </c>
      <c r="C82" s="12">
        <v>4384.6499999999996</v>
      </c>
      <c r="D82">
        <f t="shared" si="4"/>
        <v>1.0941719661991423E-2</v>
      </c>
      <c r="E82">
        <f t="shared" si="5"/>
        <v>2.2372746986266234E-2</v>
      </c>
      <c r="F82">
        <f t="shared" si="6"/>
        <v>3.7338853850283696E-2</v>
      </c>
      <c r="G82">
        <f t="shared" si="7"/>
        <v>-2.6397134188292273E-2</v>
      </c>
      <c r="H82">
        <f>0</f>
        <v>0</v>
      </c>
    </row>
    <row r="83" spans="1:8" x14ac:dyDescent="0.2">
      <c r="A83" s="4">
        <v>44620</v>
      </c>
      <c r="B83" s="12">
        <v>579.91999999999996</v>
      </c>
      <c r="C83" s="12">
        <v>4373.9399999999996</v>
      </c>
      <c r="D83">
        <f t="shared" si="4"/>
        <v>-5.3427089257718219E-4</v>
      </c>
      <c r="E83">
        <f t="shared" si="5"/>
        <v>-2.4426122951660689E-3</v>
      </c>
      <c r="F83">
        <f t="shared" si="6"/>
        <v>-4.44739989903771E-3</v>
      </c>
      <c r="G83">
        <f t="shared" si="7"/>
        <v>3.9131290064605279E-3</v>
      </c>
      <c r="H83">
        <f>0</f>
        <v>0</v>
      </c>
    </row>
    <row r="84" spans="1:8" x14ac:dyDescent="0.2">
      <c r="A84" s="4">
        <v>44621</v>
      </c>
      <c r="B84" s="12">
        <v>571.07000000000005</v>
      </c>
      <c r="C84" s="12">
        <v>4306.26</v>
      </c>
      <c r="D84">
        <f t="shared" si="4"/>
        <v>-1.5260725617326387E-2</v>
      </c>
      <c r="E84">
        <f t="shared" si="5"/>
        <v>-1.5473463284818578E-2</v>
      </c>
      <c r="F84">
        <f t="shared" si="6"/>
        <v>-2.6389876727516956E-2</v>
      </c>
      <c r="G84">
        <f t="shared" si="7"/>
        <v>1.1129151110190569E-2</v>
      </c>
      <c r="H84">
        <f>0</f>
        <v>0</v>
      </c>
    </row>
    <row r="85" spans="1:8" x14ac:dyDescent="0.2">
      <c r="A85" s="4">
        <v>44622</v>
      </c>
      <c r="B85" s="12">
        <v>587.05999999999995</v>
      </c>
      <c r="C85" s="12">
        <v>4386.54</v>
      </c>
      <c r="D85">
        <f t="shared" si="4"/>
        <v>2.8000070043952441E-2</v>
      </c>
      <c r="E85">
        <f t="shared" si="5"/>
        <v>1.8642627244987553E-2</v>
      </c>
      <c r="F85">
        <f t="shared" si="6"/>
        <v>3.1057754783503328E-2</v>
      </c>
      <c r="G85">
        <f t="shared" si="7"/>
        <v>-3.0576847395508873E-3</v>
      </c>
      <c r="H85">
        <f>0</f>
        <v>0</v>
      </c>
    </row>
    <row r="86" spans="1:8" x14ac:dyDescent="0.2">
      <c r="A86" s="4">
        <v>44623</v>
      </c>
      <c r="B86" s="12">
        <v>562.30999999999995</v>
      </c>
      <c r="C86" s="12">
        <v>4363.49</v>
      </c>
      <c r="D86">
        <f t="shared" si="4"/>
        <v>-4.2159234149831359E-2</v>
      </c>
      <c r="E86">
        <f t="shared" si="5"/>
        <v>-5.2547110022934662E-3</v>
      </c>
      <c r="F86">
        <f t="shared" si="6"/>
        <v>-9.1826555450072161E-3</v>
      </c>
      <c r="G86">
        <f t="shared" si="7"/>
        <v>-3.2976578604824142E-2</v>
      </c>
      <c r="H86">
        <f>0</f>
        <v>0</v>
      </c>
    </row>
    <row r="87" spans="1:8" x14ac:dyDescent="0.2">
      <c r="A87" s="4">
        <v>44624</v>
      </c>
      <c r="B87" s="12">
        <v>547.07000000000005</v>
      </c>
      <c r="C87" s="12">
        <v>4328.87</v>
      </c>
      <c r="D87">
        <f t="shared" si="4"/>
        <v>-2.7102487951485621E-2</v>
      </c>
      <c r="E87">
        <f t="shared" si="5"/>
        <v>-7.93401612012401E-3</v>
      </c>
      <c r="F87">
        <f t="shared" si="6"/>
        <v>-1.369430183051127E-2</v>
      </c>
      <c r="G87">
        <f t="shared" si="7"/>
        <v>-1.3408186120974351E-2</v>
      </c>
      <c r="H87">
        <f>0</f>
        <v>0</v>
      </c>
    </row>
    <row r="88" spans="1:8" x14ac:dyDescent="0.2">
      <c r="A88" s="4">
        <v>44627</v>
      </c>
      <c r="B88" s="12">
        <v>519.62</v>
      </c>
      <c r="C88" s="12">
        <v>4201.09</v>
      </c>
      <c r="D88">
        <f t="shared" si="4"/>
        <v>-5.0176394245709077E-2</v>
      </c>
      <c r="E88">
        <f t="shared" si="5"/>
        <v>-2.9518095946517109E-2</v>
      </c>
      <c r="F88">
        <f t="shared" si="6"/>
        <v>-5.0039447042497659E-2</v>
      </c>
      <c r="G88">
        <f t="shared" si="7"/>
        <v>-1.3694720321141829E-4</v>
      </c>
      <c r="H88">
        <f>0</f>
        <v>0</v>
      </c>
    </row>
    <row r="89" spans="1:8" x14ac:dyDescent="0.2">
      <c r="A89" s="4">
        <v>44628</v>
      </c>
      <c r="B89" s="12">
        <v>518.20000000000005</v>
      </c>
      <c r="C89" s="12">
        <v>4170.7</v>
      </c>
      <c r="D89">
        <f t="shared" si="4"/>
        <v>-2.732766252261154E-3</v>
      </c>
      <c r="E89">
        <f t="shared" si="5"/>
        <v>-7.2338369327961116E-3</v>
      </c>
      <c r="F89">
        <f t="shared" si="6"/>
        <v>-1.2515279400899745E-2</v>
      </c>
      <c r="G89">
        <f t="shared" si="7"/>
        <v>9.7825131486385906E-3</v>
      </c>
      <c r="H89">
        <f>0</f>
        <v>0</v>
      </c>
    </row>
    <row r="90" spans="1:8" x14ac:dyDescent="0.2">
      <c r="A90" s="4">
        <v>44629</v>
      </c>
      <c r="B90" s="12">
        <v>559.58000000000004</v>
      </c>
      <c r="C90" s="12">
        <v>4277.88</v>
      </c>
      <c r="D90">
        <f t="shared" si="4"/>
        <v>7.985333847935161E-2</v>
      </c>
      <c r="E90">
        <f t="shared" si="5"/>
        <v>2.5698324022346508E-2</v>
      </c>
      <c r="F90">
        <f t="shared" si="6"/>
        <v>4.2938748831314405E-2</v>
      </c>
      <c r="G90">
        <f t="shared" si="7"/>
        <v>3.6914589648037205E-2</v>
      </c>
      <c r="H90">
        <f>0</f>
        <v>0</v>
      </c>
    </row>
    <row r="91" spans="1:8" x14ac:dyDescent="0.2">
      <c r="A91" s="4">
        <v>44630</v>
      </c>
      <c r="B91" s="12">
        <v>533.59</v>
      </c>
      <c r="C91" s="12">
        <v>4259.5200000000004</v>
      </c>
      <c r="D91">
        <f t="shared" si="4"/>
        <v>-4.6445548447049623E-2</v>
      </c>
      <c r="E91">
        <f t="shared" si="5"/>
        <v>-4.2918454935622075E-3</v>
      </c>
      <c r="F91">
        <f t="shared" si="6"/>
        <v>-7.5612991093412336E-3</v>
      </c>
      <c r="G91">
        <f t="shared" si="7"/>
        <v>-3.8884249337708392E-2</v>
      </c>
      <c r="H91">
        <f>0</f>
        <v>0</v>
      </c>
    </row>
    <row r="92" spans="1:8" x14ac:dyDescent="0.2">
      <c r="A92" s="4">
        <v>44631</v>
      </c>
      <c r="B92" s="12">
        <v>512.15</v>
      </c>
      <c r="C92" s="12">
        <v>4204.3100000000004</v>
      </c>
      <c r="D92">
        <f t="shared" si="4"/>
        <v>-4.0180663055904398E-2</v>
      </c>
      <c r="E92">
        <f t="shared" si="5"/>
        <v>-1.2961554353542182E-2</v>
      </c>
      <c r="F92">
        <f t="shared" si="6"/>
        <v>-2.2160106656203125E-2</v>
      </c>
      <c r="G92">
        <f t="shared" si="7"/>
        <v>-1.8020556399701272E-2</v>
      </c>
      <c r="H92">
        <f>0</f>
        <v>0</v>
      </c>
    </row>
    <row r="93" spans="1:8" x14ac:dyDescent="0.2">
      <c r="A93" s="4">
        <v>44634</v>
      </c>
      <c r="B93" s="12">
        <v>495.1</v>
      </c>
      <c r="C93" s="12">
        <v>4173.1099999999997</v>
      </c>
      <c r="D93">
        <f t="shared" si="4"/>
        <v>-3.3291028019134972E-2</v>
      </c>
      <c r="E93">
        <f t="shared" si="5"/>
        <v>-7.4209561140831104E-3</v>
      </c>
      <c r="F93">
        <f t="shared" si="6"/>
        <v>-1.2830366903842903E-2</v>
      </c>
      <c r="G93">
        <f t="shared" si="7"/>
        <v>-2.0460661115292069E-2</v>
      </c>
      <c r="H93">
        <f>0</f>
        <v>0</v>
      </c>
    </row>
    <row r="94" spans="1:8" x14ac:dyDescent="0.2">
      <c r="A94" s="4">
        <v>44635</v>
      </c>
      <c r="B94" s="12">
        <v>514.22</v>
      </c>
      <c r="C94" s="12">
        <v>4262.45</v>
      </c>
      <c r="D94">
        <f t="shared" si="4"/>
        <v>3.8618460916986397E-2</v>
      </c>
      <c r="E94">
        <f t="shared" si="5"/>
        <v>2.1408493905025416E-2</v>
      </c>
      <c r="F94">
        <f t="shared" si="6"/>
        <v>3.5715160899706833E-2</v>
      </c>
      <c r="G94">
        <f t="shared" si="7"/>
        <v>2.9033000172795642E-3</v>
      </c>
      <c r="H94">
        <f>0</f>
        <v>0</v>
      </c>
    </row>
    <row r="95" spans="1:8" x14ac:dyDescent="0.2">
      <c r="A95" s="4">
        <v>44636</v>
      </c>
      <c r="B95" s="12">
        <v>547.4</v>
      </c>
      <c r="C95" s="12">
        <v>4357.8599999999997</v>
      </c>
      <c r="D95">
        <f t="shared" si="4"/>
        <v>6.4524911516471439E-2</v>
      </c>
      <c r="E95">
        <f t="shared" si="5"/>
        <v>2.2383840279651235E-2</v>
      </c>
      <c r="F95">
        <f t="shared" si="6"/>
        <v>3.7357533699607828E-2</v>
      </c>
      <c r="G95">
        <f t="shared" si="7"/>
        <v>2.7167377816863611E-2</v>
      </c>
      <c r="H95">
        <f>0</f>
        <v>0</v>
      </c>
    </row>
    <row r="96" spans="1:8" x14ac:dyDescent="0.2">
      <c r="A96" s="4">
        <v>44637</v>
      </c>
      <c r="B96" s="12">
        <v>566.67999999999995</v>
      </c>
      <c r="C96" s="12">
        <v>4411.67</v>
      </c>
      <c r="D96">
        <f t="shared" si="4"/>
        <v>3.5221044939715007E-2</v>
      </c>
      <c r="E96">
        <f t="shared" si="5"/>
        <v>1.2347803738532281E-2</v>
      </c>
      <c r="F96">
        <f t="shared" si="6"/>
        <v>2.0457985126138483E-2</v>
      </c>
      <c r="G96">
        <f t="shared" si="7"/>
        <v>1.4763059813576524E-2</v>
      </c>
      <c r="H96">
        <f>0</f>
        <v>0</v>
      </c>
    </row>
    <row r="97" spans="1:8" x14ac:dyDescent="0.2">
      <c r="A97" s="4">
        <v>44638</v>
      </c>
      <c r="B97" s="12">
        <v>579.88</v>
      </c>
      <c r="C97" s="12">
        <v>4463.12</v>
      </c>
      <c r="D97">
        <f t="shared" si="4"/>
        <v>2.3293569563069161E-2</v>
      </c>
      <c r="E97">
        <f t="shared" si="5"/>
        <v>1.1662250349640857E-2</v>
      </c>
      <c r="F97">
        <f t="shared" si="6"/>
        <v>1.9303590884167596E-2</v>
      </c>
      <c r="G97">
        <f t="shared" si="7"/>
        <v>3.9899786789015651E-3</v>
      </c>
      <c r="H97">
        <f>0</f>
        <v>0</v>
      </c>
    </row>
    <row r="98" spans="1:8" x14ac:dyDescent="0.2">
      <c r="A98" s="4">
        <v>44641</v>
      </c>
      <c r="B98" s="12">
        <v>569.79999999999995</v>
      </c>
      <c r="C98" s="12">
        <v>4461.18</v>
      </c>
      <c r="D98">
        <f t="shared" si="4"/>
        <v>-1.7382906808305232E-2</v>
      </c>
      <c r="E98">
        <f t="shared" si="5"/>
        <v>-4.3467350194470455E-4</v>
      </c>
      <c r="F98">
        <f t="shared" si="6"/>
        <v>-1.066258446476346E-3</v>
      </c>
      <c r="G98">
        <f t="shared" si="7"/>
        <v>-1.6316648361828886E-2</v>
      </c>
      <c r="H98">
        <f>0</f>
        <v>0</v>
      </c>
    </row>
    <row r="99" spans="1:8" x14ac:dyDescent="0.2">
      <c r="A99" s="4">
        <v>44642</v>
      </c>
      <c r="B99" s="12">
        <v>588.66</v>
      </c>
      <c r="C99" s="12">
        <v>4511.6099999999997</v>
      </c>
      <c r="D99">
        <f t="shared" si="4"/>
        <v>3.3099333099333217E-2</v>
      </c>
      <c r="E99">
        <f t="shared" si="5"/>
        <v>1.1304184094790948E-2</v>
      </c>
      <c r="F99">
        <f t="shared" si="6"/>
        <v>1.8700647875584089E-2</v>
      </c>
      <c r="G99">
        <f t="shared" si="7"/>
        <v>1.4398685223749128E-2</v>
      </c>
      <c r="H99">
        <f>0</f>
        <v>0</v>
      </c>
    </row>
    <row r="100" spans="1:8" x14ac:dyDescent="0.2">
      <c r="A100" s="4">
        <v>44643</v>
      </c>
      <c r="B100" s="12">
        <v>567.96</v>
      </c>
      <c r="C100" s="12">
        <v>4456.24</v>
      </c>
      <c r="D100">
        <f t="shared" si="4"/>
        <v>-3.5164611150749092E-2</v>
      </c>
      <c r="E100">
        <f t="shared" si="5"/>
        <v>-1.2272780670315009E-2</v>
      </c>
      <c r="F100">
        <f t="shared" si="6"/>
        <v>-2.1000289803391307E-2</v>
      </c>
      <c r="G100">
        <f t="shared" si="7"/>
        <v>-1.4164321347357785E-2</v>
      </c>
      <c r="H100">
        <f>0</f>
        <v>0</v>
      </c>
    </row>
    <row r="101" spans="1:8" x14ac:dyDescent="0.2">
      <c r="A101" s="4">
        <v>44644</v>
      </c>
      <c r="B101" s="12">
        <v>581.09</v>
      </c>
      <c r="C101" s="12">
        <v>4520.16</v>
      </c>
      <c r="D101">
        <f t="shared" si="4"/>
        <v>2.3117825198957664E-2</v>
      </c>
      <c r="E101">
        <f t="shared" si="5"/>
        <v>1.4343931206577842E-2</v>
      </c>
      <c r="F101">
        <f t="shared" si="6"/>
        <v>2.381923764518434E-2</v>
      </c>
      <c r="G101">
        <f t="shared" si="7"/>
        <v>-7.0141244622667562E-4</v>
      </c>
      <c r="H101">
        <f>0</f>
        <v>0</v>
      </c>
    </row>
    <row r="102" spans="1:8" x14ac:dyDescent="0.2">
      <c r="A102" s="4">
        <v>44645</v>
      </c>
      <c r="B102" s="12">
        <v>561.87</v>
      </c>
      <c r="C102" s="12">
        <v>4543.0600000000004</v>
      </c>
      <c r="D102">
        <f t="shared" si="4"/>
        <v>-3.3075771395136733E-2</v>
      </c>
      <c r="E102">
        <f t="shared" si="5"/>
        <v>5.0661923471737591E-3</v>
      </c>
      <c r="F102">
        <f t="shared" si="6"/>
        <v>8.1965764617504318E-3</v>
      </c>
      <c r="G102">
        <f t="shared" si="7"/>
        <v>-4.1272347856887166E-2</v>
      </c>
      <c r="H102">
        <f>0</f>
        <v>0</v>
      </c>
    </row>
    <row r="103" spans="1:8" x14ac:dyDescent="0.2">
      <c r="A103" s="4">
        <v>44648</v>
      </c>
      <c r="B103" s="12">
        <v>582.76</v>
      </c>
      <c r="C103" s="12">
        <v>4575.5200000000004</v>
      </c>
      <c r="D103">
        <f t="shared" si="4"/>
        <v>3.7179418726751789E-2</v>
      </c>
      <c r="E103">
        <f t="shared" si="5"/>
        <v>7.1449639670178033E-3</v>
      </c>
      <c r="F103">
        <f t="shared" si="6"/>
        <v>1.1696992369840297E-2</v>
      </c>
      <c r="G103">
        <f t="shared" si="7"/>
        <v>2.5482426356911492E-2</v>
      </c>
      <c r="H103">
        <f>0</f>
        <v>0</v>
      </c>
    </row>
    <row r="104" spans="1:8" x14ac:dyDescent="0.2">
      <c r="A104" s="4">
        <v>44649</v>
      </c>
      <c r="B104" s="12">
        <v>597.75</v>
      </c>
      <c r="C104" s="12">
        <v>4631.6000000000004</v>
      </c>
      <c r="D104">
        <f t="shared" si="4"/>
        <v>2.5722424325622884E-2</v>
      </c>
      <c r="E104">
        <f t="shared" si="5"/>
        <v>1.2256530405287291E-2</v>
      </c>
      <c r="F104">
        <f t="shared" si="6"/>
        <v>2.0304291173120635E-2</v>
      </c>
      <c r="G104">
        <f t="shared" si="7"/>
        <v>5.418133152502249E-3</v>
      </c>
      <c r="H104">
        <f>0</f>
        <v>0</v>
      </c>
    </row>
    <row r="105" spans="1:8" x14ac:dyDescent="0.2">
      <c r="A105" s="4">
        <v>44650</v>
      </c>
      <c r="B105" s="12">
        <v>573.99</v>
      </c>
      <c r="C105" s="12">
        <v>4602.45</v>
      </c>
      <c r="D105">
        <f t="shared" si="4"/>
        <v>-3.9749058971141782E-2</v>
      </c>
      <c r="E105">
        <f t="shared" si="5"/>
        <v>-6.2937213921756552E-3</v>
      </c>
      <c r="F105">
        <f t="shared" si="6"/>
        <v>-1.0932231334235628E-2</v>
      </c>
      <c r="G105">
        <f t="shared" si="7"/>
        <v>-2.8816827636906156E-2</v>
      </c>
      <c r="H105">
        <f>0</f>
        <v>0</v>
      </c>
    </row>
    <row r="106" spans="1:8" x14ac:dyDescent="0.2">
      <c r="A106" s="4">
        <v>44651</v>
      </c>
      <c r="B106" s="12">
        <v>556.89</v>
      </c>
      <c r="C106" s="12">
        <v>4530.41</v>
      </c>
      <c r="D106">
        <f t="shared" si="4"/>
        <v>-2.9791459781529306E-2</v>
      </c>
      <c r="E106">
        <f t="shared" si="5"/>
        <v>-1.5652532890091164E-2</v>
      </c>
      <c r="F106">
        <f t="shared" si="6"/>
        <v>-2.6691409656371623E-2</v>
      </c>
      <c r="G106">
        <f t="shared" si="7"/>
        <v>-3.1000501251576829E-3</v>
      </c>
      <c r="H106">
        <f>0</f>
        <v>0</v>
      </c>
    </row>
    <row r="107" spans="1:8" x14ac:dyDescent="0.2">
      <c r="A107" s="4">
        <v>44652</v>
      </c>
      <c r="B107" s="12">
        <v>548.69000000000005</v>
      </c>
      <c r="C107" s="12">
        <v>4545.8599999999997</v>
      </c>
      <c r="D107">
        <f t="shared" si="4"/>
        <v>-1.4724631435292346E-2</v>
      </c>
      <c r="E107">
        <f t="shared" si="5"/>
        <v>3.4102873691344016E-3</v>
      </c>
      <c r="F107">
        <f t="shared" si="6"/>
        <v>5.4082200727744133E-3</v>
      </c>
      <c r="G107">
        <f t="shared" si="7"/>
        <v>-2.0132851508066759E-2</v>
      </c>
      <c r="H107">
        <f>0</f>
        <v>0</v>
      </c>
    </row>
    <row r="108" spans="1:8" x14ac:dyDescent="0.2">
      <c r="A108" s="4">
        <v>44655</v>
      </c>
      <c r="B108" s="12">
        <v>574.82000000000005</v>
      </c>
      <c r="C108" s="12">
        <v>4582.6400000000003</v>
      </c>
      <c r="D108">
        <f t="shared" si="4"/>
        <v>4.762251909092563E-2</v>
      </c>
      <c r="E108">
        <f t="shared" si="5"/>
        <v>8.0908782936564005E-3</v>
      </c>
      <c r="F108">
        <f t="shared" si="6"/>
        <v>1.3289804935226517E-2</v>
      </c>
      <c r="G108">
        <f t="shared" si="7"/>
        <v>3.4332714155699114E-2</v>
      </c>
      <c r="H108">
        <f>0</f>
        <v>0</v>
      </c>
    </row>
    <row r="109" spans="1:8" x14ac:dyDescent="0.2">
      <c r="A109" s="4">
        <v>44656</v>
      </c>
      <c r="B109" s="12">
        <v>553.22</v>
      </c>
      <c r="C109" s="12">
        <v>4525.12</v>
      </c>
      <c r="D109">
        <f t="shared" si="4"/>
        <v>-3.7576980620020239E-2</v>
      </c>
      <c r="E109">
        <f t="shared" si="5"/>
        <v>-1.2551716914267819E-2</v>
      </c>
      <c r="F109">
        <f t="shared" si="6"/>
        <v>-2.1469986838099E-2</v>
      </c>
      <c r="G109">
        <f t="shared" si="7"/>
        <v>-1.610699378192124E-2</v>
      </c>
      <c r="H109">
        <f>0</f>
        <v>0</v>
      </c>
    </row>
    <row r="110" spans="1:8" x14ac:dyDescent="0.2">
      <c r="A110" s="4">
        <v>44657</v>
      </c>
      <c r="B110" s="12">
        <v>527.95000000000005</v>
      </c>
      <c r="C110" s="12">
        <v>4481.1499999999996</v>
      </c>
      <c r="D110">
        <f t="shared" si="4"/>
        <v>-4.5678030439969652E-2</v>
      </c>
      <c r="E110">
        <f t="shared" si="5"/>
        <v>-9.7168693868892042E-3</v>
      </c>
      <c r="F110">
        <f t="shared" si="6"/>
        <v>-1.6696424755993131E-2</v>
      </c>
      <c r="G110">
        <f t="shared" si="7"/>
        <v>-2.8981605683976522E-2</v>
      </c>
      <c r="H110">
        <f>0</f>
        <v>0</v>
      </c>
    </row>
    <row r="111" spans="1:8" x14ac:dyDescent="0.2">
      <c r="A111" s="4">
        <v>44658</v>
      </c>
      <c r="B111" s="12">
        <v>529.78</v>
      </c>
      <c r="C111" s="12">
        <v>4500.21</v>
      </c>
      <c r="D111">
        <f t="shared" si="4"/>
        <v>3.4662373330807128E-3</v>
      </c>
      <c r="E111">
        <f t="shared" si="5"/>
        <v>4.2533724601945266E-3</v>
      </c>
      <c r="F111">
        <f t="shared" si="6"/>
        <v>6.8278798547574187E-3</v>
      </c>
      <c r="G111">
        <f t="shared" si="7"/>
        <v>-3.3616425216767059E-3</v>
      </c>
      <c r="H111">
        <f>0</f>
        <v>0</v>
      </c>
    </row>
    <row r="112" spans="1:8" x14ac:dyDescent="0.2">
      <c r="A112" s="4">
        <v>44659</v>
      </c>
      <c r="B112" s="12">
        <v>515.6</v>
      </c>
      <c r="C112" s="12">
        <v>4488.28</v>
      </c>
      <c r="D112">
        <f t="shared" si="4"/>
        <v>-2.6765827324549685E-2</v>
      </c>
      <c r="E112">
        <f t="shared" si="5"/>
        <v>-2.6509873983658894E-3</v>
      </c>
      <c r="F112">
        <f t="shared" si="6"/>
        <v>-4.7982799664427287E-3</v>
      </c>
      <c r="G112">
        <f t="shared" si="7"/>
        <v>-2.1967547358106958E-2</v>
      </c>
      <c r="H112">
        <f>0</f>
        <v>0</v>
      </c>
    </row>
    <row r="113" spans="1:8" x14ac:dyDescent="0.2">
      <c r="A113" s="4">
        <v>44662</v>
      </c>
      <c r="B113" s="12">
        <v>511.42</v>
      </c>
      <c r="C113" s="12">
        <v>4412.53</v>
      </c>
      <c r="D113">
        <f t="shared" si="4"/>
        <v>-8.1070597362296049E-3</v>
      </c>
      <c r="E113">
        <f t="shared" si="5"/>
        <v>-1.6877289295676778E-2</v>
      </c>
      <c r="F113">
        <f t="shared" si="6"/>
        <v>-2.8753760693263537E-2</v>
      </c>
      <c r="G113">
        <f t="shared" si="7"/>
        <v>2.0646700957033932E-2</v>
      </c>
      <c r="H113">
        <f>0</f>
        <v>0</v>
      </c>
    </row>
    <row r="114" spans="1:8" x14ac:dyDescent="0.2">
      <c r="A114" s="4">
        <v>44663</v>
      </c>
      <c r="B114" s="12">
        <v>510.21</v>
      </c>
      <c r="C114" s="12">
        <v>4397.45</v>
      </c>
      <c r="D114">
        <f t="shared" si="4"/>
        <v>-2.3659614406945639E-3</v>
      </c>
      <c r="E114">
        <f t="shared" si="5"/>
        <v>-3.4175405039739148E-3</v>
      </c>
      <c r="F114">
        <f t="shared" si="6"/>
        <v>-6.0890685550743793E-3</v>
      </c>
      <c r="G114">
        <f t="shared" si="7"/>
        <v>3.7231071143798153E-3</v>
      </c>
      <c r="H114">
        <f>0</f>
        <v>0</v>
      </c>
    </row>
    <row r="115" spans="1:8" x14ac:dyDescent="0.2">
      <c r="A115" s="4">
        <v>44664</v>
      </c>
      <c r="B115" s="12">
        <v>526.07000000000005</v>
      </c>
      <c r="C115" s="12">
        <v>4446.59</v>
      </c>
      <c r="D115">
        <f t="shared" si="4"/>
        <v>3.1085239411222876E-2</v>
      </c>
      <c r="E115">
        <f t="shared" si="5"/>
        <v>1.1174658040455254E-2</v>
      </c>
      <c r="F115">
        <f t="shared" si="6"/>
        <v>1.8482540673820966E-2</v>
      </c>
      <c r="G115">
        <f t="shared" si="7"/>
        <v>1.2602698737401909E-2</v>
      </c>
      <c r="H115">
        <f>0</f>
        <v>0</v>
      </c>
    </row>
    <row r="116" spans="1:8" x14ac:dyDescent="0.2">
      <c r="A116" s="4">
        <v>44665</v>
      </c>
      <c r="B116" s="12">
        <v>507.33</v>
      </c>
      <c r="C116" s="12">
        <v>4392.59</v>
      </c>
      <c r="D116">
        <f t="shared" si="4"/>
        <v>-3.5622635770905187E-2</v>
      </c>
      <c r="E116">
        <f t="shared" si="5"/>
        <v>-1.2144137417661627E-2</v>
      </c>
      <c r="F116">
        <f t="shared" si="6"/>
        <v>-2.0783669139650428E-2</v>
      </c>
      <c r="G116">
        <f t="shared" si="7"/>
        <v>-1.4838966631254759E-2</v>
      </c>
      <c r="H116">
        <f>0</f>
        <v>0</v>
      </c>
    </row>
    <row r="117" spans="1:8" x14ac:dyDescent="0.2">
      <c r="A117" s="4">
        <v>44669</v>
      </c>
      <c r="B117" s="12">
        <v>497.53</v>
      </c>
      <c r="C117" s="12">
        <v>4391.6899999999996</v>
      </c>
      <c r="D117">
        <f t="shared" si="4"/>
        <v>-1.9316815484990091E-2</v>
      </c>
      <c r="E117">
        <f t="shared" si="5"/>
        <v>-2.0489050878880199E-4</v>
      </c>
      <c r="F117">
        <f t="shared" si="6"/>
        <v>-6.7932991764075895E-4</v>
      </c>
      <c r="G117">
        <f t="shared" si="7"/>
        <v>-1.8637485567349333E-2</v>
      </c>
      <c r="H117">
        <f>0</f>
        <v>0</v>
      </c>
    </row>
    <row r="118" spans="1:8" x14ac:dyDescent="0.2">
      <c r="A118" s="4">
        <v>44670</v>
      </c>
      <c r="B118" s="12">
        <v>514.4</v>
      </c>
      <c r="C118" s="12">
        <v>4462.21</v>
      </c>
      <c r="D118">
        <f t="shared" si="4"/>
        <v>3.3907503065141897E-2</v>
      </c>
      <c r="E118">
        <f t="shared" si="5"/>
        <v>1.6057599693967584E-2</v>
      </c>
      <c r="F118">
        <f t="shared" si="6"/>
        <v>2.6704861239998174E-2</v>
      </c>
      <c r="G118">
        <f t="shared" si="7"/>
        <v>7.2026418251437234E-3</v>
      </c>
      <c r="H118">
        <f>0</f>
        <v>0</v>
      </c>
    </row>
    <row r="119" spans="1:8" x14ac:dyDescent="0.2">
      <c r="A119" s="4">
        <v>44671</v>
      </c>
      <c r="B119" s="12">
        <v>505.22</v>
      </c>
      <c r="C119" s="12">
        <v>4459.45</v>
      </c>
      <c r="D119">
        <f t="shared" si="4"/>
        <v>-1.7846034214618833E-2</v>
      </c>
      <c r="E119">
        <f t="shared" si="5"/>
        <v>-6.1852759058855789E-4</v>
      </c>
      <c r="F119">
        <f t="shared" si="6"/>
        <v>-1.3758479033040231E-3</v>
      </c>
      <c r="G119">
        <f t="shared" si="7"/>
        <v>-1.6470186311314812E-2</v>
      </c>
      <c r="H119">
        <f>0</f>
        <v>0</v>
      </c>
    </row>
    <row r="120" spans="1:8" x14ac:dyDescent="0.2">
      <c r="A120" s="4">
        <v>44672</v>
      </c>
      <c r="B120" s="12">
        <v>491.67</v>
      </c>
      <c r="C120" s="12">
        <v>4393.66</v>
      </c>
      <c r="D120">
        <f t="shared" si="4"/>
        <v>-2.6819999208265721E-2</v>
      </c>
      <c r="E120">
        <f t="shared" si="5"/>
        <v>-1.475294038502506E-2</v>
      </c>
      <c r="F120">
        <f t="shared" si="6"/>
        <v>-2.5176597790810339E-2</v>
      </c>
      <c r="G120">
        <f t="shared" si="7"/>
        <v>-1.643401417455382E-3</v>
      </c>
      <c r="H120">
        <f>0</f>
        <v>0</v>
      </c>
    </row>
    <row r="121" spans="1:8" x14ac:dyDescent="0.2">
      <c r="A121" s="4">
        <v>44673</v>
      </c>
      <c r="B121" s="12">
        <v>471.4</v>
      </c>
      <c r="C121" s="12">
        <v>4271.78</v>
      </c>
      <c r="D121">
        <f t="shared" si="4"/>
        <v>-4.1226839140073746E-2</v>
      </c>
      <c r="E121">
        <f t="shared" si="5"/>
        <v>-2.773997077607282E-2</v>
      </c>
      <c r="F121">
        <f t="shared" si="6"/>
        <v>-4.7045285695583972E-2</v>
      </c>
      <c r="G121">
        <f t="shared" si="7"/>
        <v>5.818446555510226E-3</v>
      </c>
      <c r="H121">
        <f>0</f>
        <v>0</v>
      </c>
    </row>
    <row r="122" spans="1:8" x14ac:dyDescent="0.2">
      <c r="A122" s="4">
        <v>44676</v>
      </c>
      <c r="B122" s="12">
        <v>472.27</v>
      </c>
      <c r="C122" s="12">
        <v>4296.12</v>
      </c>
      <c r="D122">
        <f t="shared" si="4"/>
        <v>1.8455663979635162E-3</v>
      </c>
      <c r="E122">
        <f t="shared" si="5"/>
        <v>5.6978589721381478E-3</v>
      </c>
      <c r="F122">
        <f t="shared" si="6"/>
        <v>9.2602314979879693E-3</v>
      </c>
      <c r="G122">
        <f t="shared" si="7"/>
        <v>-7.4146651000244531E-3</v>
      </c>
      <c r="H122">
        <f>0</f>
        <v>0</v>
      </c>
    </row>
    <row r="123" spans="1:8" x14ac:dyDescent="0.2">
      <c r="A123" s="4">
        <v>44677</v>
      </c>
      <c r="B123" s="12">
        <v>456</v>
      </c>
      <c r="C123" s="12">
        <v>4175.2</v>
      </c>
      <c r="D123">
        <f t="shared" si="4"/>
        <v>-3.4450632053698027E-2</v>
      </c>
      <c r="E123">
        <f t="shared" si="5"/>
        <v>-2.8146327383778869E-2</v>
      </c>
      <c r="F123">
        <f t="shared" si="6"/>
        <v>-4.7729544187663245E-2</v>
      </c>
      <c r="G123">
        <f t="shared" si="7"/>
        <v>1.3278912133965218E-2</v>
      </c>
      <c r="H123">
        <f>0</f>
        <v>0</v>
      </c>
    </row>
    <row r="124" spans="1:8" x14ac:dyDescent="0.2">
      <c r="A124" s="4">
        <v>44678</v>
      </c>
      <c r="B124" s="12">
        <v>466.29</v>
      </c>
      <c r="C124" s="12">
        <v>4183.96</v>
      </c>
      <c r="D124">
        <f t="shared" si="4"/>
        <v>2.256578947368415E-2</v>
      </c>
      <c r="E124">
        <f t="shared" si="5"/>
        <v>2.0981030848821192E-3</v>
      </c>
      <c r="F124">
        <f t="shared" si="6"/>
        <v>3.1986503927309662E-3</v>
      </c>
      <c r="G124">
        <f t="shared" si="7"/>
        <v>1.9367139080953184E-2</v>
      </c>
      <c r="H124">
        <f>0</f>
        <v>0</v>
      </c>
    </row>
    <row r="125" spans="1:8" x14ac:dyDescent="0.2">
      <c r="A125" s="4">
        <v>44679</v>
      </c>
      <c r="B125" s="12">
        <v>504.02</v>
      </c>
      <c r="C125" s="12">
        <v>4287.5</v>
      </c>
      <c r="D125">
        <f t="shared" si="4"/>
        <v>8.0915310214673131E-2</v>
      </c>
      <c r="E125">
        <f t="shared" si="5"/>
        <v>2.474689050564538E-2</v>
      </c>
      <c r="F125">
        <f t="shared" si="6"/>
        <v>4.1336642575120486E-2</v>
      </c>
      <c r="G125">
        <f t="shared" si="7"/>
        <v>3.9578667639552645E-2</v>
      </c>
      <c r="H125">
        <f>0</f>
        <v>0</v>
      </c>
    </row>
    <row r="126" spans="1:8" x14ac:dyDescent="0.2">
      <c r="A126" s="4">
        <v>44680</v>
      </c>
      <c r="B126" s="12">
        <v>478.1</v>
      </c>
      <c r="C126" s="12">
        <v>4131.93</v>
      </c>
      <c r="D126">
        <f t="shared" si="4"/>
        <v>-5.1426530693226336E-2</v>
      </c>
      <c r="E126">
        <f t="shared" si="5"/>
        <v>-3.6284548104956182E-2</v>
      </c>
      <c r="F126">
        <f t="shared" si="6"/>
        <v>-6.1433385919970926E-2</v>
      </c>
      <c r="G126">
        <f t="shared" si="7"/>
        <v>1.000685522674459E-2</v>
      </c>
      <c r="H126">
        <f>0</f>
        <v>0</v>
      </c>
    </row>
    <row r="127" spans="1:8" x14ac:dyDescent="0.2">
      <c r="A127" s="4">
        <v>44683</v>
      </c>
      <c r="B127" s="12">
        <v>484.5</v>
      </c>
      <c r="C127" s="12">
        <v>4155.38</v>
      </c>
      <c r="D127">
        <f t="shared" si="4"/>
        <v>1.3386320853377986E-2</v>
      </c>
      <c r="E127">
        <f t="shared" si="5"/>
        <v>5.6753139573999523E-3</v>
      </c>
      <c r="F127">
        <f t="shared" si="6"/>
        <v>9.2222682472468311E-3</v>
      </c>
      <c r="G127">
        <f t="shared" si="7"/>
        <v>4.1640526061311554E-3</v>
      </c>
      <c r="H127">
        <f>0</f>
        <v>0</v>
      </c>
    </row>
    <row r="128" spans="1:8" x14ac:dyDescent="0.2">
      <c r="A128" s="4">
        <v>44684</v>
      </c>
      <c r="B128" s="12">
        <v>481.86</v>
      </c>
      <c r="C128" s="12">
        <v>4175.4799999999996</v>
      </c>
      <c r="D128">
        <f t="shared" si="4"/>
        <v>-5.4489164086687358E-3</v>
      </c>
      <c r="E128">
        <f t="shared" si="5"/>
        <v>4.8371027439124692E-3</v>
      </c>
      <c r="F128">
        <f t="shared" si="6"/>
        <v>7.8108155229446689E-3</v>
      </c>
      <c r="G128">
        <f t="shared" si="7"/>
        <v>-1.3259731931613405E-2</v>
      </c>
      <c r="H128">
        <f>0</f>
        <v>0</v>
      </c>
    </row>
    <row r="129" spans="1:8" x14ac:dyDescent="0.2">
      <c r="A129" s="4">
        <v>44685</v>
      </c>
      <c r="B129" s="12">
        <v>499.46</v>
      </c>
      <c r="C129" s="12">
        <v>4300.17</v>
      </c>
      <c r="D129">
        <f t="shared" si="4"/>
        <v>3.652513178101513E-2</v>
      </c>
      <c r="E129">
        <f t="shared" si="5"/>
        <v>2.9862434977535601E-2</v>
      </c>
      <c r="F129">
        <f t="shared" si="6"/>
        <v>4.9950639936354957E-2</v>
      </c>
      <c r="G129">
        <f t="shared" si="7"/>
        <v>-1.3425508155339827E-2</v>
      </c>
      <c r="H129">
        <f>0</f>
        <v>0</v>
      </c>
    </row>
    <row r="130" spans="1:8" x14ac:dyDescent="0.2">
      <c r="A130" s="4">
        <v>44686</v>
      </c>
      <c r="B130" s="12">
        <v>469.33</v>
      </c>
      <c r="C130" s="12">
        <v>4146.87</v>
      </c>
      <c r="D130">
        <f t="shared" ref="D130:D193" si="8">(B130/B129)-1</f>
        <v>-6.0325151163256319E-2</v>
      </c>
      <c r="E130">
        <f t="shared" ref="E130:E193" si="9">(C130/C129)-1</f>
        <v>-3.5649753381843063E-2</v>
      </c>
      <c r="F130">
        <f t="shared" ref="F130:F193" si="10">alpha_now+beta_now*E130</f>
        <v>-6.0364463520826681E-2</v>
      </c>
      <c r="G130">
        <f t="shared" ref="G130:G193" si="11">D130-F130</f>
        <v>3.9312357570361889E-5</v>
      </c>
      <c r="H130">
        <f>0</f>
        <v>0</v>
      </c>
    </row>
    <row r="131" spans="1:8" x14ac:dyDescent="0.2">
      <c r="A131" s="4">
        <v>44687</v>
      </c>
      <c r="B131" s="12">
        <v>456.74</v>
      </c>
      <c r="C131" s="12">
        <v>4123.34</v>
      </c>
      <c r="D131">
        <f t="shared" si="8"/>
        <v>-2.6825474612745759E-2</v>
      </c>
      <c r="E131">
        <f t="shared" si="9"/>
        <v>-5.6741590645473794E-3</v>
      </c>
      <c r="F131">
        <f t="shared" si="10"/>
        <v>-9.8889585634413506E-3</v>
      </c>
      <c r="G131">
        <f t="shared" si="11"/>
        <v>-1.6936516049304406E-2</v>
      </c>
      <c r="H131">
        <f>0</f>
        <v>0</v>
      </c>
    </row>
    <row r="132" spans="1:8" x14ac:dyDescent="0.2">
      <c r="A132" s="4">
        <v>44690</v>
      </c>
      <c r="B132" s="12">
        <v>425.87</v>
      </c>
      <c r="C132" s="12">
        <v>3991.24</v>
      </c>
      <c r="D132">
        <f t="shared" si="8"/>
        <v>-6.758768664885928E-2</v>
      </c>
      <c r="E132">
        <f t="shared" si="9"/>
        <v>-3.2037134944001844E-2</v>
      </c>
      <c r="F132">
        <f t="shared" si="10"/>
        <v>-5.4281223337555903E-2</v>
      </c>
      <c r="G132">
        <f t="shared" si="11"/>
        <v>-1.3306463311303376E-2</v>
      </c>
      <c r="H132">
        <f>0</f>
        <v>0</v>
      </c>
    </row>
    <row r="133" spans="1:8" x14ac:dyDescent="0.2">
      <c r="A133" s="4">
        <v>44691</v>
      </c>
      <c r="B133" s="12">
        <v>432.32</v>
      </c>
      <c r="C133" s="12">
        <v>4001.05</v>
      </c>
      <c r="D133">
        <f t="shared" si="8"/>
        <v>1.5145466926526741E-2</v>
      </c>
      <c r="E133">
        <f t="shared" si="9"/>
        <v>2.4578827632515399E-3</v>
      </c>
      <c r="F133">
        <f t="shared" si="10"/>
        <v>3.804478612411134E-3</v>
      </c>
      <c r="G133">
        <f t="shared" si="11"/>
        <v>1.1340988314115607E-2</v>
      </c>
      <c r="H133">
        <f>0</f>
        <v>0</v>
      </c>
    </row>
    <row r="134" spans="1:8" x14ac:dyDescent="0.2">
      <c r="A134" s="4">
        <v>44692</v>
      </c>
      <c r="B134" s="12">
        <v>420.36</v>
      </c>
      <c r="C134" s="12">
        <v>3935.18</v>
      </c>
      <c r="D134">
        <f t="shared" si="8"/>
        <v>-2.7664692820133174E-2</v>
      </c>
      <c r="E134">
        <f t="shared" si="9"/>
        <v>-1.6463178415666024E-2</v>
      </c>
      <c r="F134">
        <f t="shared" si="10"/>
        <v>-2.8056444885088568E-2</v>
      </c>
      <c r="G134">
        <f t="shared" si="11"/>
        <v>3.9175206495539391E-4</v>
      </c>
      <c r="H134">
        <f>0</f>
        <v>0</v>
      </c>
    </row>
    <row r="135" spans="1:8" x14ac:dyDescent="0.2">
      <c r="A135" s="4">
        <v>44693</v>
      </c>
      <c r="B135" s="12">
        <v>432.94</v>
      </c>
      <c r="C135" s="12">
        <v>3930.08</v>
      </c>
      <c r="D135">
        <f t="shared" si="8"/>
        <v>2.9926729469978097E-2</v>
      </c>
      <c r="E135">
        <f t="shared" si="9"/>
        <v>-1.2960017076728558E-3</v>
      </c>
      <c r="F135">
        <f t="shared" si="10"/>
        <v>-2.5166375668356647E-3</v>
      </c>
      <c r="G135">
        <f t="shared" si="11"/>
        <v>3.2443367036813761E-2</v>
      </c>
      <c r="H135">
        <f>0</f>
        <v>0</v>
      </c>
    </row>
    <row r="136" spans="1:8" x14ac:dyDescent="0.2">
      <c r="A136" s="4">
        <v>44694</v>
      </c>
      <c r="B136" s="12">
        <v>452.65</v>
      </c>
      <c r="C136" s="12">
        <v>4023.89</v>
      </c>
      <c r="D136">
        <f t="shared" si="8"/>
        <v>4.5525938929181775E-2</v>
      </c>
      <c r="E136">
        <f t="shared" si="9"/>
        <v>2.386974310955492E-2</v>
      </c>
      <c r="F136">
        <f t="shared" si="10"/>
        <v>3.9859625730314319E-2</v>
      </c>
      <c r="G136">
        <f t="shared" si="11"/>
        <v>5.6663131988674564E-3</v>
      </c>
      <c r="H136">
        <f>0</f>
        <v>0</v>
      </c>
    </row>
    <row r="137" spans="1:8" x14ac:dyDescent="0.2">
      <c r="A137" s="4">
        <v>44697</v>
      </c>
      <c r="B137" s="12">
        <v>432.93</v>
      </c>
      <c r="C137" s="12">
        <v>4008.01</v>
      </c>
      <c r="D137">
        <f t="shared" si="8"/>
        <v>-4.3565668839058769E-2</v>
      </c>
      <c r="E137">
        <f t="shared" si="9"/>
        <v>-3.9464299471405617E-3</v>
      </c>
      <c r="F137">
        <f t="shared" si="10"/>
        <v>-6.9796584605783876E-3</v>
      </c>
      <c r="G137">
        <f t="shared" si="11"/>
        <v>-3.6586010378480381E-2</v>
      </c>
      <c r="H137">
        <f>0</f>
        <v>0</v>
      </c>
    </row>
    <row r="138" spans="1:8" x14ac:dyDescent="0.2">
      <c r="A138" s="4">
        <v>44698</v>
      </c>
      <c r="B138" s="12">
        <v>432.85</v>
      </c>
      <c r="C138" s="12">
        <v>4088.85</v>
      </c>
      <c r="D138">
        <f t="shared" si="8"/>
        <v>-1.8478737902194453E-4</v>
      </c>
      <c r="E138">
        <f t="shared" si="9"/>
        <v>2.0169610355263545E-2</v>
      </c>
      <c r="F138">
        <f t="shared" si="10"/>
        <v>3.3629021352456975E-2</v>
      </c>
      <c r="G138">
        <f t="shared" si="11"/>
        <v>-3.381380873147892E-2</v>
      </c>
      <c r="H138">
        <f>0</f>
        <v>0</v>
      </c>
    </row>
    <row r="139" spans="1:8" x14ac:dyDescent="0.2">
      <c r="A139" s="4">
        <v>44699</v>
      </c>
      <c r="B139" s="12">
        <v>412.25</v>
      </c>
      <c r="C139" s="12">
        <v>3923.68</v>
      </c>
      <c r="D139">
        <f t="shared" si="8"/>
        <v>-4.7591544414924414E-2</v>
      </c>
      <c r="E139">
        <f t="shared" si="9"/>
        <v>-4.0395221150201222E-2</v>
      </c>
      <c r="F139">
        <f t="shared" si="10"/>
        <v>-6.8355293638535736E-2</v>
      </c>
      <c r="G139">
        <f t="shared" si="11"/>
        <v>2.0763749223611322E-2</v>
      </c>
      <c r="H139">
        <f>0</f>
        <v>0</v>
      </c>
    </row>
    <row r="140" spans="1:8" x14ac:dyDescent="0.2">
      <c r="A140" s="4">
        <v>44700</v>
      </c>
      <c r="B140" s="12">
        <v>426.76</v>
      </c>
      <c r="C140" s="12">
        <v>3900.79</v>
      </c>
      <c r="D140">
        <f t="shared" si="8"/>
        <v>3.5197089144936244E-2</v>
      </c>
      <c r="E140">
        <f t="shared" si="9"/>
        <v>-5.8338090771927753E-3</v>
      </c>
      <c r="F140">
        <f t="shared" si="10"/>
        <v>-1.015779109831722E-2</v>
      </c>
      <c r="G140">
        <f t="shared" si="11"/>
        <v>4.5354880243253466E-2</v>
      </c>
      <c r="H140">
        <f>0</f>
        <v>0</v>
      </c>
    </row>
    <row r="141" spans="1:8" x14ac:dyDescent="0.2">
      <c r="A141" s="4">
        <v>44701</v>
      </c>
      <c r="B141" s="12">
        <v>433.03</v>
      </c>
      <c r="C141" s="12">
        <v>3901.36</v>
      </c>
      <c r="D141">
        <f t="shared" si="8"/>
        <v>1.4692098603430459E-2</v>
      </c>
      <c r="E141">
        <f t="shared" si="9"/>
        <v>1.4612424662696633E-4</v>
      </c>
      <c r="F141">
        <f t="shared" si="10"/>
        <v>-8.8260835254590263E-5</v>
      </c>
      <c r="G141">
        <f t="shared" si="11"/>
        <v>1.478035943868505E-2</v>
      </c>
      <c r="H141">
        <f>0</f>
        <v>0</v>
      </c>
    </row>
    <row r="142" spans="1:8" x14ac:dyDescent="0.2">
      <c r="A142" s="4">
        <v>44704</v>
      </c>
      <c r="B142" s="12">
        <v>430.12</v>
      </c>
      <c r="C142" s="12">
        <v>3973.75</v>
      </c>
      <c r="D142">
        <f t="shared" si="8"/>
        <v>-6.7200886774587687E-3</v>
      </c>
      <c r="E142">
        <f t="shared" si="9"/>
        <v>1.8555067976295359E-2</v>
      </c>
      <c r="F142">
        <f t="shared" si="10"/>
        <v>3.0910314894433709E-2</v>
      </c>
      <c r="G142">
        <f t="shared" si="11"/>
        <v>-3.7630403571892478E-2</v>
      </c>
      <c r="H142">
        <f>0</f>
        <v>0</v>
      </c>
    </row>
    <row r="143" spans="1:8" x14ac:dyDescent="0.2">
      <c r="A143" s="4">
        <v>44705</v>
      </c>
      <c r="B143" s="12">
        <v>419.65</v>
      </c>
      <c r="C143" s="12">
        <v>3941.48</v>
      </c>
      <c r="D143">
        <f t="shared" si="8"/>
        <v>-2.4342044080721714E-2</v>
      </c>
      <c r="E143">
        <f t="shared" si="9"/>
        <v>-8.1207927021075266E-3</v>
      </c>
      <c r="F143">
        <f t="shared" si="10"/>
        <v>-1.4008812435039727E-2</v>
      </c>
      <c r="G143">
        <f t="shared" si="11"/>
        <v>-1.0333231645681987E-2</v>
      </c>
      <c r="H143">
        <f>0</f>
        <v>0</v>
      </c>
    </row>
    <row r="144" spans="1:8" x14ac:dyDescent="0.2">
      <c r="A144" s="4">
        <v>44706</v>
      </c>
      <c r="B144" s="12">
        <v>452.29</v>
      </c>
      <c r="C144" s="12">
        <v>3978.73</v>
      </c>
      <c r="D144">
        <f t="shared" si="8"/>
        <v>7.777910163231283E-2</v>
      </c>
      <c r="E144">
        <f t="shared" si="9"/>
        <v>9.4507646873762674E-3</v>
      </c>
      <c r="F144">
        <f t="shared" si="10"/>
        <v>1.5579699563540279E-2</v>
      </c>
      <c r="G144">
        <f t="shared" si="11"/>
        <v>6.2199402068772551E-2</v>
      </c>
      <c r="H144">
        <f>0</f>
        <v>0</v>
      </c>
    </row>
    <row r="145" spans="1:8" x14ac:dyDescent="0.2">
      <c r="A145" s="4">
        <v>44707</v>
      </c>
      <c r="B145" s="12">
        <v>454.87</v>
      </c>
      <c r="C145" s="12">
        <v>4057.84</v>
      </c>
      <c r="D145">
        <f t="shared" si="8"/>
        <v>5.7043047602201025E-3</v>
      </c>
      <c r="E145">
        <f t="shared" si="9"/>
        <v>1.988322907058282E-2</v>
      </c>
      <c r="F145">
        <f t="shared" si="10"/>
        <v>3.3146787712596715E-2</v>
      </c>
      <c r="G145">
        <f t="shared" si="11"/>
        <v>-2.7442482952376612E-2</v>
      </c>
      <c r="H145">
        <f>0</f>
        <v>0</v>
      </c>
    </row>
    <row r="146" spans="1:8" x14ac:dyDescent="0.2">
      <c r="A146" s="4">
        <v>44708</v>
      </c>
      <c r="B146" s="12">
        <v>476.29</v>
      </c>
      <c r="C146" s="12">
        <v>4158.24</v>
      </c>
      <c r="D146">
        <f t="shared" si="8"/>
        <v>4.7090377470486056E-2</v>
      </c>
      <c r="E146">
        <f t="shared" si="9"/>
        <v>2.4742227391912897E-2</v>
      </c>
      <c r="F146">
        <f t="shared" si="10"/>
        <v>4.1328790419869477E-2</v>
      </c>
      <c r="G146">
        <f t="shared" si="11"/>
        <v>5.7615870506165789E-3</v>
      </c>
      <c r="H146">
        <f>0</f>
        <v>0</v>
      </c>
    </row>
    <row r="147" spans="1:8" x14ac:dyDescent="0.2">
      <c r="A147" s="4">
        <v>44712</v>
      </c>
      <c r="B147" s="12">
        <v>467.47</v>
      </c>
      <c r="C147" s="12">
        <v>4132.1499999999996</v>
      </c>
      <c r="D147">
        <f t="shared" si="8"/>
        <v>-1.8518129710890396E-2</v>
      </c>
      <c r="E147">
        <f t="shared" si="9"/>
        <v>-6.2742891223209751E-3</v>
      </c>
      <c r="F147">
        <f t="shared" si="10"/>
        <v>-1.0899509593241914E-2</v>
      </c>
      <c r="G147">
        <f t="shared" si="11"/>
        <v>-7.6186201176484825E-3</v>
      </c>
      <c r="H147">
        <f>0</f>
        <v>0</v>
      </c>
    </row>
    <row r="148" spans="1:8" x14ac:dyDescent="0.2">
      <c r="A148" s="4">
        <v>44713</v>
      </c>
      <c r="B148" s="12">
        <v>475.13</v>
      </c>
      <c r="C148" s="12">
        <v>4101.2299999999996</v>
      </c>
      <c r="D148">
        <f t="shared" si="8"/>
        <v>1.6386078251010794E-2</v>
      </c>
      <c r="E148">
        <f t="shared" si="9"/>
        <v>-7.4827874109120174E-3</v>
      </c>
      <c r="F148">
        <f t="shared" si="10"/>
        <v>-1.293448380296334E-2</v>
      </c>
      <c r="G148">
        <f t="shared" si="11"/>
        <v>2.9320562053974132E-2</v>
      </c>
      <c r="H148">
        <f>0</f>
        <v>0</v>
      </c>
    </row>
    <row r="149" spans="1:8" x14ac:dyDescent="0.2">
      <c r="A149" s="4">
        <v>44714</v>
      </c>
      <c r="B149" s="12">
        <v>504.8</v>
      </c>
      <c r="C149" s="12">
        <v>4176.82</v>
      </c>
      <c r="D149">
        <f t="shared" si="8"/>
        <v>6.2446067392082139E-2</v>
      </c>
      <c r="E149">
        <f t="shared" si="9"/>
        <v>1.8431056049039052E-2</v>
      </c>
      <c r="F149">
        <f t="shared" si="10"/>
        <v>3.070149285798825E-2</v>
      </c>
      <c r="G149">
        <f t="shared" si="11"/>
        <v>3.1744574534093892E-2</v>
      </c>
      <c r="H149">
        <f>0</f>
        <v>0</v>
      </c>
    </row>
    <row r="150" spans="1:8" x14ac:dyDescent="0.2">
      <c r="A150" s="4">
        <v>44715</v>
      </c>
      <c r="B150" s="12">
        <v>492.48</v>
      </c>
      <c r="C150" s="12">
        <v>4108.54</v>
      </c>
      <c r="D150">
        <f t="shared" si="8"/>
        <v>-2.4405705229794017E-2</v>
      </c>
      <c r="E150">
        <f t="shared" si="9"/>
        <v>-1.6347364741597592E-2</v>
      </c>
      <c r="F150">
        <f t="shared" si="10"/>
        <v>-2.786142777824838E-2</v>
      </c>
      <c r="G150">
        <f t="shared" si="11"/>
        <v>3.4557225484543631E-3</v>
      </c>
      <c r="H150">
        <f>0</f>
        <v>0</v>
      </c>
    </row>
    <row r="151" spans="1:8" x14ac:dyDescent="0.2">
      <c r="A151" s="4">
        <v>44718</v>
      </c>
      <c r="B151" s="12">
        <v>492.54</v>
      </c>
      <c r="C151" s="12">
        <v>4121.43</v>
      </c>
      <c r="D151">
        <f t="shared" si="8"/>
        <v>1.218323586744674E-4</v>
      </c>
      <c r="E151">
        <f t="shared" si="9"/>
        <v>3.1373675320187644E-3</v>
      </c>
      <c r="F151">
        <f t="shared" si="10"/>
        <v>4.9486539855942624E-3</v>
      </c>
      <c r="G151">
        <f t="shared" si="11"/>
        <v>-4.826821626919795E-3</v>
      </c>
      <c r="H151">
        <f>0</f>
        <v>0</v>
      </c>
    </row>
    <row r="152" spans="1:8" x14ac:dyDescent="0.2">
      <c r="A152" s="4">
        <v>44719</v>
      </c>
      <c r="B152" s="12">
        <v>506.43</v>
      </c>
      <c r="C152" s="12">
        <v>4160.68</v>
      </c>
      <c r="D152">
        <f t="shared" si="8"/>
        <v>2.8200755268607658E-2</v>
      </c>
      <c r="E152">
        <f t="shared" si="9"/>
        <v>9.5233935794130087E-3</v>
      </c>
      <c r="F152">
        <f t="shared" si="10"/>
        <v>1.5701998389753533E-2</v>
      </c>
      <c r="G152">
        <f t="shared" si="11"/>
        <v>1.2498756878854125E-2</v>
      </c>
      <c r="H152">
        <f>0</f>
        <v>0</v>
      </c>
    </row>
    <row r="153" spans="1:8" x14ac:dyDescent="0.2">
      <c r="A153" s="4">
        <v>44720</v>
      </c>
      <c r="B153" s="12">
        <v>505.42</v>
      </c>
      <c r="C153" s="12">
        <v>4115.7700000000004</v>
      </c>
      <c r="D153">
        <f t="shared" si="8"/>
        <v>-1.9943526252393928E-3</v>
      </c>
      <c r="E153">
        <f t="shared" si="9"/>
        <v>-1.0793908688002896E-2</v>
      </c>
      <c r="F153">
        <f t="shared" si="10"/>
        <v>-1.8510036923518873E-2</v>
      </c>
      <c r="G153">
        <f t="shared" si="11"/>
        <v>1.651568429827948E-2</v>
      </c>
      <c r="H153">
        <f>0</f>
        <v>0</v>
      </c>
    </row>
    <row r="154" spans="1:8" x14ac:dyDescent="0.2">
      <c r="A154" s="4">
        <v>44721</v>
      </c>
      <c r="B154" s="12">
        <v>492.22</v>
      </c>
      <c r="C154" s="12">
        <v>4017.82</v>
      </c>
      <c r="D154">
        <f t="shared" si="8"/>
        <v>-2.6116892881168141E-2</v>
      </c>
      <c r="E154">
        <f t="shared" si="9"/>
        <v>-2.3798705952956634E-2</v>
      </c>
      <c r="F154">
        <f t="shared" si="10"/>
        <v>-4.0408642231177849E-2</v>
      </c>
      <c r="G154">
        <f t="shared" si="11"/>
        <v>1.4291749350009708E-2</v>
      </c>
      <c r="H154">
        <f>0</f>
        <v>0</v>
      </c>
    </row>
    <row r="155" spans="1:8" x14ac:dyDescent="0.2">
      <c r="A155" s="4">
        <v>44722</v>
      </c>
      <c r="B155" s="12">
        <v>473.15</v>
      </c>
      <c r="C155" s="12">
        <v>3900.86</v>
      </c>
      <c r="D155">
        <f t="shared" si="8"/>
        <v>-3.8742838568119997E-2</v>
      </c>
      <c r="E155">
        <f t="shared" si="9"/>
        <v>-2.9110313553120881E-2</v>
      </c>
      <c r="F155">
        <f t="shared" si="10"/>
        <v>-4.9352787688840424E-2</v>
      </c>
      <c r="G155">
        <f t="shared" si="11"/>
        <v>1.0609949120720427E-2</v>
      </c>
      <c r="H155">
        <f>0</f>
        <v>0</v>
      </c>
    </row>
    <row r="156" spans="1:8" x14ac:dyDescent="0.2">
      <c r="A156" s="4">
        <v>44725</v>
      </c>
      <c r="B156" s="12">
        <v>440.37</v>
      </c>
      <c r="C156" s="12">
        <v>3749.63</v>
      </c>
      <c r="D156">
        <f t="shared" si="8"/>
        <v>-6.9280355067103394E-2</v>
      </c>
      <c r="E156">
        <f t="shared" si="9"/>
        <v>-3.8768374153391849E-2</v>
      </c>
      <c r="F156">
        <f t="shared" si="10"/>
        <v>-6.5615867598032548E-2</v>
      </c>
      <c r="G156">
        <f t="shared" si="11"/>
        <v>-3.6644874690708457E-3</v>
      </c>
      <c r="H156">
        <f>0</f>
        <v>0</v>
      </c>
    </row>
    <row r="157" spans="1:8" x14ac:dyDescent="0.2">
      <c r="A157" s="4">
        <v>44726</v>
      </c>
      <c r="B157" s="12">
        <v>444.75</v>
      </c>
      <c r="C157" s="12">
        <v>3735.48</v>
      </c>
      <c r="D157">
        <f t="shared" si="8"/>
        <v>9.9461816200012709E-3</v>
      </c>
      <c r="E157">
        <f t="shared" si="9"/>
        <v>-3.7737056722930706E-3</v>
      </c>
      <c r="F157">
        <f t="shared" si="10"/>
        <v>-6.6888103493102508E-3</v>
      </c>
      <c r="G157">
        <f t="shared" si="11"/>
        <v>1.6634991969311522E-2</v>
      </c>
      <c r="H157">
        <f>0</f>
        <v>0</v>
      </c>
    </row>
    <row r="158" spans="1:8" x14ac:dyDescent="0.2">
      <c r="A158" s="4">
        <v>44727</v>
      </c>
      <c r="B158" s="12">
        <v>465.95</v>
      </c>
      <c r="C158" s="12">
        <v>3789.99</v>
      </c>
      <c r="D158">
        <f t="shared" si="8"/>
        <v>4.7667228780213566E-2</v>
      </c>
      <c r="E158">
        <f t="shared" si="9"/>
        <v>1.4592502168395916E-2</v>
      </c>
      <c r="F158">
        <f t="shared" si="10"/>
        <v>2.4237802984797E-2</v>
      </c>
      <c r="G158">
        <f t="shared" si="11"/>
        <v>2.3429425795416566E-2</v>
      </c>
      <c r="H158">
        <f>0</f>
        <v>0</v>
      </c>
    </row>
    <row r="159" spans="1:8" x14ac:dyDescent="0.2">
      <c r="A159" s="4">
        <v>44728</v>
      </c>
      <c r="B159" s="12">
        <v>428.08</v>
      </c>
      <c r="C159" s="12">
        <v>3666.77</v>
      </c>
      <c r="D159">
        <f t="shared" si="8"/>
        <v>-8.1274814894301994E-2</v>
      </c>
      <c r="E159">
        <f t="shared" si="9"/>
        <v>-3.2511959134456814E-2</v>
      </c>
      <c r="F159">
        <f t="shared" si="10"/>
        <v>-5.5080773482433856E-2</v>
      </c>
      <c r="G159">
        <f t="shared" si="11"/>
        <v>-2.6194041411868138E-2</v>
      </c>
      <c r="H159">
        <f>0</f>
        <v>0</v>
      </c>
    </row>
    <row r="160" spans="1:8" x14ac:dyDescent="0.2">
      <c r="A160" s="4">
        <v>44729</v>
      </c>
      <c r="B160" s="12">
        <v>443.79</v>
      </c>
      <c r="C160" s="12">
        <v>3674.84</v>
      </c>
      <c r="D160">
        <f t="shared" si="8"/>
        <v>3.6698747897589312E-2</v>
      </c>
      <c r="E160">
        <f t="shared" si="9"/>
        <v>2.2008470670371594E-3</v>
      </c>
      <c r="F160">
        <f t="shared" si="10"/>
        <v>3.3716596190273046E-3</v>
      </c>
      <c r="G160">
        <f t="shared" si="11"/>
        <v>3.3327088278562005E-2</v>
      </c>
      <c r="H160">
        <f>0</f>
        <v>0</v>
      </c>
    </row>
    <row r="161" spans="1:8" x14ac:dyDescent="0.2">
      <c r="A161" s="4">
        <v>44733</v>
      </c>
      <c r="B161" s="12">
        <v>455.27</v>
      </c>
      <c r="C161" s="12">
        <v>3764.79</v>
      </c>
      <c r="D161">
        <f t="shared" si="8"/>
        <v>2.5868090763649487E-2</v>
      </c>
      <c r="E161">
        <f t="shared" si="9"/>
        <v>2.447725615264873E-2</v>
      </c>
      <c r="F161">
        <f t="shared" si="10"/>
        <v>4.0882608870991016E-2</v>
      </c>
      <c r="G161">
        <f t="shared" si="11"/>
        <v>-1.5014518107341529E-2</v>
      </c>
      <c r="H161">
        <f>0</f>
        <v>0</v>
      </c>
    </row>
    <row r="162" spans="1:8" x14ac:dyDescent="0.2">
      <c r="A162" s="4">
        <v>44734</v>
      </c>
      <c r="B162" s="12">
        <v>458.65</v>
      </c>
      <c r="C162" s="12">
        <v>3759.89</v>
      </c>
      <c r="D162">
        <f t="shared" si="8"/>
        <v>7.4241658795879406E-3</v>
      </c>
      <c r="E162">
        <f t="shared" si="9"/>
        <v>-1.3015334188627437E-3</v>
      </c>
      <c r="F162">
        <f t="shared" si="10"/>
        <v>-2.5259523418033423E-3</v>
      </c>
      <c r="G162">
        <f t="shared" si="11"/>
        <v>9.9501182213912829E-3</v>
      </c>
      <c r="H162">
        <f>0</f>
        <v>0</v>
      </c>
    </row>
    <row r="163" spans="1:8" x14ac:dyDescent="0.2">
      <c r="A163" s="4">
        <v>44735</v>
      </c>
      <c r="B163" s="12">
        <v>485.53</v>
      </c>
      <c r="C163" s="12">
        <v>3795.73</v>
      </c>
      <c r="D163">
        <f t="shared" si="8"/>
        <v>5.860678076964998E-2</v>
      </c>
      <c r="E163">
        <f t="shared" si="9"/>
        <v>9.5321937609877949E-3</v>
      </c>
      <c r="F163">
        <f t="shared" si="10"/>
        <v>1.5716816898571146E-2</v>
      </c>
      <c r="G163">
        <f t="shared" si="11"/>
        <v>4.2889963871078837E-2</v>
      </c>
      <c r="H163">
        <f>0</f>
        <v>0</v>
      </c>
    </row>
    <row r="164" spans="1:8" x14ac:dyDescent="0.2">
      <c r="A164" s="4">
        <v>44736</v>
      </c>
      <c r="B164" s="12">
        <v>504.09</v>
      </c>
      <c r="C164" s="12">
        <v>3911.74</v>
      </c>
      <c r="D164">
        <f t="shared" si="8"/>
        <v>3.8226268201758895E-2</v>
      </c>
      <c r="E164">
        <f t="shared" si="9"/>
        <v>3.0563290855777359E-2</v>
      </c>
      <c r="F164">
        <f t="shared" si="10"/>
        <v>5.1130801836804504E-2</v>
      </c>
      <c r="G164">
        <f t="shared" si="11"/>
        <v>-1.2904533635045609E-2</v>
      </c>
      <c r="H164">
        <f>0</f>
        <v>0</v>
      </c>
    </row>
    <row r="165" spans="1:8" x14ac:dyDescent="0.2">
      <c r="A165" s="4">
        <v>44739</v>
      </c>
      <c r="B165" s="12">
        <v>496.7</v>
      </c>
      <c r="C165" s="12">
        <v>3900.11</v>
      </c>
      <c r="D165">
        <f t="shared" si="8"/>
        <v>-1.4660080541173182E-2</v>
      </c>
      <c r="E165">
        <f t="shared" si="9"/>
        <v>-2.973101484249896E-3</v>
      </c>
      <c r="F165">
        <f t="shared" si="10"/>
        <v>-5.3406835954343508E-3</v>
      </c>
      <c r="G165">
        <f t="shared" si="11"/>
        <v>-9.3193969457388316E-3</v>
      </c>
      <c r="H165">
        <f>0</f>
        <v>0</v>
      </c>
    </row>
    <row r="166" spans="1:8" x14ac:dyDescent="0.2">
      <c r="A166" s="4">
        <v>44740</v>
      </c>
      <c r="B166" s="12">
        <v>473.44</v>
      </c>
      <c r="C166" s="12">
        <v>3821.55</v>
      </c>
      <c r="D166">
        <f t="shared" si="8"/>
        <v>-4.6829071874370798E-2</v>
      </c>
      <c r="E166">
        <f t="shared" si="9"/>
        <v>-2.0143021607082812E-2</v>
      </c>
      <c r="F166">
        <f t="shared" si="10"/>
        <v>-3.4252883937627626E-2</v>
      </c>
      <c r="G166">
        <f t="shared" si="11"/>
        <v>-1.2576187936743172E-2</v>
      </c>
      <c r="H166">
        <f>0</f>
        <v>0</v>
      </c>
    </row>
    <row r="167" spans="1:8" x14ac:dyDescent="0.2">
      <c r="A167" s="4">
        <v>44741</v>
      </c>
      <c r="B167" s="12">
        <v>477.79</v>
      </c>
      <c r="C167" s="12">
        <v>3818.83</v>
      </c>
      <c r="D167">
        <f t="shared" si="8"/>
        <v>9.1880702940183578E-3</v>
      </c>
      <c r="E167">
        <f t="shared" si="9"/>
        <v>-7.1175308448145902E-4</v>
      </c>
      <c r="F167">
        <f t="shared" si="10"/>
        <v>-1.5328290736967226E-3</v>
      </c>
      <c r="G167">
        <f t="shared" si="11"/>
        <v>1.072089936771508E-2</v>
      </c>
      <c r="H167">
        <f>0</f>
        <v>0</v>
      </c>
    </row>
    <row r="168" spans="1:8" x14ac:dyDescent="0.2">
      <c r="A168" s="4">
        <v>44742</v>
      </c>
      <c r="B168" s="12">
        <v>475.52</v>
      </c>
      <c r="C168" s="12">
        <v>3785.38</v>
      </c>
      <c r="D168">
        <f t="shared" si="8"/>
        <v>-4.7510412524331969E-3</v>
      </c>
      <c r="E168">
        <f t="shared" si="9"/>
        <v>-8.7592273026031453E-3</v>
      </c>
      <c r="F168">
        <f t="shared" si="10"/>
        <v>-1.5083863975341939E-2</v>
      </c>
      <c r="G168">
        <f t="shared" si="11"/>
        <v>1.0332822722908742E-2</v>
      </c>
      <c r="H168">
        <f>0</f>
        <v>0</v>
      </c>
    </row>
    <row r="169" spans="1:8" x14ac:dyDescent="0.2">
      <c r="A169" s="4">
        <v>44743</v>
      </c>
      <c r="B169" s="12">
        <v>484.36</v>
      </c>
      <c r="C169" s="12">
        <v>3825.33</v>
      </c>
      <c r="D169">
        <f t="shared" si="8"/>
        <v>1.8590174966352624E-2</v>
      </c>
      <c r="E169">
        <f t="shared" si="9"/>
        <v>1.0553762105785847E-2</v>
      </c>
      <c r="F169">
        <f t="shared" si="10"/>
        <v>1.7437022259851002E-2</v>
      </c>
      <c r="G169">
        <f t="shared" si="11"/>
        <v>1.1531527065016221E-3</v>
      </c>
      <c r="H169">
        <f>0</f>
        <v>0</v>
      </c>
    </row>
    <row r="170" spans="1:8" x14ac:dyDescent="0.2">
      <c r="A170" s="4">
        <v>44747</v>
      </c>
      <c r="B170" s="12">
        <v>495.93</v>
      </c>
      <c r="C170" s="12">
        <v>3831.39</v>
      </c>
      <c r="D170">
        <f t="shared" si="8"/>
        <v>2.3887191345280279E-2</v>
      </c>
      <c r="E170">
        <f t="shared" si="9"/>
        <v>1.5841770513915776E-3</v>
      </c>
      <c r="F170">
        <f t="shared" si="10"/>
        <v>2.3332571739478562E-3</v>
      </c>
      <c r="G170">
        <f t="shared" si="11"/>
        <v>2.1553934171332424E-2</v>
      </c>
      <c r="H170">
        <f>0</f>
        <v>0</v>
      </c>
    </row>
    <row r="171" spans="1:8" x14ac:dyDescent="0.2">
      <c r="A171" s="4">
        <v>44748</v>
      </c>
      <c r="B171" s="12">
        <v>493.31</v>
      </c>
      <c r="C171" s="12">
        <v>3845.08</v>
      </c>
      <c r="D171">
        <f t="shared" si="8"/>
        <v>-5.2830036497086841E-3</v>
      </c>
      <c r="E171">
        <f t="shared" si="9"/>
        <v>3.5731157621645693E-3</v>
      </c>
      <c r="F171">
        <f t="shared" si="10"/>
        <v>5.6824046401461135E-3</v>
      </c>
      <c r="G171">
        <f t="shared" si="11"/>
        <v>-1.0965408289854798E-2</v>
      </c>
      <c r="H171">
        <f>0</f>
        <v>0</v>
      </c>
    </row>
    <row r="172" spans="1:8" x14ac:dyDescent="0.2">
      <c r="A172" s="4">
        <v>44749</v>
      </c>
      <c r="B172" s="12">
        <v>497.05</v>
      </c>
      <c r="C172" s="12">
        <v>3902.62</v>
      </c>
      <c r="D172">
        <f t="shared" si="8"/>
        <v>7.5814396626867619E-3</v>
      </c>
      <c r="E172">
        <f t="shared" si="9"/>
        <v>1.4964578110208349E-2</v>
      </c>
      <c r="F172">
        <f t="shared" si="10"/>
        <v>2.4864336719097005E-2</v>
      </c>
      <c r="G172">
        <f t="shared" si="11"/>
        <v>-1.7282897056410243E-2</v>
      </c>
      <c r="H172">
        <f>0</f>
        <v>0</v>
      </c>
    </row>
    <row r="173" spans="1:8" x14ac:dyDescent="0.2">
      <c r="A173" s="4">
        <v>44750</v>
      </c>
      <c r="B173" s="12">
        <v>494.15</v>
      </c>
      <c r="C173" s="12">
        <v>3899.38</v>
      </c>
      <c r="D173">
        <f t="shared" si="8"/>
        <v>-5.8344230962680266E-3</v>
      </c>
      <c r="E173">
        <f t="shared" si="9"/>
        <v>-8.3021149894169088E-4</v>
      </c>
      <c r="F173">
        <f t="shared" si="10"/>
        <v>-1.7322996237395438E-3</v>
      </c>
      <c r="G173">
        <f t="shared" si="11"/>
        <v>-4.1021234725284825E-3</v>
      </c>
      <c r="H173">
        <f>0</f>
        <v>0</v>
      </c>
    </row>
    <row r="174" spans="1:8" x14ac:dyDescent="0.2">
      <c r="A174" s="4">
        <v>44753</v>
      </c>
      <c r="B174" s="12">
        <v>490.4</v>
      </c>
      <c r="C174" s="12">
        <v>3854.43</v>
      </c>
      <c r="D174">
        <f t="shared" si="8"/>
        <v>-7.5887888293028061E-3</v>
      </c>
      <c r="E174">
        <f t="shared" si="9"/>
        <v>-1.1527473598367033E-2</v>
      </c>
      <c r="F174">
        <f t="shared" si="10"/>
        <v>-1.9745277128524072E-2</v>
      </c>
      <c r="G174">
        <f t="shared" si="11"/>
        <v>1.2156488299221266E-2</v>
      </c>
      <c r="H174">
        <f>0</f>
        <v>0</v>
      </c>
    </row>
    <row r="175" spans="1:8" x14ac:dyDescent="0.2">
      <c r="A175" s="4">
        <v>44754</v>
      </c>
      <c r="B175" s="12">
        <v>427.94</v>
      </c>
      <c r="C175" s="12">
        <v>3818.8</v>
      </c>
      <c r="D175">
        <f t="shared" si="8"/>
        <v>-0.12736541598694939</v>
      </c>
      <c r="E175">
        <f t="shared" si="9"/>
        <v>-9.2439089567069033E-3</v>
      </c>
      <c r="F175">
        <f t="shared" si="10"/>
        <v>-1.5900012972272823E-2</v>
      </c>
      <c r="G175">
        <f t="shared" si="11"/>
        <v>-0.11146540301467657</v>
      </c>
      <c r="H175">
        <f>0</f>
        <v>0</v>
      </c>
    </row>
    <row r="176" spans="1:8" x14ac:dyDescent="0.2">
      <c r="A176" s="4">
        <v>44755</v>
      </c>
      <c r="B176" s="12">
        <v>422.77</v>
      </c>
      <c r="C176" s="12">
        <v>3801.78</v>
      </c>
      <c r="D176">
        <f t="shared" si="8"/>
        <v>-1.2081132869093847E-2</v>
      </c>
      <c r="E176">
        <f t="shared" si="9"/>
        <v>-4.4568974546977946E-3</v>
      </c>
      <c r="F176">
        <f t="shared" si="10"/>
        <v>-7.8392279134990375E-3</v>
      </c>
      <c r="G176">
        <f t="shared" si="11"/>
        <v>-4.2419049555948093E-3</v>
      </c>
      <c r="H176">
        <f>0</f>
        <v>0</v>
      </c>
    </row>
    <row r="177" spans="1:8" x14ac:dyDescent="0.2">
      <c r="A177" s="4">
        <v>44756</v>
      </c>
      <c r="B177" s="12">
        <v>420.97</v>
      </c>
      <c r="C177" s="12">
        <v>3790.38</v>
      </c>
      <c r="D177">
        <f t="shared" si="8"/>
        <v>-4.2576341746102253E-3</v>
      </c>
      <c r="E177">
        <f t="shared" si="9"/>
        <v>-2.99859539478875E-3</v>
      </c>
      <c r="F177">
        <f t="shared" si="10"/>
        <v>-5.3836124526295054E-3</v>
      </c>
      <c r="G177">
        <f t="shared" si="11"/>
        <v>1.12597827801928E-3</v>
      </c>
      <c r="H177">
        <f>0</f>
        <v>0</v>
      </c>
    </row>
    <row r="178" spans="1:8" x14ac:dyDescent="0.2">
      <c r="A178" s="4">
        <v>44757</v>
      </c>
      <c r="B178" s="12">
        <v>435.62</v>
      </c>
      <c r="C178" s="12">
        <v>3863.16</v>
      </c>
      <c r="D178">
        <f t="shared" si="8"/>
        <v>3.4800579613749161E-2</v>
      </c>
      <c r="E178">
        <f t="shared" si="9"/>
        <v>1.9201241036518768E-2</v>
      </c>
      <c r="F178">
        <f t="shared" si="10"/>
        <v>3.1998397124243461E-2</v>
      </c>
      <c r="G178">
        <f t="shared" si="11"/>
        <v>2.8021824895057001E-3</v>
      </c>
      <c r="H178">
        <f>0</f>
        <v>0</v>
      </c>
    </row>
    <row r="179" spans="1:8" x14ac:dyDescent="0.2">
      <c r="A179" s="4">
        <v>44760</v>
      </c>
      <c r="B179" s="12">
        <v>426.74</v>
      </c>
      <c r="C179" s="12">
        <v>3830.85</v>
      </c>
      <c r="D179">
        <f t="shared" si="8"/>
        <v>-2.0384738992700102E-2</v>
      </c>
      <c r="E179">
        <f t="shared" si="9"/>
        <v>-8.3636194203708936E-3</v>
      </c>
      <c r="F179">
        <f t="shared" si="10"/>
        <v>-1.4417705119259706E-2</v>
      </c>
      <c r="G179">
        <f t="shared" si="11"/>
        <v>-5.9670338734403965E-3</v>
      </c>
      <c r="H179">
        <f>0</f>
        <v>0</v>
      </c>
    </row>
    <row r="180" spans="1:8" x14ac:dyDescent="0.2">
      <c r="A180" s="4">
        <v>44761</v>
      </c>
      <c r="B180" s="12">
        <v>435.94</v>
      </c>
      <c r="C180" s="12">
        <v>3936.69</v>
      </c>
      <c r="D180">
        <f t="shared" si="8"/>
        <v>2.1558794582181129E-2</v>
      </c>
      <c r="E180">
        <f t="shared" si="9"/>
        <v>2.7628333137554417E-2</v>
      </c>
      <c r="F180">
        <f t="shared" si="10"/>
        <v>4.6188665534592777E-2</v>
      </c>
      <c r="G180">
        <f t="shared" si="11"/>
        <v>-2.4629870952411648E-2</v>
      </c>
      <c r="H180">
        <f>0</f>
        <v>0</v>
      </c>
    </row>
    <row r="181" spans="1:8" x14ac:dyDescent="0.2">
      <c r="A181" s="4">
        <v>44762</v>
      </c>
      <c r="B181" s="12">
        <v>456.85</v>
      </c>
      <c r="C181" s="12">
        <v>3959.9</v>
      </c>
      <c r="D181">
        <f t="shared" si="8"/>
        <v>4.7965316327934993E-2</v>
      </c>
      <c r="E181">
        <f t="shared" si="9"/>
        <v>5.8958160281861183E-3</v>
      </c>
      <c r="F181">
        <f t="shared" si="10"/>
        <v>9.5935687542282374E-3</v>
      </c>
      <c r="G181">
        <f t="shared" si="11"/>
        <v>3.8371747573706753E-2</v>
      </c>
      <c r="H181">
        <f>0</f>
        <v>0</v>
      </c>
    </row>
    <row r="182" spans="1:8" x14ac:dyDescent="0.2">
      <c r="A182" s="4">
        <v>44763</v>
      </c>
      <c r="B182" s="12">
        <v>460.29</v>
      </c>
      <c r="C182" s="12">
        <v>3998.95</v>
      </c>
      <c r="D182">
        <f t="shared" si="8"/>
        <v>7.5298237933676404E-3</v>
      </c>
      <c r="E182">
        <f t="shared" si="9"/>
        <v>9.8613601353569891E-3</v>
      </c>
      <c r="F182">
        <f t="shared" si="10"/>
        <v>1.627109578243268E-2</v>
      </c>
      <c r="G182">
        <f t="shared" si="11"/>
        <v>-8.74127198906504E-3</v>
      </c>
      <c r="H182">
        <f>0</f>
        <v>0</v>
      </c>
    </row>
    <row r="183" spans="1:8" x14ac:dyDescent="0.2">
      <c r="A183" s="4">
        <v>44764</v>
      </c>
      <c r="B183" s="12">
        <v>446.77</v>
      </c>
      <c r="C183" s="12">
        <v>3961.63</v>
      </c>
      <c r="D183">
        <f t="shared" si="8"/>
        <v>-2.9372786721414856E-2</v>
      </c>
      <c r="E183">
        <f t="shared" si="9"/>
        <v>-9.3324497680640217E-3</v>
      </c>
      <c r="F183">
        <f t="shared" si="10"/>
        <v>-1.6049105667993235E-2</v>
      </c>
      <c r="G183">
        <f t="shared" si="11"/>
        <v>-1.3323681053421622E-2</v>
      </c>
      <c r="H183">
        <f>0</f>
        <v>0</v>
      </c>
    </row>
    <row r="184" spans="1:8" x14ac:dyDescent="0.2">
      <c r="A184" s="4">
        <v>44767</v>
      </c>
      <c r="B184" s="12">
        <v>440</v>
      </c>
      <c r="C184" s="12">
        <v>3966.84</v>
      </c>
      <c r="D184">
        <f t="shared" si="8"/>
        <v>-1.5153210824361496E-2</v>
      </c>
      <c r="E184">
        <f t="shared" si="9"/>
        <v>1.3151152429682345E-3</v>
      </c>
      <c r="F184">
        <f t="shared" si="10"/>
        <v>1.8801875700174557E-3</v>
      </c>
      <c r="G184">
        <f t="shared" si="11"/>
        <v>-1.7033398394378951E-2</v>
      </c>
      <c r="H184">
        <f>0</f>
        <v>0</v>
      </c>
    </row>
    <row r="185" spans="1:8" x14ac:dyDescent="0.2">
      <c r="A185" s="4">
        <v>44768</v>
      </c>
      <c r="B185" s="12">
        <v>422.82</v>
      </c>
      <c r="C185" s="12">
        <v>3921.05</v>
      </c>
      <c r="D185">
        <f t="shared" si="8"/>
        <v>-3.9045454545454605E-2</v>
      </c>
      <c r="E185">
        <f t="shared" si="9"/>
        <v>-1.1543193070554847E-2</v>
      </c>
      <c r="F185">
        <f t="shared" si="10"/>
        <v>-1.9771746938861932E-2</v>
      </c>
      <c r="G185">
        <f t="shared" si="11"/>
        <v>-1.9273707606592673E-2</v>
      </c>
      <c r="H185">
        <f>0</f>
        <v>0</v>
      </c>
    </row>
    <row r="186" spans="1:8" x14ac:dyDescent="0.2">
      <c r="A186" s="4">
        <v>44769</v>
      </c>
      <c r="B186" s="12">
        <v>448.6</v>
      </c>
      <c r="C186" s="12">
        <v>4023.61</v>
      </c>
      <c r="D186">
        <f t="shared" si="8"/>
        <v>6.0971571827255211E-2</v>
      </c>
      <c r="E186">
        <f t="shared" si="9"/>
        <v>2.6156259165274642E-2</v>
      </c>
      <c r="F186">
        <f t="shared" si="10"/>
        <v>4.3709859733482348E-2</v>
      </c>
      <c r="G186">
        <f t="shared" si="11"/>
        <v>1.7261712093772863E-2</v>
      </c>
      <c r="H186">
        <f>0</f>
        <v>0</v>
      </c>
    </row>
    <row r="187" spans="1:8" x14ac:dyDescent="0.2">
      <c r="A187" s="4">
        <v>44770</v>
      </c>
      <c r="B187" s="12">
        <v>436.5</v>
      </c>
      <c r="C187" s="12">
        <v>4072.43</v>
      </c>
      <c r="D187">
        <f t="shared" si="8"/>
        <v>-2.6972804279982165E-2</v>
      </c>
      <c r="E187">
        <f t="shared" si="9"/>
        <v>1.2133382708562568E-2</v>
      </c>
      <c r="F187">
        <f t="shared" si="10"/>
        <v>2.0096924402983475E-2</v>
      </c>
      <c r="G187">
        <f t="shared" si="11"/>
        <v>-4.7069728682965641E-2</v>
      </c>
      <c r="H187">
        <f>0</f>
        <v>0</v>
      </c>
    </row>
    <row r="188" spans="1:8" x14ac:dyDescent="0.2">
      <c r="A188" s="4">
        <v>44771</v>
      </c>
      <c r="B188" s="12">
        <v>446.66</v>
      </c>
      <c r="C188" s="12">
        <v>4130.29</v>
      </c>
      <c r="D188">
        <f t="shared" si="8"/>
        <v>2.3276059564719453E-2</v>
      </c>
      <c r="E188">
        <f t="shared" si="9"/>
        <v>1.4207733466259809E-2</v>
      </c>
      <c r="F188">
        <f t="shared" si="10"/>
        <v>2.3589896080048432E-2</v>
      </c>
      <c r="G188">
        <f t="shared" si="11"/>
        <v>-3.1383651532897877E-4</v>
      </c>
      <c r="H188">
        <f>0</f>
        <v>0</v>
      </c>
    </row>
    <row r="189" spans="1:8" x14ac:dyDescent="0.2">
      <c r="A189" s="4">
        <v>44774</v>
      </c>
      <c r="B189" s="12">
        <v>453.77</v>
      </c>
      <c r="C189" s="12">
        <v>4118.63</v>
      </c>
      <c r="D189">
        <f t="shared" si="8"/>
        <v>1.5918148032060042E-2</v>
      </c>
      <c r="E189">
        <f t="shared" si="9"/>
        <v>-2.8230463236237346E-3</v>
      </c>
      <c r="F189">
        <f t="shared" si="10"/>
        <v>-5.0880077043779772E-3</v>
      </c>
      <c r="G189">
        <f t="shared" si="11"/>
        <v>2.100615573643802E-2</v>
      </c>
      <c r="H189">
        <f>0</f>
        <v>0</v>
      </c>
    </row>
    <row r="190" spans="1:8" x14ac:dyDescent="0.2">
      <c r="A190" s="4">
        <v>44775</v>
      </c>
      <c r="B190" s="12">
        <v>454.44</v>
      </c>
      <c r="C190" s="12">
        <v>4091.19</v>
      </c>
      <c r="D190">
        <f t="shared" si="8"/>
        <v>1.4765189413139534E-3</v>
      </c>
      <c r="E190">
        <f t="shared" si="9"/>
        <v>-6.6624095876541833E-3</v>
      </c>
      <c r="F190">
        <f t="shared" si="10"/>
        <v>-1.1553060487500096E-2</v>
      </c>
      <c r="G190">
        <f t="shared" si="11"/>
        <v>1.302957942881405E-2</v>
      </c>
      <c r="H190">
        <f>0</f>
        <v>0</v>
      </c>
    </row>
    <row r="191" spans="1:8" x14ac:dyDescent="0.2">
      <c r="A191" s="4">
        <v>44776</v>
      </c>
      <c r="B191" s="12">
        <v>471.45</v>
      </c>
      <c r="C191" s="12">
        <v>4155.17</v>
      </c>
      <c r="D191">
        <f t="shared" si="8"/>
        <v>3.7430683918669105E-2</v>
      </c>
      <c r="E191">
        <f t="shared" si="9"/>
        <v>1.5638481713144525E-2</v>
      </c>
      <c r="F191">
        <f t="shared" si="10"/>
        <v>2.5999114041299357E-2</v>
      </c>
      <c r="G191">
        <f t="shared" si="11"/>
        <v>1.1431569877369749E-2</v>
      </c>
      <c r="H191">
        <f>0</f>
        <v>0</v>
      </c>
    </row>
    <row r="192" spans="1:8" x14ac:dyDescent="0.2">
      <c r="A192" s="4">
        <v>44777</v>
      </c>
      <c r="B192" s="12">
        <v>493</v>
      </c>
      <c r="C192" s="12">
        <v>4151.9399999999996</v>
      </c>
      <c r="D192">
        <f t="shared" si="8"/>
        <v>4.5710043482872109E-2</v>
      </c>
      <c r="E192">
        <f t="shared" si="9"/>
        <v>-7.7734484990998887E-4</v>
      </c>
      <c r="F192">
        <f t="shared" si="10"/>
        <v>-1.6432781759232336E-3</v>
      </c>
      <c r="G192">
        <f t="shared" si="11"/>
        <v>4.7353321658795341E-2</v>
      </c>
      <c r="H192">
        <f>0</f>
        <v>0</v>
      </c>
    </row>
    <row r="193" spans="1:8" x14ac:dyDescent="0.2">
      <c r="A193" s="4">
        <v>44778</v>
      </c>
      <c r="B193" s="12">
        <v>494.85</v>
      </c>
      <c r="C193" s="12">
        <v>4145.1899999999996</v>
      </c>
      <c r="D193">
        <f t="shared" si="8"/>
        <v>3.7525354969574209E-3</v>
      </c>
      <c r="E193">
        <f t="shared" si="9"/>
        <v>-1.6257460367924415E-3</v>
      </c>
      <c r="F193">
        <f t="shared" si="10"/>
        <v>-3.071889661021563E-3</v>
      </c>
      <c r="G193">
        <f t="shared" si="11"/>
        <v>6.8244251579789843E-3</v>
      </c>
      <c r="H193">
        <f>0</f>
        <v>0</v>
      </c>
    </row>
    <row r="194" spans="1:8" x14ac:dyDescent="0.2">
      <c r="A194" s="4">
        <v>44781</v>
      </c>
      <c r="B194" s="12">
        <v>494.95</v>
      </c>
      <c r="C194" s="12">
        <v>4140.0600000000004</v>
      </c>
      <c r="D194">
        <f t="shared" ref="D194:D257" si="12">(B194/B193)-1</f>
        <v>2.020814388197234E-4</v>
      </c>
      <c r="E194">
        <f t="shared" ref="E194:E257" si="13">(C194/C193)-1</f>
        <v>-1.2375789770792123E-3</v>
      </c>
      <c r="F194">
        <f t="shared" ref="F194:F257" si="14">alpha_now+beta_now*E194</f>
        <v>-2.4182603071060071E-3</v>
      </c>
      <c r="G194">
        <f t="shared" ref="G194:G257" si="15">D194-F194</f>
        <v>2.6203417459257305E-3</v>
      </c>
      <c r="H194">
        <f>0</f>
        <v>0</v>
      </c>
    </row>
    <row r="195" spans="1:8" x14ac:dyDescent="0.2">
      <c r="A195" s="4">
        <v>44782</v>
      </c>
      <c r="B195" s="12">
        <v>487.46</v>
      </c>
      <c r="C195" s="12">
        <v>4122.47</v>
      </c>
      <c r="D195">
        <f t="shared" si="12"/>
        <v>-1.5132841701182009E-2</v>
      </c>
      <c r="E195">
        <f t="shared" si="13"/>
        <v>-4.248730694724312E-3</v>
      </c>
      <c r="F195">
        <f t="shared" si="14"/>
        <v>-7.4886986724844E-3</v>
      </c>
      <c r="G195">
        <f t="shared" si="15"/>
        <v>-7.6441430286976093E-3</v>
      </c>
      <c r="H195">
        <f>0</f>
        <v>0</v>
      </c>
    </row>
    <row r="196" spans="1:8" x14ac:dyDescent="0.2">
      <c r="A196" s="4">
        <v>44783</v>
      </c>
      <c r="B196" s="12">
        <v>516.20000000000005</v>
      </c>
      <c r="C196" s="12">
        <v>4210.24</v>
      </c>
      <c r="D196">
        <f t="shared" si="12"/>
        <v>5.8958683789439359E-2</v>
      </c>
      <c r="E196">
        <f t="shared" si="13"/>
        <v>2.1290634013103604E-2</v>
      </c>
      <c r="F196">
        <f t="shared" si="14"/>
        <v>3.5516698193813326E-2</v>
      </c>
      <c r="G196">
        <f t="shared" si="15"/>
        <v>2.3441985595626033E-2</v>
      </c>
      <c r="H196">
        <f>0</f>
        <v>0</v>
      </c>
    </row>
    <row r="197" spans="1:8" x14ac:dyDescent="0.2">
      <c r="A197" s="4">
        <v>44784</v>
      </c>
      <c r="B197" s="12">
        <v>499.45</v>
      </c>
      <c r="C197" s="12">
        <v>4207.2700000000004</v>
      </c>
      <c r="D197">
        <f t="shared" si="12"/>
        <v>-3.2448663308795145E-2</v>
      </c>
      <c r="E197">
        <f t="shared" si="13"/>
        <v>-7.0542296876174859E-4</v>
      </c>
      <c r="F197">
        <f t="shared" si="14"/>
        <v>-1.5221698759504178E-3</v>
      </c>
      <c r="G197">
        <f t="shared" si="15"/>
        <v>-3.0926493432844728E-2</v>
      </c>
      <c r="H197">
        <f>0</f>
        <v>0</v>
      </c>
    </row>
    <row r="198" spans="1:8" x14ac:dyDescent="0.2">
      <c r="A198" s="4">
        <v>44785</v>
      </c>
      <c r="B198" s="12">
        <v>506.51</v>
      </c>
      <c r="C198" s="12">
        <v>4280.1499999999996</v>
      </c>
      <c r="D198">
        <f t="shared" si="12"/>
        <v>1.4135549104014489E-2</v>
      </c>
      <c r="E198">
        <f t="shared" si="13"/>
        <v>1.7322396708554288E-2</v>
      </c>
      <c r="F198">
        <f t="shared" si="14"/>
        <v>2.8834636126330335E-2</v>
      </c>
      <c r="G198">
        <f t="shared" si="15"/>
        <v>-1.4699087022315847E-2</v>
      </c>
      <c r="H198">
        <f>0</f>
        <v>0</v>
      </c>
    </row>
    <row r="199" spans="1:8" x14ac:dyDescent="0.2">
      <c r="A199" s="4">
        <v>44788</v>
      </c>
      <c r="B199" s="12">
        <v>504.07</v>
      </c>
      <c r="C199" s="12">
        <v>4297.1400000000003</v>
      </c>
      <c r="D199">
        <f t="shared" si="12"/>
        <v>-4.8172790270675225E-3</v>
      </c>
      <c r="E199">
        <f t="shared" si="13"/>
        <v>3.96948705068767E-3</v>
      </c>
      <c r="F199">
        <f t="shared" si="14"/>
        <v>6.3498489859374193E-3</v>
      </c>
      <c r="G199">
        <f t="shared" si="15"/>
        <v>-1.1167128013004943E-2</v>
      </c>
      <c r="H199">
        <f>0</f>
        <v>0</v>
      </c>
    </row>
    <row r="200" spans="1:8" x14ac:dyDescent="0.2">
      <c r="A200" s="4">
        <v>44789</v>
      </c>
      <c r="B200" s="12">
        <v>496.74</v>
      </c>
      <c r="C200" s="12">
        <v>4305.2</v>
      </c>
      <c r="D200">
        <f t="shared" si="12"/>
        <v>-1.4541631122661491E-2</v>
      </c>
      <c r="E200">
        <f t="shared" si="13"/>
        <v>1.8756661407353103E-3</v>
      </c>
      <c r="F200">
        <f t="shared" si="14"/>
        <v>2.8240917782080292E-3</v>
      </c>
      <c r="G200">
        <f t="shared" si="15"/>
        <v>-1.7365722900869521E-2</v>
      </c>
      <c r="H200">
        <f>0</f>
        <v>0</v>
      </c>
    </row>
    <row r="201" spans="1:8" x14ac:dyDescent="0.2">
      <c r="A201" s="4">
        <v>44790</v>
      </c>
      <c r="B201" s="12">
        <v>488.76</v>
      </c>
      <c r="C201" s="12">
        <v>4274.04</v>
      </c>
      <c r="D201">
        <f t="shared" si="12"/>
        <v>-1.6064742118613418E-2</v>
      </c>
      <c r="E201">
        <f t="shared" si="13"/>
        <v>-7.2377589891293725E-3</v>
      </c>
      <c r="F201">
        <f t="shared" si="14"/>
        <v>-1.2521883699443324E-2</v>
      </c>
      <c r="G201">
        <f t="shared" si="15"/>
        <v>-3.5428584191700939E-3</v>
      </c>
      <c r="H201">
        <f>0</f>
        <v>0</v>
      </c>
    </row>
    <row r="202" spans="1:8" x14ac:dyDescent="0.2">
      <c r="A202" s="4">
        <v>44791</v>
      </c>
      <c r="B202" s="12">
        <v>489.6</v>
      </c>
      <c r="C202" s="12">
        <v>4283.74</v>
      </c>
      <c r="D202">
        <f t="shared" si="12"/>
        <v>1.7186349128406331E-3</v>
      </c>
      <c r="E202">
        <f t="shared" si="13"/>
        <v>2.2695154935377104E-3</v>
      </c>
      <c r="F202">
        <f t="shared" si="14"/>
        <v>3.4872894699505444E-3</v>
      </c>
      <c r="G202">
        <f t="shared" si="15"/>
        <v>-1.7686545571099113E-3</v>
      </c>
      <c r="H202">
        <f>0</f>
        <v>0</v>
      </c>
    </row>
    <row r="203" spans="1:8" x14ac:dyDescent="0.2">
      <c r="A203" s="4">
        <v>44792</v>
      </c>
      <c r="B203" s="12">
        <v>476.26</v>
      </c>
      <c r="C203" s="12">
        <v>4228.4799999999996</v>
      </c>
      <c r="D203">
        <f t="shared" si="12"/>
        <v>-2.7246732026143805E-2</v>
      </c>
      <c r="E203">
        <f t="shared" si="13"/>
        <v>-1.2899942573545653E-2</v>
      </c>
      <c r="F203">
        <f t="shared" si="14"/>
        <v>-2.2056359398559804E-2</v>
      </c>
      <c r="G203">
        <f t="shared" si="15"/>
        <v>-5.1903726275840008E-3</v>
      </c>
      <c r="H203">
        <f>0</f>
        <v>0</v>
      </c>
    </row>
    <row r="204" spans="1:8" x14ac:dyDescent="0.2">
      <c r="A204" s="4">
        <v>44795</v>
      </c>
      <c r="B204" s="12">
        <v>459.71</v>
      </c>
      <c r="C204" s="12">
        <v>4137.99</v>
      </c>
      <c r="D204">
        <f t="shared" si="12"/>
        <v>-3.4749926510729501E-2</v>
      </c>
      <c r="E204">
        <f t="shared" si="13"/>
        <v>-2.1400124867564707E-2</v>
      </c>
      <c r="F204">
        <f t="shared" si="14"/>
        <v>-3.6369703413656737E-2</v>
      </c>
      <c r="G204">
        <f t="shared" si="15"/>
        <v>1.6197769029272363E-3</v>
      </c>
      <c r="H204">
        <f>0</f>
        <v>0</v>
      </c>
    </row>
    <row r="205" spans="1:8" x14ac:dyDescent="0.2">
      <c r="A205" s="4">
        <v>44796</v>
      </c>
      <c r="B205" s="12">
        <v>459.99</v>
      </c>
      <c r="C205" s="12">
        <v>4128.7299999999996</v>
      </c>
      <c r="D205">
        <f t="shared" si="12"/>
        <v>6.0907963716272384E-4</v>
      </c>
      <c r="E205">
        <f t="shared" si="13"/>
        <v>-2.2378014446627903E-3</v>
      </c>
      <c r="F205">
        <f t="shared" si="14"/>
        <v>-4.1025216293868677E-3</v>
      </c>
      <c r="G205">
        <f t="shared" si="15"/>
        <v>4.7116012665495916E-3</v>
      </c>
      <c r="H205">
        <f>0</f>
        <v>0</v>
      </c>
    </row>
    <row r="206" spans="1:8" x14ac:dyDescent="0.2">
      <c r="A206" s="4">
        <v>44797</v>
      </c>
      <c r="B206" s="12">
        <v>457.52</v>
      </c>
      <c r="C206" s="12">
        <v>4140.7700000000004</v>
      </c>
      <c r="D206">
        <f t="shared" si="12"/>
        <v>-5.3696819496076298E-3</v>
      </c>
      <c r="E206">
        <f t="shared" si="13"/>
        <v>2.9161509713642175E-3</v>
      </c>
      <c r="F206">
        <f t="shared" si="14"/>
        <v>4.5761503586175785E-3</v>
      </c>
      <c r="G206">
        <f t="shared" si="15"/>
        <v>-9.9458323082252074E-3</v>
      </c>
      <c r="H206">
        <f>0</f>
        <v>0</v>
      </c>
    </row>
    <row r="207" spans="1:8" x14ac:dyDescent="0.2">
      <c r="A207" s="4">
        <v>44798</v>
      </c>
      <c r="B207" s="12">
        <v>466.03</v>
      </c>
      <c r="C207" s="12">
        <v>4199.12</v>
      </c>
      <c r="D207">
        <f t="shared" si="12"/>
        <v>1.8600279769190431E-2</v>
      </c>
      <c r="E207">
        <f t="shared" si="13"/>
        <v>1.4091582000449021E-2</v>
      </c>
      <c r="F207">
        <f t="shared" si="14"/>
        <v>2.3394310170181846E-2</v>
      </c>
      <c r="G207">
        <f t="shared" si="15"/>
        <v>-4.7940304009914149E-3</v>
      </c>
      <c r="H207">
        <f>0</f>
        <v>0</v>
      </c>
    </row>
    <row r="208" spans="1:8" x14ac:dyDescent="0.2">
      <c r="A208" s="4">
        <v>44799</v>
      </c>
      <c r="B208" s="12">
        <v>444.69</v>
      </c>
      <c r="C208" s="12">
        <v>4057.66</v>
      </c>
      <c r="D208">
        <f t="shared" si="12"/>
        <v>-4.5791043495053918E-2</v>
      </c>
      <c r="E208">
        <f t="shared" si="13"/>
        <v>-3.3688010821315006E-2</v>
      </c>
      <c r="F208">
        <f t="shared" si="14"/>
        <v>-5.7061111290645408E-2</v>
      </c>
      <c r="G208">
        <f t="shared" si="15"/>
        <v>1.127006779559149E-2</v>
      </c>
      <c r="H208">
        <f>0</f>
        <v>0</v>
      </c>
    </row>
    <row r="209" spans="1:8" x14ac:dyDescent="0.2">
      <c r="A209" s="4">
        <v>44802</v>
      </c>
      <c r="B209" s="12">
        <v>435.78</v>
      </c>
      <c r="C209" s="12">
        <v>4030.61</v>
      </c>
      <c r="D209">
        <f t="shared" si="12"/>
        <v>-2.0036429872495543E-2</v>
      </c>
      <c r="E209">
        <f t="shared" si="13"/>
        <v>-6.6664037893761074E-3</v>
      </c>
      <c r="F209">
        <f t="shared" si="14"/>
        <v>-1.1559786270704983E-2</v>
      </c>
      <c r="G209">
        <f t="shared" si="15"/>
        <v>-8.4766436017905591E-3</v>
      </c>
      <c r="H209">
        <f>0</f>
        <v>0</v>
      </c>
    </row>
    <row r="210" spans="1:8" x14ac:dyDescent="0.2">
      <c r="A210" s="4">
        <v>44803</v>
      </c>
      <c r="B210" s="12">
        <v>436.84</v>
      </c>
      <c r="C210" s="12">
        <v>3986.16</v>
      </c>
      <c r="D210">
        <f t="shared" si="12"/>
        <v>2.4324200284546738E-3</v>
      </c>
      <c r="E210">
        <f t="shared" si="13"/>
        <v>-1.1028107408059928E-2</v>
      </c>
      <c r="F210">
        <f t="shared" si="14"/>
        <v>-1.8904401036207417E-2</v>
      </c>
      <c r="G210">
        <f t="shared" si="15"/>
        <v>2.1336821064662091E-2</v>
      </c>
      <c r="H210">
        <f>0</f>
        <v>0</v>
      </c>
    </row>
    <row r="211" spans="1:8" x14ac:dyDescent="0.2">
      <c r="A211" s="4">
        <v>44804</v>
      </c>
      <c r="B211" s="12">
        <v>434.62</v>
      </c>
      <c r="C211" s="12">
        <v>3955</v>
      </c>
      <c r="D211">
        <f t="shared" si="12"/>
        <v>-5.0819522021792185E-3</v>
      </c>
      <c r="E211">
        <f t="shared" si="13"/>
        <v>-7.8170469825595834E-3</v>
      </c>
      <c r="F211">
        <f t="shared" si="14"/>
        <v>-1.3497339054043891E-2</v>
      </c>
      <c r="G211">
        <f t="shared" si="15"/>
        <v>8.4153868518646729E-3</v>
      </c>
      <c r="H211">
        <f>0</f>
        <v>0</v>
      </c>
    </row>
    <row r="212" spans="1:8" x14ac:dyDescent="0.2">
      <c r="A212" s="4">
        <v>44805</v>
      </c>
      <c r="B212" s="12">
        <v>430.56</v>
      </c>
      <c r="C212" s="12">
        <v>3966.85</v>
      </c>
      <c r="D212">
        <f t="shared" si="12"/>
        <v>-9.341493718650784E-3</v>
      </c>
      <c r="E212">
        <f t="shared" si="13"/>
        <v>2.9962073324905081E-3</v>
      </c>
      <c r="F212">
        <f t="shared" si="14"/>
        <v>4.7109562013350577E-3</v>
      </c>
      <c r="G212">
        <f t="shared" si="15"/>
        <v>-1.4052449919985843E-2</v>
      </c>
      <c r="H212">
        <f>0</f>
        <v>0</v>
      </c>
    </row>
    <row r="213" spans="1:8" x14ac:dyDescent="0.2">
      <c r="A213" s="4">
        <v>44806</v>
      </c>
      <c r="B213" s="12">
        <v>434.51</v>
      </c>
      <c r="C213" s="12">
        <v>3924.26</v>
      </c>
      <c r="D213">
        <f t="shared" si="12"/>
        <v>9.1740988480117913E-3</v>
      </c>
      <c r="E213">
        <f t="shared" si="13"/>
        <v>-1.0736478566116592E-2</v>
      </c>
      <c r="F213">
        <f t="shared" si="14"/>
        <v>-1.8413331104401794E-2</v>
      </c>
      <c r="G213">
        <f t="shared" si="15"/>
        <v>2.7587429952413586E-2</v>
      </c>
      <c r="H213">
        <f>0</f>
        <v>0</v>
      </c>
    </row>
    <row r="214" spans="1:8" x14ac:dyDescent="0.2">
      <c r="A214" s="4">
        <v>44810</v>
      </c>
      <c r="B214" s="12">
        <v>430.47</v>
      </c>
      <c r="C214" s="12">
        <v>3908.19</v>
      </c>
      <c r="D214">
        <f t="shared" si="12"/>
        <v>-9.2978297392464215E-3</v>
      </c>
      <c r="E214">
        <f t="shared" si="13"/>
        <v>-4.095039574340209E-3</v>
      </c>
      <c r="F214">
        <f t="shared" si="14"/>
        <v>-7.2299002371059963E-3</v>
      </c>
      <c r="G214">
        <f t="shared" si="15"/>
        <v>-2.0679295021404252E-3</v>
      </c>
      <c r="H214">
        <f>0</f>
        <v>0</v>
      </c>
    </row>
    <row r="215" spans="1:8" x14ac:dyDescent="0.2">
      <c r="A215" s="4">
        <v>44811</v>
      </c>
      <c r="B215" s="12">
        <v>444.16</v>
      </c>
      <c r="C215" s="12">
        <v>3979.87</v>
      </c>
      <c r="D215">
        <f t="shared" si="12"/>
        <v>3.1802448486538015E-2</v>
      </c>
      <c r="E215">
        <f t="shared" si="13"/>
        <v>1.8340971140093032E-2</v>
      </c>
      <c r="F215">
        <f t="shared" si="14"/>
        <v>3.0549800076855739E-2</v>
      </c>
      <c r="G215">
        <f t="shared" si="15"/>
        <v>1.2526484096822763E-3</v>
      </c>
      <c r="H215">
        <f>0</f>
        <v>0</v>
      </c>
    </row>
    <row r="216" spans="1:8" x14ac:dyDescent="0.2">
      <c r="A216" s="4">
        <v>44812</v>
      </c>
      <c r="B216" s="12">
        <v>450.77</v>
      </c>
      <c r="C216" s="12">
        <v>4006.18</v>
      </c>
      <c r="D216">
        <f t="shared" si="12"/>
        <v>1.4882024495677104E-2</v>
      </c>
      <c r="E216">
        <f t="shared" si="13"/>
        <v>6.6107686934497867E-3</v>
      </c>
      <c r="F216">
        <f t="shared" si="14"/>
        <v>1.0797468047026909E-2</v>
      </c>
      <c r="G216">
        <f t="shared" si="15"/>
        <v>4.0845564486501947E-3</v>
      </c>
      <c r="H216">
        <f>0</f>
        <v>0</v>
      </c>
    </row>
    <row r="217" spans="1:8" x14ac:dyDescent="0.2">
      <c r="A217" s="4">
        <v>44813</v>
      </c>
      <c r="B217" s="12">
        <v>470.03</v>
      </c>
      <c r="C217" s="12">
        <v>4067.36</v>
      </c>
      <c r="D217">
        <f t="shared" si="12"/>
        <v>4.2726889544557167E-2</v>
      </c>
      <c r="E217">
        <f t="shared" si="13"/>
        <v>1.5271405678227268E-2</v>
      </c>
      <c r="F217">
        <f t="shared" si="14"/>
        <v>2.538099958378174E-2</v>
      </c>
      <c r="G217">
        <f t="shared" si="15"/>
        <v>1.7345889960775428E-2</v>
      </c>
      <c r="H217">
        <f>0</f>
        <v>0</v>
      </c>
    </row>
    <row r="218" spans="1:8" x14ac:dyDescent="0.2">
      <c r="A218" s="4">
        <v>44816</v>
      </c>
      <c r="B218" s="12">
        <v>476.29</v>
      </c>
      <c r="C218" s="12">
        <v>4110.41</v>
      </c>
      <c r="D218">
        <f t="shared" si="12"/>
        <v>1.3318298831989539E-2</v>
      </c>
      <c r="E218">
        <f t="shared" si="13"/>
        <v>1.058426104401855E-2</v>
      </c>
      <c r="F218">
        <f t="shared" si="14"/>
        <v>1.7488379016673387E-2</v>
      </c>
      <c r="G218">
        <f t="shared" si="15"/>
        <v>-4.1700801846838477E-3</v>
      </c>
      <c r="H218">
        <f>0</f>
        <v>0</v>
      </c>
    </row>
    <row r="219" spans="1:8" x14ac:dyDescent="0.2">
      <c r="A219" s="4">
        <v>44817</v>
      </c>
      <c r="B219" s="12">
        <v>452.38</v>
      </c>
      <c r="C219" s="12">
        <v>3932.69</v>
      </c>
      <c r="D219">
        <f t="shared" si="12"/>
        <v>-5.0200508093808494E-2</v>
      </c>
      <c r="E219">
        <f t="shared" si="13"/>
        <v>-4.3236562775976095E-2</v>
      </c>
      <c r="F219">
        <f t="shared" si="14"/>
        <v>-7.3139791046637953E-2</v>
      </c>
      <c r="G219">
        <f t="shared" si="15"/>
        <v>2.293928295282946E-2</v>
      </c>
      <c r="H219">
        <f>0</f>
        <v>0</v>
      </c>
    </row>
    <row r="220" spans="1:8" x14ac:dyDescent="0.2">
      <c r="A220" s="4">
        <v>44818</v>
      </c>
      <c r="B220" s="12">
        <v>457.49</v>
      </c>
      <c r="C220" s="12">
        <v>3946.01</v>
      </c>
      <c r="D220">
        <f t="shared" si="12"/>
        <v>1.1295813254343701E-2</v>
      </c>
      <c r="E220">
        <f t="shared" si="13"/>
        <v>3.3869946525153516E-3</v>
      </c>
      <c r="F220">
        <f t="shared" si="14"/>
        <v>5.3689977767715129E-3</v>
      </c>
      <c r="G220">
        <f t="shared" si="15"/>
        <v>5.9268154775721877E-3</v>
      </c>
      <c r="H220">
        <f>0</f>
        <v>0</v>
      </c>
    </row>
    <row r="221" spans="1:8" x14ac:dyDescent="0.2">
      <c r="A221" s="4">
        <v>44819</v>
      </c>
      <c r="B221" s="12">
        <v>435.55</v>
      </c>
      <c r="C221" s="12">
        <v>3901.35</v>
      </c>
      <c r="D221">
        <f t="shared" si="12"/>
        <v>-4.7957332400708208E-2</v>
      </c>
      <c r="E221">
        <f t="shared" si="13"/>
        <v>-1.1317761485652666E-2</v>
      </c>
      <c r="F221">
        <f t="shared" si="14"/>
        <v>-1.9392145688563591E-2</v>
      </c>
      <c r="G221">
        <f t="shared" si="15"/>
        <v>-2.8565186712144617E-2</v>
      </c>
      <c r="H221">
        <f>0</f>
        <v>0</v>
      </c>
    </row>
    <row r="222" spans="1:8" x14ac:dyDescent="0.2">
      <c r="A222" s="4">
        <v>44820</v>
      </c>
      <c r="B222" s="12">
        <v>425.8</v>
      </c>
      <c r="C222" s="12">
        <v>3873.33</v>
      </c>
      <c r="D222">
        <f t="shared" si="12"/>
        <v>-2.2385489610836862E-2</v>
      </c>
      <c r="E222">
        <f t="shared" si="13"/>
        <v>-7.1821292629474787E-3</v>
      </c>
      <c r="F222">
        <f t="shared" si="14"/>
        <v>-1.2428209542729373E-2</v>
      </c>
      <c r="G222">
        <f t="shared" si="15"/>
        <v>-9.957280068107489E-3</v>
      </c>
      <c r="H222">
        <f>0</f>
        <v>0</v>
      </c>
    </row>
    <row r="223" spans="1:8" x14ac:dyDescent="0.2">
      <c r="A223" s="4">
        <v>44823</v>
      </c>
      <c r="B223" s="12">
        <v>425.05</v>
      </c>
      <c r="C223" s="12">
        <v>3899.89</v>
      </c>
      <c r="D223">
        <f t="shared" si="12"/>
        <v>-1.7613903240958351E-3</v>
      </c>
      <c r="E223">
        <f t="shared" si="13"/>
        <v>6.8571487583035662E-3</v>
      </c>
      <c r="F223">
        <f t="shared" si="14"/>
        <v>1.1212344164353873E-2</v>
      </c>
      <c r="G223">
        <f t="shared" si="15"/>
        <v>-1.2973734488449708E-2</v>
      </c>
      <c r="H223">
        <f>0</f>
        <v>0</v>
      </c>
    </row>
    <row r="224" spans="1:8" x14ac:dyDescent="0.2">
      <c r="A224" s="4">
        <v>44824</v>
      </c>
      <c r="B224" s="12">
        <v>411.2</v>
      </c>
      <c r="C224" s="12">
        <v>3855.93</v>
      </c>
      <c r="D224">
        <f t="shared" si="12"/>
        <v>-3.2584401835078269E-2</v>
      </c>
      <c r="E224">
        <f t="shared" si="13"/>
        <v>-1.1272112803181633E-2</v>
      </c>
      <c r="F224">
        <f t="shared" si="14"/>
        <v>-1.931527847872698E-2</v>
      </c>
      <c r="G224">
        <f t="shared" si="15"/>
        <v>-1.3269123356351289E-2</v>
      </c>
      <c r="H224">
        <f>0</f>
        <v>0</v>
      </c>
    </row>
    <row r="225" spans="1:8" x14ac:dyDescent="0.2">
      <c r="A225" s="4">
        <v>44825</v>
      </c>
      <c r="B225" s="12">
        <v>401.43</v>
      </c>
      <c r="C225" s="12">
        <v>3789.93</v>
      </c>
      <c r="D225">
        <f t="shared" si="12"/>
        <v>-2.375972762645906E-2</v>
      </c>
      <c r="E225">
        <f t="shared" si="13"/>
        <v>-1.7116493297336777E-2</v>
      </c>
      <c r="F225">
        <f t="shared" si="14"/>
        <v>-2.9156553133133496E-2</v>
      </c>
      <c r="G225">
        <f t="shared" si="15"/>
        <v>5.396825506674436E-3</v>
      </c>
      <c r="H225">
        <f>0</f>
        <v>0</v>
      </c>
    </row>
    <row r="226" spans="1:8" x14ac:dyDescent="0.2">
      <c r="A226" s="4">
        <v>44826</v>
      </c>
      <c r="B226" s="12">
        <v>386.97</v>
      </c>
      <c r="C226" s="12">
        <v>3757.99</v>
      </c>
      <c r="D226">
        <f t="shared" si="12"/>
        <v>-3.6021224123757523E-2</v>
      </c>
      <c r="E226">
        <f t="shared" si="13"/>
        <v>-8.4275962880581146E-3</v>
      </c>
      <c r="F226">
        <f t="shared" si="14"/>
        <v>-1.4525434916638271E-2</v>
      </c>
      <c r="G226">
        <f t="shared" si="15"/>
        <v>-2.1495789207119254E-2</v>
      </c>
      <c r="H226">
        <f>0</f>
        <v>0</v>
      </c>
    </row>
    <row r="227" spans="1:8" x14ac:dyDescent="0.2">
      <c r="A227" s="4">
        <v>44827</v>
      </c>
      <c r="B227" s="12">
        <v>377.04</v>
      </c>
      <c r="C227" s="12">
        <v>3693.23</v>
      </c>
      <c r="D227">
        <f t="shared" si="12"/>
        <v>-2.5660903946042368E-2</v>
      </c>
      <c r="E227">
        <f t="shared" si="13"/>
        <v>-1.7232616372049869E-2</v>
      </c>
      <c r="F227">
        <f t="shared" si="14"/>
        <v>-2.9352091235607936E-2</v>
      </c>
      <c r="G227">
        <f t="shared" si="15"/>
        <v>3.691187289565568E-3</v>
      </c>
      <c r="H227">
        <f>0</f>
        <v>0</v>
      </c>
    </row>
    <row r="228" spans="1:8" x14ac:dyDescent="0.2">
      <c r="A228" s="4">
        <v>44830</v>
      </c>
      <c r="B228" s="12">
        <v>370.1</v>
      </c>
      <c r="C228" s="12">
        <v>3655.04</v>
      </c>
      <c r="D228">
        <f t="shared" si="12"/>
        <v>-1.8406535115637612E-2</v>
      </c>
      <c r="E228">
        <f t="shared" si="13"/>
        <v>-1.0340542018774879E-2</v>
      </c>
      <c r="F228">
        <f t="shared" si="14"/>
        <v>-1.7746618813509019E-2</v>
      </c>
      <c r="G228">
        <f t="shared" si="15"/>
        <v>-6.5991630212859295E-4</v>
      </c>
      <c r="H228">
        <f>0</f>
        <v>0</v>
      </c>
    </row>
    <row r="229" spans="1:8" x14ac:dyDescent="0.2">
      <c r="A229" s="4">
        <v>44831</v>
      </c>
      <c r="B229" s="12">
        <v>378.95</v>
      </c>
      <c r="C229" s="12">
        <v>3647.29</v>
      </c>
      <c r="D229">
        <f t="shared" si="12"/>
        <v>2.3912456092947787E-2</v>
      </c>
      <c r="E229">
        <f t="shared" si="13"/>
        <v>-2.1203598319033956E-3</v>
      </c>
      <c r="F229">
        <f t="shared" si="14"/>
        <v>-3.9047632582168996E-3</v>
      </c>
      <c r="G229">
        <f t="shared" si="15"/>
        <v>2.7817219351164685E-2</v>
      </c>
      <c r="H229">
        <f>0</f>
        <v>0</v>
      </c>
    </row>
    <row r="230" spans="1:8" x14ac:dyDescent="0.2">
      <c r="A230" s="4">
        <v>44832</v>
      </c>
      <c r="B230" s="12">
        <v>388.85</v>
      </c>
      <c r="C230" s="12">
        <v>3719.04</v>
      </c>
      <c r="D230">
        <f t="shared" si="12"/>
        <v>2.6124818577648812E-2</v>
      </c>
      <c r="E230">
        <f t="shared" si="13"/>
        <v>1.9672140136923533E-2</v>
      </c>
      <c r="F230">
        <f t="shared" si="14"/>
        <v>3.2791337862142181E-2</v>
      </c>
      <c r="G230">
        <f t="shared" si="15"/>
        <v>-6.6665192844933691E-3</v>
      </c>
      <c r="H230">
        <f>0</f>
        <v>0</v>
      </c>
    </row>
    <row r="231" spans="1:8" x14ac:dyDescent="0.2">
      <c r="A231" s="4">
        <v>44833</v>
      </c>
      <c r="B231" s="12">
        <v>385.5</v>
      </c>
      <c r="C231" s="12">
        <v>3640.47</v>
      </c>
      <c r="D231">
        <f t="shared" si="12"/>
        <v>-8.6151472290086906E-3</v>
      </c>
      <c r="E231">
        <f t="shared" si="13"/>
        <v>-2.1126419721218426E-2</v>
      </c>
      <c r="F231">
        <f t="shared" si="14"/>
        <v>-3.5908814954698234E-2</v>
      </c>
      <c r="G231">
        <f t="shared" si="15"/>
        <v>2.7293667725689544E-2</v>
      </c>
      <c r="H231">
        <f>0</f>
        <v>0</v>
      </c>
    </row>
    <row r="232" spans="1:8" x14ac:dyDescent="0.2">
      <c r="A232" s="4">
        <v>44834</v>
      </c>
      <c r="B232" s="12">
        <v>377.61</v>
      </c>
      <c r="C232" s="12">
        <v>3585.62</v>
      </c>
      <c r="D232">
        <f t="shared" si="12"/>
        <v>-2.046692607003886E-2</v>
      </c>
      <c r="E232">
        <f t="shared" si="13"/>
        <v>-1.506673588849794E-2</v>
      </c>
      <c r="F232">
        <f t="shared" si="14"/>
        <v>-2.5704993869416583E-2</v>
      </c>
      <c r="G232">
        <f t="shared" si="15"/>
        <v>5.2380677993777228E-3</v>
      </c>
      <c r="H232">
        <f>0</f>
        <v>0</v>
      </c>
    </row>
    <row r="233" spans="1:8" x14ac:dyDescent="0.2">
      <c r="A233" s="4">
        <v>44837</v>
      </c>
      <c r="B233" s="12">
        <v>391.71</v>
      </c>
      <c r="C233" s="12">
        <v>3678.43</v>
      </c>
      <c r="D233">
        <f t="shared" si="12"/>
        <v>3.7340112814808757E-2</v>
      </c>
      <c r="E233">
        <f t="shared" si="13"/>
        <v>2.5883947546031072E-2</v>
      </c>
      <c r="F233">
        <f t="shared" si="14"/>
        <v>4.3251317816295015E-2</v>
      </c>
      <c r="G233">
        <f t="shared" si="15"/>
        <v>-5.9112050014862583E-3</v>
      </c>
      <c r="H233">
        <f>0</f>
        <v>0</v>
      </c>
    </row>
    <row r="234" spans="1:8" x14ac:dyDescent="0.2">
      <c r="A234" s="4">
        <v>44838</v>
      </c>
      <c r="B234" s="12">
        <v>411.55</v>
      </c>
      <c r="C234" s="12">
        <v>3790.93</v>
      </c>
      <c r="D234">
        <f t="shared" si="12"/>
        <v>5.0649715350642222E-2</v>
      </c>
      <c r="E234">
        <f t="shared" si="13"/>
        <v>3.0583700111188827E-2</v>
      </c>
      <c r="F234">
        <f t="shared" si="14"/>
        <v>5.1165168710795184E-2</v>
      </c>
      <c r="G234">
        <f t="shared" si="15"/>
        <v>-5.1545336015296206E-4</v>
      </c>
      <c r="H234">
        <f>0</f>
        <v>0</v>
      </c>
    </row>
    <row r="235" spans="1:8" x14ac:dyDescent="0.2">
      <c r="A235" s="4">
        <v>44839</v>
      </c>
      <c r="B235" s="12">
        <v>420.58</v>
      </c>
      <c r="C235" s="12">
        <v>3783.28</v>
      </c>
      <c r="D235">
        <f t="shared" si="12"/>
        <v>2.1941440894180486E-2</v>
      </c>
      <c r="E235">
        <f t="shared" si="13"/>
        <v>-2.0179744811957834E-3</v>
      </c>
      <c r="F235">
        <f t="shared" si="14"/>
        <v>-3.7323579266494164E-3</v>
      </c>
      <c r="G235">
        <f t="shared" si="15"/>
        <v>2.5673798820829902E-2</v>
      </c>
      <c r="H235">
        <f>0</f>
        <v>0</v>
      </c>
    </row>
    <row r="236" spans="1:8" x14ac:dyDescent="0.2">
      <c r="A236" s="4">
        <v>44840</v>
      </c>
      <c r="B236" s="12">
        <v>418.43</v>
      </c>
      <c r="C236" s="12">
        <v>3744.52</v>
      </c>
      <c r="D236">
        <f t="shared" si="12"/>
        <v>-5.1119882067620637E-3</v>
      </c>
      <c r="E236">
        <f t="shared" si="13"/>
        <v>-1.0245078344716774E-2</v>
      </c>
      <c r="F236">
        <f t="shared" si="14"/>
        <v>-1.7585868801276907E-2</v>
      </c>
      <c r="G236">
        <f t="shared" si="15"/>
        <v>1.2473880594514843E-2</v>
      </c>
      <c r="H236">
        <f>0</f>
        <v>0</v>
      </c>
    </row>
    <row r="237" spans="1:8" x14ac:dyDescent="0.2">
      <c r="A237" s="4">
        <v>44841</v>
      </c>
      <c r="B237" s="12">
        <v>401.21</v>
      </c>
      <c r="C237" s="12">
        <v>3639.66</v>
      </c>
      <c r="D237">
        <f t="shared" si="12"/>
        <v>-4.1153836961976942E-2</v>
      </c>
      <c r="E237">
        <f t="shared" si="13"/>
        <v>-2.8003589245083504E-2</v>
      </c>
      <c r="F237">
        <f t="shared" si="14"/>
        <v>-4.7489189332608081E-2</v>
      </c>
      <c r="G237">
        <f t="shared" si="15"/>
        <v>6.3353523706311393E-3</v>
      </c>
      <c r="H237">
        <f>0</f>
        <v>0</v>
      </c>
    </row>
    <row r="238" spans="1:8" x14ac:dyDescent="0.2">
      <c r="A238" s="4">
        <v>44844</v>
      </c>
      <c r="B238" s="12">
        <v>381.78</v>
      </c>
      <c r="C238" s="12">
        <v>3612.39</v>
      </c>
      <c r="D238">
        <f t="shared" si="12"/>
        <v>-4.8428503776077436E-2</v>
      </c>
      <c r="E238">
        <f t="shared" si="13"/>
        <v>-7.4924580867443691E-3</v>
      </c>
      <c r="F238">
        <f t="shared" si="14"/>
        <v>-1.2950768125494203E-2</v>
      </c>
      <c r="G238">
        <f t="shared" si="15"/>
        <v>-3.5477735650583236E-2</v>
      </c>
      <c r="H238">
        <f>0</f>
        <v>0</v>
      </c>
    </row>
    <row r="239" spans="1:8" x14ac:dyDescent="0.2">
      <c r="A239" s="4">
        <v>44845</v>
      </c>
      <c r="B239" s="12">
        <v>371.3</v>
      </c>
      <c r="C239" s="12">
        <v>3588.84</v>
      </c>
      <c r="D239">
        <f t="shared" si="12"/>
        <v>-2.7450364084027346E-2</v>
      </c>
      <c r="E239">
        <f t="shared" si="13"/>
        <v>-6.5192296512833758E-3</v>
      </c>
      <c r="F239">
        <f t="shared" si="14"/>
        <v>-1.1311961695209835E-2</v>
      </c>
      <c r="G239">
        <f t="shared" si="15"/>
        <v>-1.6138402388817509E-2</v>
      </c>
      <c r="H239">
        <f>0</f>
        <v>0</v>
      </c>
    </row>
    <row r="240" spans="1:8" x14ac:dyDescent="0.2">
      <c r="A240" s="4">
        <v>44846</v>
      </c>
      <c r="B240" s="12">
        <v>369.13</v>
      </c>
      <c r="C240" s="12">
        <v>3577.03</v>
      </c>
      <c r="D240">
        <f t="shared" si="12"/>
        <v>-5.8443307298681191E-3</v>
      </c>
      <c r="E240">
        <f t="shared" si="13"/>
        <v>-3.2907569019515748E-3</v>
      </c>
      <c r="F240">
        <f t="shared" si="14"/>
        <v>-5.8755793323202084E-3</v>
      </c>
      <c r="G240">
        <f t="shared" si="15"/>
        <v>3.1248602452089297E-5</v>
      </c>
      <c r="H240">
        <f>0</f>
        <v>0</v>
      </c>
    </row>
    <row r="241" spans="1:8" x14ac:dyDescent="0.2">
      <c r="A241" s="4">
        <v>44847</v>
      </c>
      <c r="B241" s="12">
        <v>361.9</v>
      </c>
      <c r="C241" s="12">
        <v>3669.91</v>
      </c>
      <c r="D241">
        <f t="shared" si="12"/>
        <v>-1.9586595508357507E-2</v>
      </c>
      <c r="E241">
        <f t="shared" si="13"/>
        <v>2.5965675434648228E-2</v>
      </c>
      <c r="F241">
        <f t="shared" si="14"/>
        <v>4.3388938321943224E-2</v>
      </c>
      <c r="G241">
        <f t="shared" si="15"/>
        <v>-6.2975533830300731E-2</v>
      </c>
      <c r="H241">
        <f>0</f>
        <v>0</v>
      </c>
    </row>
    <row r="242" spans="1:8" x14ac:dyDescent="0.2">
      <c r="A242" s="4">
        <v>44848</v>
      </c>
      <c r="B242" s="12">
        <v>341.76</v>
      </c>
      <c r="C242" s="12">
        <v>3583.07</v>
      </c>
      <c r="D242">
        <f t="shared" si="12"/>
        <v>-5.5650732246476875E-2</v>
      </c>
      <c r="E242">
        <f t="shared" si="13"/>
        <v>-2.3662705624933444E-2</v>
      </c>
      <c r="F242">
        <f t="shared" si="14"/>
        <v>-4.0179633085982033E-2</v>
      </c>
      <c r="G242">
        <f t="shared" si="15"/>
        <v>-1.5471099160494842E-2</v>
      </c>
      <c r="H242">
        <f>0</f>
        <v>0</v>
      </c>
    </row>
    <row r="243" spans="1:8" x14ac:dyDescent="0.2">
      <c r="A243" s="4">
        <v>44851</v>
      </c>
      <c r="B243" s="12">
        <v>348.61</v>
      </c>
      <c r="C243" s="12">
        <v>3677.95</v>
      </c>
      <c r="D243">
        <f t="shared" si="12"/>
        <v>2.0043305243445664E-2</v>
      </c>
      <c r="E243">
        <f t="shared" si="13"/>
        <v>2.6480085513260976E-2</v>
      </c>
      <c r="F243">
        <f t="shared" si="14"/>
        <v>4.4255146617875663E-2</v>
      </c>
      <c r="G243">
        <f t="shared" si="15"/>
        <v>-2.4211841374429999E-2</v>
      </c>
      <c r="H243">
        <f>0</f>
        <v>0</v>
      </c>
    </row>
    <row r="244" spans="1:8" x14ac:dyDescent="0.2">
      <c r="A244" s="4">
        <v>44852</v>
      </c>
      <c r="B244" s="12">
        <v>356.79</v>
      </c>
      <c r="C244" s="12">
        <v>3719.98</v>
      </c>
      <c r="D244">
        <f t="shared" si="12"/>
        <v>2.3464616620292089E-2</v>
      </c>
      <c r="E244">
        <f t="shared" si="13"/>
        <v>1.1427561549232745E-2</v>
      </c>
      <c r="F244">
        <f t="shared" si="14"/>
        <v>1.8908401531688022E-2</v>
      </c>
      <c r="G244">
        <f t="shared" si="15"/>
        <v>4.5562150886040674E-3</v>
      </c>
      <c r="H244">
        <f>0</f>
        <v>0</v>
      </c>
    </row>
    <row r="245" spans="1:8" x14ac:dyDescent="0.2">
      <c r="A245" s="4">
        <v>44853</v>
      </c>
      <c r="B245" s="12">
        <v>355.44</v>
      </c>
      <c r="C245" s="12">
        <v>3695.16</v>
      </c>
      <c r="D245">
        <f t="shared" si="12"/>
        <v>-3.783738333473563E-3</v>
      </c>
      <c r="E245">
        <f t="shared" si="13"/>
        <v>-6.6720788821446053E-3</v>
      </c>
      <c r="F245">
        <f t="shared" si="14"/>
        <v>-1.1569342484007638E-2</v>
      </c>
      <c r="G245">
        <f t="shared" si="15"/>
        <v>7.7856041505340746E-3</v>
      </c>
      <c r="H245">
        <f>0</f>
        <v>0</v>
      </c>
    </row>
    <row r="246" spans="1:8" x14ac:dyDescent="0.2">
      <c r="A246" s="4">
        <v>44854</v>
      </c>
      <c r="B246" s="12">
        <v>356.26</v>
      </c>
      <c r="C246" s="12">
        <v>3665.78</v>
      </c>
      <c r="D246">
        <f t="shared" si="12"/>
        <v>2.3069997749267657E-3</v>
      </c>
      <c r="E246">
        <f t="shared" si="13"/>
        <v>-7.9509412312320782E-3</v>
      </c>
      <c r="F246">
        <f t="shared" si="14"/>
        <v>-1.3722801800206505E-2</v>
      </c>
      <c r="G246">
        <f t="shared" si="15"/>
        <v>1.6029801575133271E-2</v>
      </c>
      <c r="H246">
        <f>0</f>
        <v>0</v>
      </c>
    </row>
    <row r="247" spans="1:8" x14ac:dyDescent="0.2">
      <c r="A247" s="4">
        <v>44855</v>
      </c>
      <c r="B247" s="12">
        <v>360.67</v>
      </c>
      <c r="C247" s="12">
        <v>3752.75</v>
      </c>
      <c r="D247">
        <f t="shared" si="12"/>
        <v>1.2378599898950293E-2</v>
      </c>
      <c r="E247">
        <f t="shared" si="13"/>
        <v>2.3724828003862664E-2</v>
      </c>
      <c r="F247">
        <f t="shared" si="14"/>
        <v>3.9615605109460481E-2</v>
      </c>
      <c r="G247">
        <f t="shared" si="15"/>
        <v>-2.7237005210510187E-2</v>
      </c>
      <c r="H247">
        <f>0</f>
        <v>0</v>
      </c>
    </row>
    <row r="248" spans="1:8" x14ac:dyDescent="0.2">
      <c r="A248" s="4">
        <v>44858</v>
      </c>
      <c r="B248" s="12">
        <v>366.56</v>
      </c>
      <c r="C248" s="12">
        <v>3797.34</v>
      </c>
      <c r="D248">
        <f t="shared" si="12"/>
        <v>1.6330717830703945E-2</v>
      </c>
      <c r="E248">
        <f t="shared" si="13"/>
        <v>1.1881953234294862E-2</v>
      </c>
      <c r="F248">
        <f t="shared" si="14"/>
        <v>1.9673545652240585E-2</v>
      </c>
      <c r="G248">
        <f t="shared" si="15"/>
        <v>-3.3428278215366404E-3</v>
      </c>
      <c r="H248">
        <f>0</f>
        <v>0</v>
      </c>
    </row>
    <row r="249" spans="1:8" x14ac:dyDescent="0.2">
      <c r="A249" s="4">
        <v>44859</v>
      </c>
      <c r="B249" s="12">
        <v>376.66</v>
      </c>
      <c r="C249" s="12">
        <v>3859.11</v>
      </c>
      <c r="D249">
        <f t="shared" si="12"/>
        <v>2.7553470100392996E-2</v>
      </c>
      <c r="E249">
        <f t="shared" si="13"/>
        <v>1.6266649812763712E-2</v>
      </c>
      <c r="F249">
        <f t="shared" si="14"/>
        <v>2.7056877957196256E-2</v>
      </c>
      <c r="G249">
        <f t="shared" si="15"/>
        <v>4.9659214319673975E-4</v>
      </c>
      <c r="H249">
        <f>0</f>
        <v>0</v>
      </c>
    </row>
    <row r="250" spans="1:8" x14ac:dyDescent="0.2">
      <c r="A250" s="4">
        <v>44860</v>
      </c>
      <c r="B250" s="12">
        <v>366.41</v>
      </c>
      <c r="C250" s="12">
        <v>3830.6</v>
      </c>
      <c r="D250">
        <f t="shared" si="12"/>
        <v>-2.721287102426595E-2</v>
      </c>
      <c r="E250">
        <f t="shared" si="13"/>
        <v>-7.3877137474703813E-3</v>
      </c>
      <c r="F250">
        <f t="shared" si="14"/>
        <v>-1.2774390524425867E-2</v>
      </c>
      <c r="G250">
        <f t="shared" si="15"/>
        <v>-1.4438480499840083E-2</v>
      </c>
      <c r="H250">
        <f>0</f>
        <v>0</v>
      </c>
    </row>
    <row r="251" spans="1:8" x14ac:dyDescent="0.2">
      <c r="A251" s="4">
        <v>44861</v>
      </c>
      <c r="B251" s="12">
        <v>415.67</v>
      </c>
      <c r="C251" s="12">
        <v>3807.3</v>
      </c>
      <c r="D251">
        <f t="shared" si="12"/>
        <v>0.13443956223902176</v>
      </c>
      <c r="E251">
        <f t="shared" si="13"/>
        <v>-6.0825980264187507E-3</v>
      </c>
      <c r="F251">
        <f t="shared" si="14"/>
        <v>-1.0576723504029446E-2</v>
      </c>
      <c r="G251">
        <f t="shared" si="15"/>
        <v>0.1450162857430512</v>
      </c>
      <c r="H251">
        <f>0</f>
        <v>0</v>
      </c>
    </row>
    <row r="252" spans="1:8" x14ac:dyDescent="0.2">
      <c r="A252" s="4">
        <v>44862</v>
      </c>
      <c r="B252" s="12">
        <v>420.4</v>
      </c>
      <c r="C252" s="12">
        <v>3901.06</v>
      </c>
      <c r="D252">
        <f t="shared" si="12"/>
        <v>1.1379219092068071E-2</v>
      </c>
      <c r="E252">
        <f t="shared" si="13"/>
        <v>2.4626375646783716E-2</v>
      </c>
      <c r="F252">
        <f t="shared" si="14"/>
        <v>4.1133709205675967E-2</v>
      </c>
      <c r="G252">
        <f t="shared" si="15"/>
        <v>-2.9754490113607895E-2</v>
      </c>
      <c r="H252">
        <f>0</f>
        <v>0</v>
      </c>
    </row>
    <row r="253" spans="1:8" x14ac:dyDescent="0.2">
      <c r="A253" s="4">
        <v>44865</v>
      </c>
      <c r="B253" s="12">
        <v>420.74</v>
      </c>
      <c r="C253" s="12">
        <v>3871.98</v>
      </c>
      <c r="D253">
        <f t="shared" si="12"/>
        <v>8.0875356803056242E-4</v>
      </c>
      <c r="E253">
        <f t="shared" si="13"/>
        <v>-7.4543841930141408E-3</v>
      </c>
      <c r="F253">
        <f t="shared" si="14"/>
        <v>-1.2886656001764991E-2</v>
      </c>
      <c r="G253">
        <f t="shared" si="15"/>
        <v>1.3695409569795553E-2</v>
      </c>
      <c r="H253">
        <f>0</f>
        <v>0</v>
      </c>
    </row>
    <row r="254" spans="1:8" x14ac:dyDescent="0.2">
      <c r="A254" s="4">
        <v>44866</v>
      </c>
      <c r="B254" s="12">
        <v>418.56</v>
      </c>
      <c r="C254" s="12">
        <v>3856.1</v>
      </c>
      <c r="D254">
        <f t="shared" si="12"/>
        <v>-5.1813471502590858E-3</v>
      </c>
      <c r="E254">
        <f t="shared" si="13"/>
        <v>-4.10126085362017E-3</v>
      </c>
      <c r="F254">
        <f t="shared" si="14"/>
        <v>-7.2403761666176179E-3</v>
      </c>
      <c r="G254">
        <f t="shared" si="15"/>
        <v>2.0590290163585321E-3</v>
      </c>
      <c r="H254">
        <f>0</f>
        <v>0</v>
      </c>
    </row>
    <row r="255" spans="1:8" x14ac:dyDescent="0.2">
      <c r="A255" s="4">
        <v>44867</v>
      </c>
      <c r="B255" s="12">
        <v>392.68</v>
      </c>
      <c r="C255" s="12">
        <v>3759.69</v>
      </c>
      <c r="D255">
        <f t="shared" si="12"/>
        <v>-6.1831039755351647E-2</v>
      </c>
      <c r="E255">
        <f t="shared" si="13"/>
        <v>-2.5001944970306722E-2</v>
      </c>
      <c r="F255">
        <f t="shared" si="14"/>
        <v>-4.2434760423941453E-2</v>
      </c>
      <c r="G255">
        <f t="shared" si="15"/>
        <v>-1.9396279331410193E-2</v>
      </c>
      <c r="H255">
        <f>0</f>
        <v>0</v>
      </c>
    </row>
    <row r="256" spans="1:8" x14ac:dyDescent="0.2">
      <c r="A256" s="4">
        <v>44868</v>
      </c>
      <c r="B256" s="12">
        <v>385.56</v>
      </c>
      <c r="C256" s="12">
        <v>3719.89</v>
      </c>
      <c r="D256">
        <f t="shared" si="12"/>
        <v>-1.8131812162575089E-2</v>
      </c>
      <c r="E256">
        <f t="shared" si="13"/>
        <v>-1.0585979163175718E-2</v>
      </c>
      <c r="F256">
        <f t="shared" si="14"/>
        <v>-1.8159907159614734E-2</v>
      </c>
      <c r="G256">
        <f t="shared" si="15"/>
        <v>2.8094997039644631E-5</v>
      </c>
      <c r="H256">
        <f>0</f>
        <v>0</v>
      </c>
    </row>
    <row r="257" spans="1:8" x14ac:dyDescent="0.2">
      <c r="A257" s="4">
        <v>44869</v>
      </c>
      <c r="B257" s="12">
        <v>361.75</v>
      </c>
      <c r="C257" s="12">
        <v>3770.55</v>
      </c>
      <c r="D257">
        <f t="shared" si="12"/>
        <v>-6.1754331362174453E-2</v>
      </c>
      <c r="E257">
        <f t="shared" si="13"/>
        <v>1.3618682272863003E-2</v>
      </c>
      <c r="F257">
        <f t="shared" si="14"/>
        <v>2.2598000602756803E-2</v>
      </c>
      <c r="G257">
        <f t="shared" si="15"/>
        <v>-8.4352331964931249E-2</v>
      </c>
      <c r="H257">
        <f>0</f>
        <v>0</v>
      </c>
    </row>
    <row r="258" spans="1:8" x14ac:dyDescent="0.2">
      <c r="A258" s="4">
        <v>44872</v>
      </c>
      <c r="B258" s="12">
        <v>363.2</v>
      </c>
      <c r="C258" s="12">
        <v>3806.8</v>
      </c>
      <c r="D258">
        <f t="shared" ref="D258:D300" si="16">(B258/B257)-1</f>
        <v>4.0082930200413536E-3</v>
      </c>
      <c r="E258">
        <f t="shared" ref="E258:E300" si="17">(C258/C257)-1</f>
        <v>9.6139820450598101E-3</v>
      </c>
      <c r="F258">
        <f t="shared" ref="F258:F300" si="18">alpha_now+beta_now*E258</f>
        <v>1.5854539103323264E-2</v>
      </c>
      <c r="G258">
        <f t="shared" ref="G258:G300" si="19">D258-F258</f>
        <v>-1.184624608328191E-2</v>
      </c>
      <c r="H258">
        <f>0</f>
        <v>0</v>
      </c>
    </row>
    <row r="259" spans="1:8" x14ac:dyDescent="0.2">
      <c r="A259" s="4">
        <v>44873</v>
      </c>
      <c r="B259" s="12">
        <v>371.14</v>
      </c>
      <c r="C259" s="12">
        <v>3828.11</v>
      </c>
      <c r="D259">
        <f t="shared" si="16"/>
        <v>2.1861233480176212E-2</v>
      </c>
      <c r="E259">
        <f t="shared" si="17"/>
        <v>5.5978774823999267E-3</v>
      </c>
      <c r="F259">
        <f t="shared" si="18"/>
        <v>9.0918739959645143E-3</v>
      </c>
      <c r="G259">
        <f t="shared" si="19"/>
        <v>1.2769359484211698E-2</v>
      </c>
      <c r="H259">
        <f>0</f>
        <v>0</v>
      </c>
    </row>
    <row r="260" spans="1:8" x14ac:dyDescent="0.2">
      <c r="A260" s="4">
        <v>44874</v>
      </c>
      <c r="B260" s="12">
        <v>361.27</v>
      </c>
      <c r="C260" s="12">
        <v>3748.57</v>
      </c>
      <c r="D260">
        <f t="shared" si="16"/>
        <v>-2.659373821199551E-2</v>
      </c>
      <c r="E260">
        <f t="shared" si="17"/>
        <v>-2.0777877333723382E-2</v>
      </c>
      <c r="F260">
        <f t="shared" si="18"/>
        <v>-3.5321909059801135E-2</v>
      </c>
      <c r="G260">
        <f t="shared" si="19"/>
        <v>8.7281708478056247E-3</v>
      </c>
      <c r="H260">
        <f>0</f>
        <v>0</v>
      </c>
    </row>
    <row r="261" spans="1:8" x14ac:dyDescent="0.2">
      <c r="A261" s="4">
        <v>44875</v>
      </c>
      <c r="B261" s="12">
        <v>404.06</v>
      </c>
      <c r="C261" s="12">
        <v>3956.37</v>
      </c>
      <c r="D261">
        <f t="shared" si="16"/>
        <v>0.11844326957677098</v>
      </c>
      <c r="E261">
        <f t="shared" si="17"/>
        <v>5.5434472345454289E-2</v>
      </c>
      <c r="F261">
        <f t="shared" si="18"/>
        <v>9.3011053860827614E-2</v>
      </c>
      <c r="G261">
        <f t="shared" si="19"/>
        <v>2.5432215715943368E-2</v>
      </c>
      <c r="H261">
        <f>0</f>
        <v>0</v>
      </c>
    </row>
    <row r="262" spans="1:8" x14ac:dyDescent="0.2">
      <c r="A262" s="4">
        <v>44876</v>
      </c>
      <c r="B262" s="12">
        <v>409.91</v>
      </c>
      <c r="C262" s="12">
        <v>3992.93</v>
      </c>
      <c r="D262">
        <f t="shared" si="16"/>
        <v>1.4478047814681094E-2</v>
      </c>
      <c r="E262">
        <f t="shared" si="17"/>
        <v>9.2407939601200084E-3</v>
      </c>
      <c r="F262">
        <f t="shared" si="18"/>
        <v>1.5226132645989161E-2</v>
      </c>
      <c r="G262">
        <f t="shared" si="19"/>
        <v>-7.4808483130806708E-4</v>
      </c>
      <c r="H262">
        <f>0</f>
        <v>0</v>
      </c>
    </row>
    <row r="263" spans="1:8" x14ac:dyDescent="0.2">
      <c r="A263" s="4">
        <v>44879</v>
      </c>
      <c r="B263" s="12">
        <v>400.4</v>
      </c>
      <c r="C263" s="12">
        <v>3957.25</v>
      </c>
      <c r="D263">
        <f t="shared" si="16"/>
        <v>-2.3200214681271647E-2</v>
      </c>
      <c r="E263">
        <f t="shared" si="17"/>
        <v>-8.9357940159231486E-3</v>
      </c>
      <c r="F263">
        <f t="shared" si="18"/>
        <v>-1.5381182317695896E-2</v>
      </c>
      <c r="G263">
        <f t="shared" si="19"/>
        <v>-7.8190323635757512E-3</v>
      </c>
      <c r="H263">
        <f>0</f>
        <v>0</v>
      </c>
    </row>
    <row r="264" spans="1:8" x14ac:dyDescent="0.2">
      <c r="A264" s="4">
        <v>44880</v>
      </c>
      <c r="B264" s="12">
        <v>419.48</v>
      </c>
      <c r="C264" s="12">
        <v>3991.73</v>
      </c>
      <c r="D264">
        <f t="shared" si="16"/>
        <v>4.7652347652347826E-2</v>
      </c>
      <c r="E264">
        <f t="shared" si="17"/>
        <v>8.7131214858804373E-3</v>
      </c>
      <c r="F264">
        <f t="shared" si="18"/>
        <v>1.4337591978290461E-2</v>
      </c>
      <c r="G264">
        <f t="shared" si="19"/>
        <v>3.3314755674057367E-2</v>
      </c>
      <c r="H264">
        <f>0</f>
        <v>0</v>
      </c>
    </row>
    <row r="265" spans="1:8" x14ac:dyDescent="0.2">
      <c r="A265" s="4">
        <v>44881</v>
      </c>
      <c r="B265" s="12">
        <v>412.2</v>
      </c>
      <c r="C265" s="12">
        <v>3958.79</v>
      </c>
      <c r="D265">
        <f t="shared" si="16"/>
        <v>-1.7354820253647429E-2</v>
      </c>
      <c r="E265">
        <f t="shared" si="17"/>
        <v>-8.2520611363995355E-3</v>
      </c>
      <c r="F265">
        <f t="shared" si="18"/>
        <v>-1.4229853607258669E-2</v>
      </c>
      <c r="G265">
        <f t="shared" si="19"/>
        <v>-3.1249666463887601E-3</v>
      </c>
      <c r="H265">
        <f>0</f>
        <v>0</v>
      </c>
    </row>
    <row r="266" spans="1:8" x14ac:dyDescent="0.2">
      <c r="A266" s="4">
        <v>44882</v>
      </c>
      <c r="B266" s="12">
        <v>400.58</v>
      </c>
      <c r="C266" s="12">
        <v>3946.56</v>
      </c>
      <c r="D266">
        <f t="shared" si="16"/>
        <v>-2.8190198932557031E-2</v>
      </c>
      <c r="E266">
        <f t="shared" si="17"/>
        <v>-3.0893277996559831E-3</v>
      </c>
      <c r="F266">
        <f t="shared" si="18"/>
        <v>-5.5363955435398671E-3</v>
      </c>
      <c r="G266">
        <f t="shared" si="19"/>
        <v>-2.2653803389017166E-2</v>
      </c>
      <c r="H266">
        <f>0</f>
        <v>0</v>
      </c>
    </row>
    <row r="267" spans="1:8" x14ac:dyDescent="0.2">
      <c r="A267" s="4">
        <v>44883</v>
      </c>
      <c r="B267" s="12">
        <v>399.38</v>
      </c>
      <c r="C267" s="12">
        <v>3965.34</v>
      </c>
      <c r="D267">
        <f t="shared" si="16"/>
        <v>-2.9956562983672885E-3</v>
      </c>
      <c r="E267">
        <f t="shared" si="17"/>
        <v>4.7585745560692061E-3</v>
      </c>
      <c r="F267">
        <f t="shared" si="18"/>
        <v>7.6785829509122237E-3</v>
      </c>
      <c r="G267">
        <f t="shared" si="19"/>
        <v>-1.0674239249279512E-2</v>
      </c>
      <c r="H267">
        <f>0</f>
        <v>0</v>
      </c>
    </row>
    <row r="268" spans="1:8" x14ac:dyDescent="0.2">
      <c r="A268" s="4">
        <v>44886</v>
      </c>
      <c r="B268" s="12">
        <v>387.38</v>
      </c>
      <c r="C268" s="12">
        <v>3949.94</v>
      </c>
      <c r="D268">
        <f t="shared" si="16"/>
        <v>-3.0046572186889664E-2</v>
      </c>
      <c r="E268">
        <f t="shared" si="17"/>
        <v>-3.8836518432215916E-3</v>
      </c>
      <c r="F268">
        <f t="shared" si="18"/>
        <v>-6.8739472455800954E-3</v>
      </c>
      <c r="G268">
        <f t="shared" si="19"/>
        <v>-2.3172624941309568E-2</v>
      </c>
      <c r="H268">
        <f>0</f>
        <v>0</v>
      </c>
    </row>
    <row r="269" spans="1:8" x14ac:dyDescent="0.2">
      <c r="A269" s="4">
        <v>44887</v>
      </c>
      <c r="B269" s="12">
        <v>400.28</v>
      </c>
      <c r="C269" s="12">
        <v>4003.58</v>
      </c>
      <c r="D269">
        <f t="shared" si="16"/>
        <v>3.3300635035365733E-2</v>
      </c>
      <c r="E269">
        <f t="shared" si="17"/>
        <v>1.3579953113211918E-2</v>
      </c>
      <c r="F269">
        <f t="shared" si="18"/>
        <v>2.2532785085450587E-2</v>
      </c>
      <c r="G269">
        <f t="shared" si="19"/>
        <v>1.0767849949915146E-2</v>
      </c>
      <c r="H269">
        <f>0</f>
        <v>0</v>
      </c>
    </row>
    <row r="270" spans="1:8" x14ac:dyDescent="0.2">
      <c r="A270" s="4">
        <v>44888</v>
      </c>
      <c r="B270" s="12">
        <v>409.37</v>
      </c>
      <c r="C270" s="12">
        <v>4027.26</v>
      </c>
      <c r="D270">
        <f t="shared" si="16"/>
        <v>2.2709103627460925E-2</v>
      </c>
      <c r="E270">
        <f t="shared" si="17"/>
        <v>5.9147063378277576E-3</v>
      </c>
      <c r="F270">
        <f t="shared" si="18"/>
        <v>9.6253778956207382E-3</v>
      </c>
      <c r="G270">
        <f t="shared" si="19"/>
        <v>1.3083725731840187E-2</v>
      </c>
      <c r="H270">
        <f>0</f>
        <v>0</v>
      </c>
    </row>
    <row r="271" spans="1:8" x14ac:dyDescent="0.2">
      <c r="A271" s="4">
        <v>44890</v>
      </c>
      <c r="B271" s="12">
        <v>407.21</v>
      </c>
      <c r="C271" s="12">
        <v>4026.12</v>
      </c>
      <c r="D271">
        <f t="shared" si="16"/>
        <v>-5.2764003224466949E-3</v>
      </c>
      <c r="E271">
        <f t="shared" si="17"/>
        <v>-2.830708720074071E-4</v>
      </c>
      <c r="F271">
        <f t="shared" si="18"/>
        <v>-8.1097679240960932E-4</v>
      </c>
      <c r="G271">
        <f t="shared" si="19"/>
        <v>-4.4654235300370859E-3</v>
      </c>
      <c r="H271">
        <f>0</f>
        <v>0</v>
      </c>
    </row>
    <row r="272" spans="1:8" x14ac:dyDescent="0.2">
      <c r="A272" s="4">
        <v>44893</v>
      </c>
      <c r="B272" s="12">
        <v>401.93</v>
      </c>
      <c r="C272" s="12">
        <v>3963.94</v>
      </c>
      <c r="D272">
        <f t="shared" si="16"/>
        <v>-1.2966282753370417E-2</v>
      </c>
      <c r="E272">
        <f t="shared" si="17"/>
        <v>-1.5444149702443011E-2</v>
      </c>
      <c r="F272">
        <f t="shared" si="18"/>
        <v>-2.6340515975671483E-2</v>
      </c>
      <c r="G272">
        <f t="shared" si="19"/>
        <v>1.3374233222301066E-2</v>
      </c>
      <c r="H272">
        <f>0</f>
        <v>0</v>
      </c>
    </row>
    <row r="273" spans="1:15" x14ac:dyDescent="0.2">
      <c r="A273" s="4">
        <v>44894</v>
      </c>
      <c r="B273" s="12">
        <v>396.85</v>
      </c>
      <c r="C273" s="12">
        <v>3957.63</v>
      </c>
      <c r="D273">
        <f t="shared" si="16"/>
        <v>-1.2639016744209197E-2</v>
      </c>
      <c r="E273">
        <f t="shared" si="17"/>
        <v>-1.5918505325509535E-3</v>
      </c>
      <c r="F273">
        <f t="shared" si="18"/>
        <v>-3.0148134718303073E-3</v>
      </c>
      <c r="G273">
        <f t="shared" si="19"/>
        <v>-9.6242032723788899E-3</v>
      </c>
      <c r="H273">
        <f>0</f>
        <v>0</v>
      </c>
    </row>
    <row r="274" spans="1:15" x14ac:dyDescent="0.2">
      <c r="A274" s="5">
        <v>44895</v>
      </c>
      <c r="B274" s="14">
        <v>416.3</v>
      </c>
      <c r="C274" s="14">
        <v>4080.11</v>
      </c>
      <c r="D274" s="3">
        <f t="shared" si="16"/>
        <v>4.9010961320398172E-2</v>
      </c>
      <c r="E274" s="3">
        <f t="shared" si="17"/>
        <v>3.0947814727501077E-2</v>
      </c>
      <c r="F274" s="3">
        <f t="shared" si="18"/>
        <v>5.1778296474874946E-2</v>
      </c>
      <c r="G274" s="3">
        <f t="shared" si="19"/>
        <v>-2.7673351544767744E-3</v>
      </c>
      <c r="H274" s="3">
        <f>0</f>
        <v>0</v>
      </c>
      <c r="K274" t="s">
        <v>47</v>
      </c>
      <c r="L274" t="s">
        <v>48</v>
      </c>
      <c r="M274" t="s">
        <v>49</v>
      </c>
      <c r="N274" t="s">
        <v>50</v>
      </c>
      <c r="O274" t="s">
        <v>51</v>
      </c>
    </row>
    <row r="275" spans="1:15" x14ac:dyDescent="0.2">
      <c r="A275" s="4">
        <v>44896</v>
      </c>
      <c r="B275" s="12">
        <v>425.6</v>
      </c>
      <c r="C275" s="12">
        <v>4076.57</v>
      </c>
      <c r="D275">
        <f t="shared" si="16"/>
        <v>2.2339658899831916E-2</v>
      </c>
      <c r="E275">
        <f t="shared" si="17"/>
        <v>-8.6762366700898763E-4</v>
      </c>
      <c r="F275">
        <f t="shared" si="18"/>
        <v>-1.795297476417907E-3</v>
      </c>
      <c r="G275">
        <f t="shared" si="19"/>
        <v>2.4134956376249822E-2</v>
      </c>
      <c r="H275">
        <f>0</f>
        <v>0</v>
      </c>
      <c r="K275">
        <f>SUM(G273:G275)</f>
        <v>1.1743417949394158E-2</v>
      </c>
      <c r="L275">
        <f>SUM(G272:G276)</f>
        <v>-2.4471210525382689E-3</v>
      </c>
      <c r="M275">
        <f>SUM(G271:G277)</f>
        <v>-2.6365205261247252E-2</v>
      </c>
      <c r="N275">
        <f>SUM(G269:G279)</f>
        <v>1.5990242374001307E-2</v>
      </c>
      <c r="O275">
        <f>SUM(G264:G284)</f>
        <v>4.0079679854000655E-2</v>
      </c>
    </row>
    <row r="276" spans="1:15" x14ac:dyDescent="0.2">
      <c r="A276" s="4">
        <v>44897</v>
      </c>
      <c r="B276" s="12">
        <v>412.87</v>
      </c>
      <c r="C276" s="12">
        <v>4071.7</v>
      </c>
      <c r="D276">
        <f t="shared" si="16"/>
        <v>-2.9910714285714346E-2</v>
      </c>
      <c r="E276">
        <f t="shared" si="17"/>
        <v>-1.1946317615054713E-3</v>
      </c>
      <c r="F276">
        <f t="shared" si="18"/>
        <v>-2.3459420614808501E-3</v>
      </c>
      <c r="G276">
        <f t="shared" si="19"/>
        <v>-2.7564772224233494E-2</v>
      </c>
      <c r="H276">
        <f>0</f>
        <v>0</v>
      </c>
      <c r="K276">
        <f>_xlfn.T.TEST(G273:G275, H273:H275, 2, 1)</f>
        <v>0.74052612521550043</v>
      </c>
      <c r="L276">
        <f>_xlfn.T.TEST(G272:G276, H272:H276, 2, 1)</f>
        <v>0.95924313227684044</v>
      </c>
      <c r="M276">
        <f>_xlfn.T.TEST(G271:G277, H271:H277, 2, 1)</f>
        <v>0.59767986370425952</v>
      </c>
      <c r="N276">
        <f>_xlfn.T.TEST(G269:G279, H269:H279, 2, 1)</f>
        <v>0.76953030842583259</v>
      </c>
      <c r="O276">
        <f>_xlfn.T.TEST(G264:G284, H264:H284, 2, 1)</f>
        <v>0.61123801466314009</v>
      </c>
    </row>
    <row r="277" spans="1:15" x14ac:dyDescent="0.2">
      <c r="A277" s="4">
        <v>44900</v>
      </c>
      <c r="B277" s="12">
        <v>392.26</v>
      </c>
      <c r="C277" s="12">
        <v>3998.84</v>
      </c>
      <c r="D277">
        <f t="shared" si="16"/>
        <v>-4.9918860658318631E-2</v>
      </c>
      <c r="E277">
        <f t="shared" si="17"/>
        <v>-1.7894245646781326E-2</v>
      </c>
      <c r="F277">
        <f t="shared" si="18"/>
        <v>-3.0466199979646735E-2</v>
      </c>
      <c r="G277">
        <f t="shared" si="19"/>
        <v>-1.9452660678671897E-2</v>
      </c>
      <c r="H277">
        <f>0</f>
        <v>0</v>
      </c>
    </row>
    <row r="278" spans="1:15" x14ac:dyDescent="0.2">
      <c r="A278" s="4">
        <v>44901</v>
      </c>
      <c r="B278" s="12">
        <v>389.15</v>
      </c>
      <c r="C278" s="12">
        <v>3941.26</v>
      </c>
      <c r="D278">
        <f t="shared" si="16"/>
        <v>-7.9284148269005428E-3</v>
      </c>
      <c r="E278">
        <f t="shared" si="17"/>
        <v>-1.4399175760970717E-2</v>
      </c>
      <c r="F278">
        <f t="shared" si="18"/>
        <v>-2.4580898241163732E-2</v>
      </c>
      <c r="G278">
        <f t="shared" si="19"/>
        <v>1.6652483414263189E-2</v>
      </c>
      <c r="H278">
        <f>0</f>
        <v>0</v>
      </c>
    </row>
    <row r="279" spans="1:15" x14ac:dyDescent="0.2">
      <c r="A279" s="4">
        <v>44902</v>
      </c>
      <c r="B279" s="12">
        <v>388.52</v>
      </c>
      <c r="C279" s="12">
        <v>3933.92</v>
      </c>
      <c r="D279">
        <f t="shared" si="16"/>
        <v>-1.6189130155467302E-3</v>
      </c>
      <c r="E279">
        <f t="shared" si="17"/>
        <v>-1.8623485890298941E-3</v>
      </c>
      <c r="F279">
        <f t="shared" si="18"/>
        <v>-3.4703015547767691E-3</v>
      </c>
      <c r="G279">
        <f t="shared" si="19"/>
        <v>1.8513885392300389E-3</v>
      </c>
      <c r="H279">
        <f>0</f>
        <v>0</v>
      </c>
    </row>
    <row r="280" spans="1:15" x14ac:dyDescent="0.2">
      <c r="A280" s="4">
        <v>44903</v>
      </c>
      <c r="B280" s="12">
        <v>396.23</v>
      </c>
      <c r="C280" s="12">
        <v>3963.51</v>
      </c>
      <c r="D280">
        <f t="shared" si="16"/>
        <v>1.9844538247709265E-2</v>
      </c>
      <c r="E280">
        <f t="shared" si="17"/>
        <v>7.5217594663847809E-3</v>
      </c>
      <c r="F280">
        <f t="shared" si="18"/>
        <v>1.2331473304393263E-2</v>
      </c>
      <c r="G280">
        <f t="shared" si="19"/>
        <v>7.5130649433160016E-3</v>
      </c>
      <c r="H280">
        <f>0</f>
        <v>0</v>
      </c>
    </row>
    <row r="281" spans="1:15" x14ac:dyDescent="0.2">
      <c r="A281" s="4">
        <v>44904</v>
      </c>
      <c r="B281" s="12">
        <v>393.58</v>
      </c>
      <c r="C281" s="12">
        <v>3934.38</v>
      </c>
      <c r="D281">
        <f t="shared" si="16"/>
        <v>-6.6880347273049479E-3</v>
      </c>
      <c r="E281">
        <f t="shared" si="17"/>
        <v>-7.3495462355336327E-3</v>
      </c>
      <c r="F281">
        <f t="shared" si="18"/>
        <v>-1.2710120758242689E-2</v>
      </c>
      <c r="G281">
        <f t="shared" si="19"/>
        <v>6.0220860309377414E-3</v>
      </c>
      <c r="H281">
        <f>0</f>
        <v>0</v>
      </c>
    </row>
    <row r="282" spans="1:15" x14ac:dyDescent="0.2">
      <c r="A282" s="4">
        <v>44907</v>
      </c>
      <c r="B282" s="12">
        <v>401.64</v>
      </c>
      <c r="C282" s="12">
        <v>3990.56</v>
      </c>
      <c r="D282">
        <f t="shared" si="16"/>
        <v>2.0478682859901509E-2</v>
      </c>
      <c r="E282">
        <f t="shared" si="17"/>
        <v>1.4279251114533986E-2</v>
      </c>
      <c r="F282">
        <f t="shared" si="18"/>
        <v>2.3710323697656032E-2</v>
      </c>
      <c r="G282">
        <f t="shared" si="19"/>
        <v>-3.2316408377545229E-3</v>
      </c>
      <c r="H282">
        <f>0</f>
        <v>0</v>
      </c>
    </row>
    <row r="283" spans="1:15" x14ac:dyDescent="0.2">
      <c r="A283" s="4">
        <v>44908</v>
      </c>
      <c r="B283" s="12">
        <v>416.17</v>
      </c>
      <c r="C283" s="12">
        <v>4019.65</v>
      </c>
      <c r="D283">
        <f t="shared" si="16"/>
        <v>3.6176675629917332E-2</v>
      </c>
      <c r="E283">
        <f t="shared" si="17"/>
        <v>7.289703700733785E-3</v>
      </c>
      <c r="F283">
        <f t="shared" si="18"/>
        <v>1.1940717684153624E-2</v>
      </c>
      <c r="G283">
        <f t="shared" si="19"/>
        <v>2.4235957945763706E-2</v>
      </c>
      <c r="H283">
        <f>0</f>
        <v>0</v>
      </c>
    </row>
    <row r="284" spans="1:15" x14ac:dyDescent="0.2">
      <c r="A284" s="4">
        <v>44909</v>
      </c>
      <c r="B284" s="12">
        <v>418.39</v>
      </c>
      <c r="C284" s="12">
        <v>3995.32</v>
      </c>
      <c r="D284">
        <f t="shared" si="16"/>
        <v>5.3343585553979889E-3</v>
      </c>
      <c r="E284">
        <f t="shared" si="17"/>
        <v>-6.0527657880661279E-3</v>
      </c>
      <c r="F284">
        <f t="shared" si="18"/>
        <v>-1.052648939427607E-2</v>
      </c>
      <c r="G284">
        <f t="shared" si="19"/>
        <v>1.5860847949674059E-2</v>
      </c>
      <c r="H284">
        <f>0</f>
        <v>0</v>
      </c>
    </row>
    <row r="285" spans="1:15" x14ac:dyDescent="0.2">
      <c r="A285" s="4">
        <v>44910</v>
      </c>
      <c r="B285" s="12">
        <v>400.64</v>
      </c>
      <c r="C285" s="12">
        <v>3895.75</v>
      </c>
      <c r="D285">
        <f t="shared" si="16"/>
        <v>-4.2424532135089232E-2</v>
      </c>
      <c r="E285">
        <f t="shared" si="17"/>
        <v>-2.4921658340258168E-2</v>
      </c>
      <c r="F285">
        <f t="shared" si="18"/>
        <v>-4.2299566834445565E-2</v>
      </c>
      <c r="G285">
        <f t="shared" si="19"/>
        <v>-1.249653006436674E-4</v>
      </c>
      <c r="H285">
        <f>0</f>
        <v>0</v>
      </c>
    </row>
    <row r="286" spans="1:15" x14ac:dyDescent="0.2">
      <c r="A286" s="4">
        <v>44911</v>
      </c>
      <c r="B286" s="12">
        <v>394.37</v>
      </c>
      <c r="C286" s="12">
        <v>3852.36</v>
      </c>
      <c r="D286">
        <f t="shared" si="16"/>
        <v>-1.5649960063897739E-2</v>
      </c>
      <c r="E286">
        <f t="shared" si="17"/>
        <v>-1.1137778348199956E-2</v>
      </c>
      <c r="F286">
        <f t="shared" si="18"/>
        <v>-1.9089074475009762E-2</v>
      </c>
      <c r="G286">
        <f t="shared" si="19"/>
        <v>3.439114411112023E-3</v>
      </c>
      <c r="H286">
        <f>0</f>
        <v>0</v>
      </c>
    </row>
    <row r="287" spans="1:15" x14ac:dyDescent="0.2">
      <c r="A287" s="4">
        <v>44914</v>
      </c>
      <c r="B287" s="12">
        <v>382.3</v>
      </c>
      <c r="C287" s="12">
        <v>3817.66</v>
      </c>
      <c r="D287">
        <f t="shared" si="16"/>
        <v>-3.0605776301442789E-2</v>
      </c>
      <c r="E287">
        <f t="shared" si="17"/>
        <v>-9.007465553582783E-3</v>
      </c>
      <c r="F287">
        <f t="shared" si="18"/>
        <v>-1.5501869067594794E-2</v>
      </c>
      <c r="G287">
        <f t="shared" si="19"/>
        <v>-1.5103907233847995E-2</v>
      </c>
      <c r="H287">
        <f>0</f>
        <v>0</v>
      </c>
    </row>
    <row r="288" spans="1:15" x14ac:dyDescent="0.2">
      <c r="A288" s="4">
        <v>44915</v>
      </c>
      <c r="B288" s="12">
        <v>386.47</v>
      </c>
      <c r="C288" s="12">
        <v>3821.62</v>
      </c>
      <c r="D288">
        <f t="shared" si="16"/>
        <v>1.0907664138111395E-2</v>
      </c>
      <c r="E288">
        <f t="shared" si="17"/>
        <v>1.0372846193742458E-3</v>
      </c>
      <c r="F288">
        <f t="shared" si="18"/>
        <v>1.4123522747405812E-3</v>
      </c>
      <c r="G288">
        <f t="shared" si="19"/>
        <v>9.4953118633708134E-3</v>
      </c>
      <c r="H288">
        <f>0</f>
        <v>0</v>
      </c>
    </row>
    <row r="289" spans="1:8" x14ac:dyDescent="0.2">
      <c r="A289" s="4">
        <v>44916</v>
      </c>
      <c r="B289" s="12">
        <v>391.91</v>
      </c>
      <c r="C289" s="12">
        <v>3878.44</v>
      </c>
      <c r="D289">
        <f t="shared" si="16"/>
        <v>1.4076124925608724E-2</v>
      </c>
      <c r="E289">
        <f t="shared" si="17"/>
        <v>1.4868040255179737E-2</v>
      </c>
      <c r="F289">
        <f t="shared" si="18"/>
        <v>2.4701777907802296E-2</v>
      </c>
      <c r="G289">
        <f t="shared" si="19"/>
        <v>-1.0625652982193572E-2</v>
      </c>
      <c r="H289">
        <f>0</f>
        <v>0</v>
      </c>
    </row>
    <row r="290" spans="1:8" x14ac:dyDescent="0.2">
      <c r="A290" s="4">
        <v>44917</v>
      </c>
      <c r="B290" s="12">
        <v>379.94</v>
      </c>
      <c r="C290" s="12">
        <v>3822.39</v>
      </c>
      <c r="D290">
        <f t="shared" si="16"/>
        <v>-3.054272664642399E-2</v>
      </c>
      <c r="E290">
        <f t="shared" si="17"/>
        <v>-1.4451686760656446E-2</v>
      </c>
      <c r="F290">
        <f t="shared" si="18"/>
        <v>-2.4669320815772198E-2</v>
      </c>
      <c r="G290">
        <f t="shared" si="19"/>
        <v>-5.8734058306517921E-3</v>
      </c>
      <c r="H290">
        <f>0</f>
        <v>0</v>
      </c>
    </row>
    <row r="291" spans="1:8" x14ac:dyDescent="0.2">
      <c r="A291" s="4">
        <v>44918</v>
      </c>
      <c r="B291" s="12">
        <v>381.86</v>
      </c>
      <c r="C291" s="12">
        <v>3844.82</v>
      </c>
      <c r="D291">
        <f t="shared" si="16"/>
        <v>5.0534294888666675E-3</v>
      </c>
      <c r="E291">
        <f t="shared" si="17"/>
        <v>5.8680563731070556E-3</v>
      </c>
      <c r="F291">
        <f t="shared" si="18"/>
        <v>9.5468246399088748E-3</v>
      </c>
      <c r="G291">
        <f t="shared" si="19"/>
        <v>-4.4933951510422072E-3</v>
      </c>
      <c r="H291">
        <f>0</f>
        <v>0</v>
      </c>
    </row>
    <row r="292" spans="1:8" x14ac:dyDescent="0.2">
      <c r="A292" s="4">
        <v>44922</v>
      </c>
      <c r="B292" s="12">
        <v>380.64</v>
      </c>
      <c r="C292" s="12">
        <v>3829.25</v>
      </c>
      <c r="D292">
        <f t="shared" si="16"/>
        <v>-3.1948881789137795E-3</v>
      </c>
      <c r="E292">
        <f t="shared" si="17"/>
        <v>-4.0496044028068834E-3</v>
      </c>
      <c r="F292">
        <f t="shared" si="18"/>
        <v>-7.1533925555002714E-3</v>
      </c>
      <c r="G292">
        <f t="shared" si="19"/>
        <v>3.9585043765864919E-3</v>
      </c>
      <c r="H292">
        <f>0</f>
        <v>0</v>
      </c>
    </row>
    <row r="293" spans="1:8" x14ac:dyDescent="0.2">
      <c r="A293" s="4">
        <v>44923</v>
      </c>
      <c r="B293" s="12">
        <v>376.05</v>
      </c>
      <c r="C293" s="12">
        <v>3783.22</v>
      </c>
      <c r="D293">
        <f t="shared" si="16"/>
        <v>-1.2058638083228157E-2</v>
      </c>
      <c r="E293">
        <f t="shared" si="17"/>
        <v>-1.202063067180259E-2</v>
      </c>
      <c r="F293">
        <f t="shared" si="18"/>
        <v>-2.0575697771447018E-2</v>
      </c>
      <c r="G293">
        <f t="shared" si="19"/>
        <v>8.5170596882188608E-3</v>
      </c>
      <c r="H293">
        <f>0</f>
        <v>0</v>
      </c>
    </row>
    <row r="294" spans="1:8" x14ac:dyDescent="0.2">
      <c r="A294" s="4">
        <v>44924</v>
      </c>
      <c r="B294" s="12">
        <v>389.85</v>
      </c>
      <c r="C294" s="12">
        <v>3849.28</v>
      </c>
      <c r="D294">
        <f t="shared" si="16"/>
        <v>3.669724770642202E-2</v>
      </c>
      <c r="E294">
        <f t="shared" si="17"/>
        <v>1.7461316021801565E-2</v>
      </c>
      <c r="F294">
        <f t="shared" si="18"/>
        <v>2.906856051195773E-2</v>
      </c>
      <c r="G294">
        <f t="shared" si="19"/>
        <v>7.6286871944642905E-3</v>
      </c>
      <c r="H294">
        <f>0</f>
        <v>0</v>
      </c>
    </row>
    <row r="295" spans="1:8" x14ac:dyDescent="0.2">
      <c r="A295" s="4">
        <v>44925</v>
      </c>
      <c r="B295" s="12">
        <v>388.27</v>
      </c>
      <c r="C295" s="12">
        <v>3839.5</v>
      </c>
      <c r="D295">
        <f t="shared" si="16"/>
        <v>-4.0528408362191515E-3</v>
      </c>
      <c r="E295">
        <f t="shared" si="17"/>
        <v>-2.5407348906808513E-3</v>
      </c>
      <c r="F295">
        <f t="shared" si="18"/>
        <v>-4.6126272337791664E-3</v>
      </c>
      <c r="G295">
        <f t="shared" si="19"/>
        <v>5.5978639756001491E-4</v>
      </c>
      <c r="H295">
        <f>0</f>
        <v>0</v>
      </c>
    </row>
    <row r="296" spans="1:8" x14ac:dyDescent="0.2">
      <c r="A296" s="4">
        <v>44929</v>
      </c>
      <c r="B296" s="12">
        <v>385.5</v>
      </c>
      <c r="C296" s="12">
        <v>3824.14</v>
      </c>
      <c r="D296">
        <f t="shared" si="16"/>
        <v>-7.1342107296468171E-3</v>
      </c>
      <c r="E296">
        <f t="shared" si="17"/>
        <v>-4.0005209011589882E-3</v>
      </c>
      <c r="F296">
        <f t="shared" si="18"/>
        <v>-7.0707414992933672E-3</v>
      </c>
      <c r="G296">
        <f t="shared" si="19"/>
        <v>-6.3469230353449882E-5</v>
      </c>
      <c r="H296">
        <f>0</f>
        <v>0</v>
      </c>
    </row>
    <row r="297" spans="1:8" x14ac:dyDescent="0.2">
      <c r="A297" s="4">
        <v>44930</v>
      </c>
      <c r="B297" s="12">
        <v>393.85</v>
      </c>
      <c r="C297" s="12">
        <v>3852.97</v>
      </c>
      <c r="D297">
        <f t="shared" si="16"/>
        <v>2.1660181582360716E-2</v>
      </c>
      <c r="E297">
        <f t="shared" si="17"/>
        <v>7.5389499338414101E-3</v>
      </c>
      <c r="F297">
        <f t="shared" si="18"/>
        <v>1.2360420104117805E-2</v>
      </c>
      <c r="G297">
        <f t="shared" si="19"/>
        <v>9.2997614782429107E-3</v>
      </c>
      <c r="H297">
        <f>0</f>
        <v>0</v>
      </c>
    </row>
    <row r="298" spans="1:8" x14ac:dyDescent="0.2">
      <c r="A298" s="4">
        <v>44931</v>
      </c>
      <c r="B298" s="12">
        <v>366.32</v>
      </c>
      <c r="C298" s="12">
        <v>3808.1</v>
      </c>
      <c r="D298">
        <f t="shared" si="16"/>
        <v>-6.989970801066403E-2</v>
      </c>
      <c r="E298">
        <f t="shared" si="17"/>
        <v>-1.164556173549236E-2</v>
      </c>
      <c r="F298">
        <f t="shared" si="18"/>
        <v>-1.9944124173482864E-2</v>
      </c>
      <c r="G298">
        <f t="shared" si="19"/>
        <v>-4.9955583837181169E-2</v>
      </c>
      <c r="H298">
        <f>0</f>
        <v>0</v>
      </c>
    </row>
    <row r="299" spans="1:8" x14ac:dyDescent="0.2">
      <c r="A299" s="4">
        <v>44932</v>
      </c>
      <c r="B299" s="12">
        <v>366.53</v>
      </c>
      <c r="C299" s="12">
        <v>3895.08</v>
      </c>
      <c r="D299">
        <f t="shared" si="16"/>
        <v>5.7326927276690753E-4</v>
      </c>
      <c r="E299">
        <f t="shared" si="17"/>
        <v>2.284078674404566E-2</v>
      </c>
      <c r="F299">
        <f t="shared" si="18"/>
        <v>3.8126979779130335E-2</v>
      </c>
      <c r="G299">
        <f t="shared" si="19"/>
        <v>-3.7553710506363427E-2</v>
      </c>
      <c r="H299">
        <f>0</f>
        <v>0</v>
      </c>
    </row>
    <row r="300" spans="1:8" x14ac:dyDescent="0.2">
      <c r="A300" s="4">
        <v>44935</v>
      </c>
      <c r="B300" s="12">
        <v>378.56</v>
      </c>
      <c r="C300" s="12">
        <v>3892.09</v>
      </c>
      <c r="D300">
        <f t="shared" si="16"/>
        <v>3.2821324311788969E-2</v>
      </c>
      <c r="E300">
        <f t="shared" si="17"/>
        <v>-7.6763506782906443E-4</v>
      </c>
      <c r="F300">
        <f t="shared" si="18"/>
        <v>-1.6269280029000404E-3</v>
      </c>
      <c r="G300">
        <f t="shared" si="19"/>
        <v>3.444825231468901E-2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5229-6D88-C746-A04B-3583913A11D3}">
  <sheetPr codeName="Sheet29"/>
  <dimension ref="A1:R300"/>
  <sheetViews>
    <sheetView zoomScale="81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9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319.23013305664062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alpha_msft+beta_msft*E2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322.8743896484375</v>
      </c>
      <c r="C3">
        <v>4630.64990234375</v>
      </c>
      <c r="D3">
        <f t="shared" si="0"/>
        <v>1.141576629030272E-2</v>
      </c>
      <c r="E3">
        <f t="shared" si="1"/>
        <v>3.6803630854131963E-3</v>
      </c>
      <c r="F3">
        <f t="shared" si="2"/>
        <v>4.175645165671012E-3</v>
      </c>
      <c r="G3">
        <f t="shared" si="3"/>
        <v>7.2401211246317081E-3</v>
      </c>
      <c r="H3">
        <f>0</f>
        <v>0</v>
      </c>
    </row>
    <row r="4" spans="1:15" x14ac:dyDescent="0.2">
      <c r="A4" s="4">
        <v>44503</v>
      </c>
      <c r="B4">
        <v>323.71759033203119</v>
      </c>
      <c r="C4">
        <v>4660.56982421875</v>
      </c>
      <c r="D4">
        <f t="shared" si="0"/>
        <v>2.6115440264922185E-3</v>
      </c>
      <c r="E4">
        <f t="shared" si="1"/>
        <v>6.461279195357994E-3</v>
      </c>
      <c r="F4">
        <f t="shared" si="2"/>
        <v>7.6354220300577291E-3</v>
      </c>
      <c r="G4">
        <f t="shared" si="3"/>
        <v>-5.0238780035655106E-3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326.08255004882812</v>
      </c>
      <c r="C5">
        <v>4680.06005859375</v>
      </c>
      <c r="D5">
        <f t="shared" si="0"/>
        <v>7.3056262230644098E-3</v>
      </c>
      <c r="E5">
        <f t="shared" si="1"/>
        <v>4.1819423611504369E-3</v>
      </c>
      <c r="F5">
        <f t="shared" si="2"/>
        <v>4.7996670006504203E-3</v>
      </c>
      <c r="G5">
        <f t="shared" si="3"/>
        <v>2.5059592224139894E-3</v>
      </c>
      <c r="H5">
        <f>0</f>
        <v>0</v>
      </c>
    </row>
    <row r="6" spans="1:15" x14ac:dyDescent="0.2">
      <c r="A6" s="4">
        <v>44505</v>
      </c>
      <c r="B6">
        <v>325.71414184570312</v>
      </c>
      <c r="C6">
        <v>4697.52978515625</v>
      </c>
      <c r="D6">
        <f t="shared" si="0"/>
        <v>-1.1298004234505665E-3</v>
      </c>
      <c r="E6">
        <f t="shared" si="1"/>
        <v>3.7327996529492591E-3</v>
      </c>
      <c r="F6">
        <f t="shared" si="2"/>
        <v>4.2408822372102615E-3</v>
      </c>
      <c r="G6">
        <f t="shared" si="3"/>
        <v>-5.370682660660828E-3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326.61557006835938</v>
      </c>
      <c r="C7">
        <v>4701.7001953125</v>
      </c>
      <c r="D7">
        <f t="shared" si="0"/>
        <v>2.7675440112859828E-3</v>
      </c>
      <c r="E7">
        <f t="shared" si="1"/>
        <v>8.8778791130361689E-4</v>
      </c>
      <c r="F7">
        <f t="shared" si="2"/>
        <v>7.0136309549492912E-4</v>
      </c>
      <c r="G7">
        <f t="shared" si="3"/>
        <v>2.0661809157910536E-3</v>
      </c>
      <c r="H7">
        <f>0</f>
        <v>0</v>
      </c>
      <c r="J7" t="s">
        <v>20</v>
      </c>
      <c r="K7">
        <v>0.86299917148333194</v>
      </c>
    </row>
    <row r="8" spans="1:15" x14ac:dyDescent="0.2">
      <c r="A8" s="4">
        <v>44509</v>
      </c>
      <c r="B8">
        <v>325.60751342773438</v>
      </c>
      <c r="C8">
        <v>4685.25</v>
      </c>
      <c r="D8">
        <f t="shared" si="0"/>
        <v>-3.0863704397620095E-3</v>
      </c>
      <c r="E8">
        <f t="shared" si="1"/>
        <v>-3.4987758957707449E-3</v>
      </c>
      <c r="F8">
        <f t="shared" si="2"/>
        <v>-4.7560226629604942E-3</v>
      </c>
      <c r="G8">
        <f t="shared" si="3"/>
        <v>1.6696522231984846E-3</v>
      </c>
      <c r="H8">
        <f>0</f>
        <v>0</v>
      </c>
      <c r="J8" t="s">
        <v>21</v>
      </c>
      <c r="K8">
        <v>0.74476756998091731</v>
      </c>
    </row>
    <row r="9" spans="1:15" x14ac:dyDescent="0.2">
      <c r="A9" s="4">
        <v>44510</v>
      </c>
      <c r="B9">
        <v>320.61611938476562</v>
      </c>
      <c r="C9">
        <v>4646.7099609375</v>
      </c>
      <c r="D9">
        <f t="shared" si="0"/>
        <v>-1.5329480546758201E-2</v>
      </c>
      <c r="E9">
        <f t="shared" si="1"/>
        <v>-8.2258233952297033E-3</v>
      </c>
      <c r="F9">
        <f t="shared" si="2"/>
        <v>-1.0637008974269909E-2</v>
      </c>
      <c r="G9">
        <f t="shared" si="3"/>
        <v>-4.6924715724882913E-3</v>
      </c>
      <c r="H9">
        <f>0</f>
        <v>0</v>
      </c>
      <c r="J9" t="s">
        <v>22</v>
      </c>
      <c r="K9">
        <v>0.74374254014148322</v>
      </c>
    </row>
    <row r="10" spans="1:15" x14ac:dyDescent="0.2">
      <c r="A10" s="4">
        <v>44511</v>
      </c>
      <c r="B10">
        <v>322.19586181640619</v>
      </c>
      <c r="C10">
        <v>4649.27001953125</v>
      </c>
      <c r="D10">
        <f t="shared" si="0"/>
        <v>4.9272083845064429E-3</v>
      </c>
      <c r="E10">
        <f t="shared" si="1"/>
        <v>5.509400447352153E-4</v>
      </c>
      <c r="F10">
        <f t="shared" si="2"/>
        <v>2.8228592470083648E-4</v>
      </c>
      <c r="G10">
        <f t="shared" si="3"/>
        <v>4.644922459805606E-3</v>
      </c>
      <c r="H10">
        <f>0</f>
        <v>0</v>
      </c>
      <c r="J10" t="s">
        <v>23</v>
      </c>
      <c r="K10">
        <v>1.0607727464078214E-2</v>
      </c>
    </row>
    <row r="11" spans="1:15" ht="16" thickBot="1" x14ac:dyDescent="0.25">
      <c r="A11" s="4">
        <v>44512</v>
      </c>
      <c r="B11">
        <v>326.3538818359375</v>
      </c>
      <c r="C11">
        <v>4682.85009765625</v>
      </c>
      <c r="D11">
        <f t="shared" si="0"/>
        <v>1.2905255815795158E-2</v>
      </c>
      <c r="E11">
        <f t="shared" si="1"/>
        <v>7.2226560264154749E-3</v>
      </c>
      <c r="F11">
        <f t="shared" si="2"/>
        <v>8.5826616593844256E-3</v>
      </c>
      <c r="G11">
        <f t="shared" si="3"/>
        <v>4.3225941564107324E-3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325.723876953125</v>
      </c>
      <c r="C12">
        <v>4682.7998046875</v>
      </c>
      <c r="D12">
        <f t="shared" si="0"/>
        <v>-1.9304347761035512E-3</v>
      </c>
      <c r="E12">
        <f t="shared" si="1"/>
        <v>-1.0739820344718431E-5</v>
      </c>
      <c r="F12">
        <f t="shared" si="2"/>
        <v>-4.1650789919267978E-4</v>
      </c>
      <c r="G12">
        <f t="shared" si="3"/>
        <v>-1.5139268769108715E-3</v>
      </c>
      <c r="H12">
        <f>0</f>
        <v>0</v>
      </c>
    </row>
    <row r="13" spans="1:15" ht="16" thickBot="1" x14ac:dyDescent="0.25">
      <c r="A13" s="4">
        <v>44516</v>
      </c>
      <c r="B13">
        <v>329.05789184570312</v>
      </c>
      <c r="C13">
        <v>4700.89990234375</v>
      </c>
      <c r="D13">
        <f t="shared" si="0"/>
        <v>1.0235709226370071E-2</v>
      </c>
      <c r="E13">
        <f t="shared" si="1"/>
        <v>3.865229864862485E-3</v>
      </c>
      <c r="F13">
        <f t="shared" si="2"/>
        <v>4.4056405273595837E-3</v>
      </c>
      <c r="G13">
        <f t="shared" si="3"/>
        <v>5.8300686990104874E-3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329.28128051757812</v>
      </c>
      <c r="C14">
        <v>4688.669921875</v>
      </c>
      <c r="D14">
        <f t="shared" si="0"/>
        <v>6.7887346698181084E-4</v>
      </c>
      <c r="E14">
        <f t="shared" si="1"/>
        <v>-2.601625374463401E-3</v>
      </c>
      <c r="F14">
        <f t="shared" si="2"/>
        <v>-3.6398650750376978E-3</v>
      </c>
      <c r="G14">
        <f t="shared" si="3"/>
        <v>4.3187385420195082E-3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331.368896484375</v>
      </c>
      <c r="C15">
        <v>4704.5400390625</v>
      </c>
      <c r="D15">
        <f t="shared" si="0"/>
        <v>6.3399169351974205E-3</v>
      </c>
      <c r="E15">
        <f t="shared" si="1"/>
        <v>3.3847802152713324E-3</v>
      </c>
      <c r="F15">
        <f t="shared" si="2"/>
        <v>3.8079063575966665E-3</v>
      </c>
      <c r="G15">
        <f t="shared" si="3"/>
        <v>2.532010577600754E-3</v>
      </c>
      <c r="H15">
        <f>0</f>
        <v>0</v>
      </c>
      <c r="J15" t="s">
        <v>26</v>
      </c>
      <c r="K15">
        <v>1</v>
      </c>
      <c r="L15">
        <v>8.1757754654828999E-2</v>
      </c>
      <c r="M15">
        <v>8.1757754654828999E-2</v>
      </c>
      <c r="N15">
        <v>726.58135532143501</v>
      </c>
      <c r="O15">
        <v>8.5175951045719886E-76</v>
      </c>
    </row>
    <row r="16" spans="1:15" x14ac:dyDescent="0.2">
      <c r="A16" s="4">
        <v>44519</v>
      </c>
      <c r="B16">
        <v>333.15548706054688</v>
      </c>
      <c r="C16">
        <v>4697.9599609375</v>
      </c>
      <c r="D16">
        <f t="shared" si="0"/>
        <v>5.391545782137408E-3</v>
      </c>
      <c r="E16">
        <f t="shared" si="1"/>
        <v>-1.398665559303236E-3</v>
      </c>
      <c r="F16">
        <f t="shared" si="2"/>
        <v>-2.143245841399371E-3</v>
      </c>
      <c r="G16">
        <f t="shared" si="3"/>
        <v>7.5347916235367785E-3</v>
      </c>
      <c r="H16">
        <f>0</f>
        <v>0</v>
      </c>
      <c r="J16" t="s">
        <v>27</v>
      </c>
      <c r="K16">
        <v>249</v>
      </c>
      <c r="L16">
        <v>2.8018446606087641E-2</v>
      </c>
      <c r="M16">
        <v>1.1252388195215921E-4</v>
      </c>
    </row>
    <row r="17" spans="1:18" ht="16" thickBot="1" x14ac:dyDescent="0.25">
      <c r="A17" s="4">
        <v>44522</v>
      </c>
      <c r="B17">
        <v>329.97064208984381</v>
      </c>
      <c r="C17">
        <v>4682.93994140625</v>
      </c>
      <c r="D17">
        <f t="shared" si="0"/>
        <v>-9.559635348657114E-3</v>
      </c>
      <c r="E17">
        <f t="shared" si="1"/>
        <v>-3.1971365563219223E-3</v>
      </c>
      <c r="F17">
        <f t="shared" si="2"/>
        <v>-4.3807489161970057E-3</v>
      </c>
      <c r="G17">
        <f t="shared" si="3"/>
        <v>-5.1788864324601083E-3</v>
      </c>
      <c r="H17">
        <f>0</f>
        <v>0</v>
      </c>
      <c r="J17" s="6" t="s">
        <v>28</v>
      </c>
      <c r="K17" s="6">
        <v>250</v>
      </c>
      <c r="L17" s="6">
        <v>0.10977620126091664</v>
      </c>
      <c r="M17" s="6"/>
      <c r="N17" s="6"/>
      <c r="O17" s="6"/>
    </row>
    <row r="18" spans="1:18" x14ac:dyDescent="0.2">
      <c r="A18" s="4">
        <v>44523</v>
      </c>
      <c r="B18">
        <v>327.883056640625</v>
      </c>
      <c r="C18">
        <v>4690.7001953125</v>
      </c>
      <c r="D18">
        <f t="shared" si="0"/>
        <v>-6.326579346566219E-3</v>
      </c>
      <c r="E18">
        <f t="shared" si="1"/>
        <v>1.657132912945114E-3</v>
      </c>
      <c r="F18">
        <f t="shared" si="2"/>
        <v>1.6585160379702954E-3</v>
      </c>
      <c r="G18">
        <f t="shared" si="3"/>
        <v>-7.9850953845365148E-3</v>
      </c>
      <c r="H18">
        <f>0</f>
        <v>0</v>
      </c>
    </row>
    <row r="19" spans="1:18" x14ac:dyDescent="0.2">
      <c r="A19" s="4">
        <v>44524</v>
      </c>
      <c r="B19">
        <v>328.10641479492188</v>
      </c>
      <c r="C19">
        <v>4701.4599609375</v>
      </c>
      <c r="D19">
        <f t="shared" si="0"/>
        <v>6.812128585884647E-4</v>
      </c>
      <c r="E19">
        <f t="shared" si="1"/>
        <v>2.2938506357221833E-3</v>
      </c>
      <c r="F19">
        <f t="shared" si="2"/>
        <v>2.4506655165292971E-3</v>
      </c>
      <c r="G19">
        <f t="shared" si="3"/>
        <v>-1.7694526579408324E-3</v>
      </c>
      <c r="H19">
        <f>0</f>
        <v>0</v>
      </c>
      <c r="K19" t="s">
        <v>35</v>
      </c>
      <c r="L19" t="s">
        <v>23</v>
      </c>
      <c r="M19" t="s">
        <v>36</v>
      </c>
      <c r="N19" t="s">
        <v>37</v>
      </c>
      <c r="O19" t="s">
        <v>38</v>
      </c>
      <c r="P19" t="s">
        <v>39</v>
      </c>
      <c r="Q19" t="s">
        <v>40</v>
      </c>
      <c r="R19" t="s">
        <v>41</v>
      </c>
    </row>
    <row r="20" spans="1:18" x14ac:dyDescent="0.2">
      <c r="A20" s="4">
        <v>44526</v>
      </c>
      <c r="B20">
        <v>320.11514282226562</v>
      </c>
      <c r="C20">
        <v>4594.6201171875</v>
      </c>
      <c r="D20">
        <f t="shared" si="0"/>
        <v>-2.4355732202465674E-2</v>
      </c>
      <c r="E20">
        <f t="shared" si="1"/>
        <v>-2.2724822637582465E-2</v>
      </c>
      <c r="F20">
        <f t="shared" si="2"/>
        <v>-2.8675417956138975E-2</v>
      </c>
      <c r="G20">
        <f t="shared" si="3"/>
        <v>4.319685753673301E-3</v>
      </c>
      <c r="H20">
        <f>0</f>
        <v>0</v>
      </c>
      <c r="J20" t="s">
        <v>29</v>
      </c>
      <c r="K20">
        <v>-4.0314633757510758E-4</v>
      </c>
      <c r="L20">
        <v>6.7011202376800715E-4</v>
      </c>
      <c r="M20">
        <v>-0.60161036256033051</v>
      </c>
      <c r="N20">
        <v>0.54798087341344681</v>
      </c>
      <c r="O20">
        <v>-1.7229566738352839E-3</v>
      </c>
      <c r="P20">
        <v>9.1666399868506863E-4</v>
      </c>
      <c r="Q20">
        <v>-1.7229566738352839E-3</v>
      </c>
      <c r="R20">
        <v>9.1666399868506863E-4</v>
      </c>
    </row>
    <row r="21" spans="1:18" x14ac:dyDescent="0.2">
      <c r="A21" s="4">
        <v>44529</v>
      </c>
      <c r="B21">
        <v>326.86349487304688</v>
      </c>
      <c r="C21">
        <v>4655.27001953125</v>
      </c>
      <c r="D21">
        <f t="shared" si="0"/>
        <v>2.1081014760142347E-2</v>
      </c>
      <c r="E21">
        <f t="shared" si="1"/>
        <v>1.3200199537034996E-2</v>
      </c>
      <c r="F21">
        <f t="shared" si="2"/>
        <v>1.6019407654687713E-2</v>
      </c>
      <c r="G21">
        <f t="shared" si="3"/>
        <v>5.0616071054546338E-3</v>
      </c>
      <c r="H21">
        <f>0</f>
        <v>0</v>
      </c>
      <c r="J21" t="s">
        <v>42</v>
      </c>
      <c r="K21">
        <v>1.2441140716234675</v>
      </c>
      <c r="L21">
        <v>4.615492797310073E-2</v>
      </c>
      <c r="M21">
        <v>26.955173071628277</v>
      </c>
      <c r="N21">
        <v>8.5175951045727152E-76</v>
      </c>
      <c r="O21">
        <v>1.1532102393571608</v>
      </c>
      <c r="P21">
        <v>1.3350179038897743</v>
      </c>
      <c r="Q21">
        <v>1.1532102393571608</v>
      </c>
      <c r="R21">
        <v>1.3350179038897743</v>
      </c>
    </row>
    <row r="22" spans="1:18" x14ac:dyDescent="0.2">
      <c r="A22" s="4">
        <v>44530</v>
      </c>
      <c r="B22">
        <v>320.998779296875</v>
      </c>
      <c r="C22">
        <v>4567</v>
      </c>
      <c r="D22">
        <f t="shared" si="0"/>
        <v>-1.7942400017627258E-2</v>
      </c>
      <c r="E22">
        <f t="shared" si="1"/>
        <v>-1.896131033450521E-2</v>
      </c>
      <c r="F22">
        <f t="shared" si="2"/>
        <v>-2.3993179341152516E-2</v>
      </c>
      <c r="G22">
        <f t="shared" si="3"/>
        <v>6.0507793235252579E-3</v>
      </c>
      <c r="H22">
        <f>0</f>
        <v>0</v>
      </c>
    </row>
    <row r="23" spans="1:18" x14ac:dyDescent="0.2">
      <c r="A23" s="4">
        <v>44531</v>
      </c>
      <c r="B23">
        <v>320.50350952148438</v>
      </c>
      <c r="C23">
        <v>4513.0400390625</v>
      </c>
      <c r="D23">
        <f t="shared" si="0"/>
        <v>-1.5429023639138562E-3</v>
      </c>
      <c r="E23">
        <f t="shared" si="1"/>
        <v>-1.1815187417889228E-2</v>
      </c>
      <c r="F23">
        <f t="shared" si="2"/>
        <v>-1.5102587263039638E-2</v>
      </c>
      <c r="G23">
        <f t="shared" si="3"/>
        <v>1.3559684899125781E-2</v>
      </c>
      <c r="H23">
        <f>0</f>
        <v>0</v>
      </c>
    </row>
    <row r="24" spans="1:18" x14ac:dyDescent="0.2">
      <c r="A24" s="4">
        <v>44532</v>
      </c>
      <c r="B24">
        <v>319.93063354492188</v>
      </c>
      <c r="C24">
        <v>4577.10009765625</v>
      </c>
      <c r="D24">
        <f t="shared" si="0"/>
        <v>-1.7874249720940538E-3</v>
      </c>
      <c r="E24">
        <f t="shared" si="1"/>
        <v>1.419443613158311E-2</v>
      </c>
      <c r="F24">
        <f t="shared" si="2"/>
        <v>1.7256351392488017E-2</v>
      </c>
      <c r="G24">
        <f t="shared" si="3"/>
        <v>-1.9043776364582071E-2</v>
      </c>
      <c r="H24">
        <f>0</f>
        <v>0</v>
      </c>
    </row>
    <row r="25" spans="1:18" x14ac:dyDescent="0.2">
      <c r="A25" s="4">
        <v>44533</v>
      </c>
      <c r="B25">
        <v>313.63861083984381</v>
      </c>
      <c r="C25">
        <v>4538.43017578125</v>
      </c>
      <c r="D25">
        <f t="shared" si="0"/>
        <v>-1.9666834136389699E-2</v>
      </c>
      <c r="E25">
        <f t="shared" si="1"/>
        <v>-8.4485637302975647E-3</v>
      </c>
      <c r="F25">
        <f t="shared" si="2"/>
        <v>-1.0914123359445962E-2</v>
      </c>
      <c r="G25">
        <f t="shared" si="3"/>
        <v>-8.7527107769437371E-3</v>
      </c>
      <c r="H25">
        <f>0</f>
        <v>0</v>
      </c>
    </row>
    <row r="26" spans="1:18" x14ac:dyDescent="0.2">
      <c r="A26" s="4">
        <v>44536</v>
      </c>
      <c r="B26">
        <v>316.72640991210938</v>
      </c>
      <c r="C26">
        <v>4591.669921875</v>
      </c>
      <c r="D26">
        <f t="shared" si="0"/>
        <v>9.845085922288721E-3</v>
      </c>
      <c r="E26">
        <f t="shared" si="1"/>
        <v>1.1730872577451423E-2</v>
      </c>
      <c r="F26">
        <f t="shared" si="2"/>
        <v>1.4191397308454064E-2</v>
      </c>
      <c r="G26">
        <f t="shared" si="3"/>
        <v>-4.346311386165343E-3</v>
      </c>
      <c r="H26">
        <f>0</f>
        <v>0</v>
      </c>
    </row>
    <row r="27" spans="1:18" x14ac:dyDescent="0.2">
      <c r="A27" s="4">
        <v>44537</v>
      </c>
      <c r="B27">
        <v>325.20309448242188</v>
      </c>
      <c r="C27">
        <v>4686.75</v>
      </c>
      <c r="D27">
        <f t="shared" si="0"/>
        <v>2.6763428324984906E-2</v>
      </c>
      <c r="E27">
        <f t="shared" si="1"/>
        <v>2.0707080374404274E-2</v>
      </c>
      <c r="F27">
        <f t="shared" si="2"/>
        <v>2.535882373845939E-2</v>
      </c>
      <c r="G27">
        <f t="shared" si="3"/>
        <v>1.4046045865255159E-3</v>
      </c>
      <c r="H27">
        <f>0</f>
        <v>0</v>
      </c>
    </row>
    <row r="28" spans="1:18" x14ac:dyDescent="0.2">
      <c r="A28" s="4">
        <v>44538</v>
      </c>
      <c r="B28">
        <v>325.25167846679688</v>
      </c>
      <c r="C28">
        <v>4701.2099609375</v>
      </c>
      <c r="D28">
        <f t="shared" si="0"/>
        <v>1.4939582433037835E-4</v>
      </c>
      <c r="E28">
        <f t="shared" si="1"/>
        <v>3.0852853123166657E-3</v>
      </c>
      <c r="F28">
        <f t="shared" si="2"/>
        <v>3.4353005344512611E-3</v>
      </c>
      <c r="G28">
        <f t="shared" si="3"/>
        <v>-3.2859047101208828E-3</v>
      </c>
      <c r="H28">
        <f>0</f>
        <v>0</v>
      </c>
    </row>
    <row r="29" spans="1:18" x14ac:dyDescent="0.2">
      <c r="A29" s="4">
        <v>44539</v>
      </c>
      <c r="B29">
        <v>323.43594360351562</v>
      </c>
      <c r="C29">
        <v>4667.4501953125</v>
      </c>
      <c r="D29">
        <f t="shared" si="0"/>
        <v>-5.5825533993872911E-3</v>
      </c>
      <c r="E29">
        <f t="shared" si="1"/>
        <v>-7.1810801698947158E-3</v>
      </c>
      <c r="F29">
        <f t="shared" si="2"/>
        <v>-9.3372292263973634E-3</v>
      </c>
      <c r="G29">
        <f t="shared" si="3"/>
        <v>3.7546758270100723E-3</v>
      </c>
      <c r="H29">
        <f>0</f>
        <v>0</v>
      </c>
    </row>
    <row r="30" spans="1:18" x14ac:dyDescent="0.2">
      <c r="A30" s="4">
        <v>44540</v>
      </c>
      <c r="B30">
        <v>332.60205078125</v>
      </c>
      <c r="C30">
        <v>4712.02001953125</v>
      </c>
      <c r="D30">
        <f t="shared" si="0"/>
        <v>2.8339791414681681E-2</v>
      </c>
      <c r="E30">
        <f t="shared" si="1"/>
        <v>9.5490733384817617E-3</v>
      </c>
      <c r="F30">
        <f t="shared" si="2"/>
        <v>1.1476990173794535E-2</v>
      </c>
      <c r="G30">
        <f t="shared" si="3"/>
        <v>1.6862801240887147E-2</v>
      </c>
      <c r="H30">
        <f>0</f>
        <v>0</v>
      </c>
    </row>
    <row r="31" spans="1:18" x14ac:dyDescent="0.2">
      <c r="A31" s="4">
        <v>44543</v>
      </c>
      <c r="B31">
        <v>329.55313110351562</v>
      </c>
      <c r="C31">
        <v>4668.97021484375</v>
      </c>
      <c r="D31">
        <f t="shared" si="0"/>
        <v>-9.1668697489168949E-3</v>
      </c>
      <c r="E31">
        <f t="shared" si="1"/>
        <v>-9.1361676115676582E-3</v>
      </c>
      <c r="F31">
        <f t="shared" si="2"/>
        <v>-1.1769581023836996E-2</v>
      </c>
      <c r="G31">
        <f t="shared" si="3"/>
        <v>2.6027112749201012E-3</v>
      </c>
      <c r="H31">
        <f>0</f>
        <v>0</v>
      </c>
    </row>
    <row r="32" spans="1:18" x14ac:dyDescent="0.2">
      <c r="A32" s="4">
        <v>44544</v>
      </c>
      <c r="B32">
        <v>318.81396484375</v>
      </c>
      <c r="C32">
        <v>4634.08984375</v>
      </c>
      <c r="D32">
        <f t="shared" si="0"/>
        <v>-3.2587055761859385E-2</v>
      </c>
      <c r="E32">
        <f t="shared" si="1"/>
        <v>-7.4706775774360246E-3</v>
      </c>
      <c r="F32">
        <f t="shared" si="2"/>
        <v>-9.6975214362251816E-3</v>
      </c>
      <c r="G32">
        <f t="shared" si="3"/>
        <v>-2.2889534325634203E-2</v>
      </c>
      <c r="H32">
        <f>0</f>
        <v>0</v>
      </c>
    </row>
    <row r="33" spans="1:8" x14ac:dyDescent="0.2">
      <c r="A33" s="4">
        <v>44545</v>
      </c>
      <c r="B33">
        <v>324.94094848632812</v>
      </c>
      <c r="C33">
        <v>4709.85009765625</v>
      </c>
      <c r="D33">
        <f t="shared" si="0"/>
        <v>1.9218052902986615E-2</v>
      </c>
      <c r="E33">
        <f t="shared" si="1"/>
        <v>1.6348464630746795E-2</v>
      </c>
      <c r="F33">
        <f t="shared" si="2"/>
        <v>1.9936208558975536E-2</v>
      </c>
      <c r="G33">
        <f t="shared" si="3"/>
        <v>-7.18155655988921E-4</v>
      </c>
      <c r="H33">
        <f>0</f>
        <v>0</v>
      </c>
    </row>
    <row r="34" spans="1:8" x14ac:dyDescent="0.2">
      <c r="A34" s="4">
        <v>44546</v>
      </c>
      <c r="B34">
        <v>315.47378540039062</v>
      </c>
      <c r="C34">
        <v>4668.669921875</v>
      </c>
      <c r="D34">
        <f t="shared" si="0"/>
        <v>-2.9135026317976709E-2</v>
      </c>
      <c r="E34">
        <f t="shared" si="1"/>
        <v>-8.7434153799804681E-3</v>
      </c>
      <c r="F34">
        <f t="shared" si="2"/>
        <v>-1.1280952445857854E-2</v>
      </c>
      <c r="G34">
        <f t="shared" si="3"/>
        <v>-1.7854073872118854E-2</v>
      </c>
      <c r="H34">
        <f>0</f>
        <v>0</v>
      </c>
    </row>
    <row r="35" spans="1:8" x14ac:dyDescent="0.2">
      <c r="A35" s="4">
        <v>44547</v>
      </c>
      <c r="B35">
        <v>314.40570068359381</v>
      </c>
      <c r="C35">
        <v>4620.64013671875</v>
      </c>
      <c r="D35">
        <f t="shared" si="0"/>
        <v>-3.3856528378142237E-3</v>
      </c>
      <c r="E35">
        <f t="shared" si="1"/>
        <v>-1.0287680637092622E-2</v>
      </c>
      <c r="F35">
        <f t="shared" si="2"/>
        <v>-1.3202194582550317E-2</v>
      </c>
      <c r="G35">
        <f t="shared" si="3"/>
        <v>9.8165417447360938E-3</v>
      </c>
      <c r="H35">
        <f>0</f>
        <v>0</v>
      </c>
    </row>
    <row r="36" spans="1:8" x14ac:dyDescent="0.2">
      <c r="A36" s="4">
        <v>44550</v>
      </c>
      <c r="B36">
        <v>310.62863159179688</v>
      </c>
      <c r="C36">
        <v>4568.02001953125</v>
      </c>
      <c r="D36">
        <f t="shared" si="0"/>
        <v>-1.2013360710650844E-2</v>
      </c>
      <c r="E36">
        <f t="shared" si="1"/>
        <v>-1.138805785140995E-2</v>
      </c>
      <c r="F36">
        <f t="shared" si="2"/>
        <v>-1.4571189358976337E-2</v>
      </c>
      <c r="G36">
        <f t="shared" si="3"/>
        <v>2.5578286483254921E-3</v>
      </c>
      <c r="H36">
        <f>0</f>
        <v>0</v>
      </c>
    </row>
    <row r="37" spans="1:8" x14ac:dyDescent="0.2">
      <c r="A37" s="4">
        <v>44551</v>
      </c>
      <c r="B37">
        <v>317.79449462890619</v>
      </c>
      <c r="C37">
        <v>4649.22998046875</v>
      </c>
      <c r="D37">
        <f t="shared" si="0"/>
        <v>2.3068907075269651E-2</v>
      </c>
      <c r="E37">
        <f t="shared" si="1"/>
        <v>1.7777934551572505E-2</v>
      </c>
      <c r="F37">
        <f t="shared" si="2"/>
        <v>2.1714632202437287E-2</v>
      </c>
      <c r="G37">
        <f t="shared" si="3"/>
        <v>1.3542748728323645E-3</v>
      </c>
      <c r="H37">
        <f>0</f>
        <v>0</v>
      </c>
    </row>
    <row r="38" spans="1:8" x14ac:dyDescent="0.2">
      <c r="A38" s="4">
        <v>44552</v>
      </c>
      <c r="B38">
        <v>323.53305053710938</v>
      </c>
      <c r="C38">
        <v>4696.56005859375</v>
      </c>
      <c r="D38">
        <f t="shared" si="0"/>
        <v>1.8057442797755785E-2</v>
      </c>
      <c r="E38">
        <f t="shared" si="1"/>
        <v>1.0180197220578835E-2</v>
      </c>
      <c r="F38">
        <f t="shared" si="2"/>
        <v>1.2262180276449135E-2</v>
      </c>
      <c r="G38">
        <f t="shared" si="3"/>
        <v>5.7952625213066496E-3</v>
      </c>
      <c r="H38">
        <f>0</f>
        <v>0</v>
      </c>
    </row>
    <row r="39" spans="1:8" x14ac:dyDescent="0.2">
      <c r="A39" s="4">
        <v>44553</v>
      </c>
      <c r="B39">
        <v>324.97979736328119</v>
      </c>
      <c r="C39">
        <v>4725.7900390625</v>
      </c>
      <c r="D39">
        <f t="shared" si="0"/>
        <v>4.47171262339352E-3</v>
      </c>
      <c r="E39">
        <f t="shared" si="1"/>
        <v>6.2236999216618294E-3</v>
      </c>
      <c r="F39">
        <f t="shared" si="2"/>
        <v>7.3398463125262468E-3</v>
      </c>
      <c r="G39">
        <f t="shared" si="3"/>
        <v>-2.8681336891327267E-3</v>
      </c>
      <c r="H39">
        <f>0</f>
        <v>0</v>
      </c>
    </row>
    <row r="40" spans="1:8" x14ac:dyDescent="0.2">
      <c r="A40" s="4">
        <v>44557</v>
      </c>
      <c r="B40">
        <v>332.51467895507812</v>
      </c>
      <c r="C40">
        <v>4791.18994140625</v>
      </c>
      <c r="D40">
        <f t="shared" si="0"/>
        <v>2.3185692319741324E-2</v>
      </c>
      <c r="E40">
        <f t="shared" si="1"/>
        <v>1.3838935247475259E-2</v>
      </c>
      <c r="F40">
        <f t="shared" si="2"/>
        <v>1.6814067740094859E-2</v>
      </c>
      <c r="G40">
        <f t="shared" si="3"/>
        <v>6.3716245796464656E-3</v>
      </c>
      <c r="H40">
        <f>0</f>
        <v>0</v>
      </c>
    </row>
    <row r="41" spans="1:8" x14ac:dyDescent="0.2">
      <c r="A41" s="4">
        <v>44558</v>
      </c>
      <c r="B41">
        <v>331.3494873046875</v>
      </c>
      <c r="C41">
        <v>4786.35009765625</v>
      </c>
      <c r="D41">
        <f t="shared" si="0"/>
        <v>-3.5041810907483484E-3</v>
      </c>
      <c r="E41">
        <f t="shared" si="1"/>
        <v>-1.0101548486260992E-3</v>
      </c>
      <c r="F41">
        <f t="shared" si="2"/>
        <v>-1.6598941992695113E-3</v>
      </c>
      <c r="G41">
        <f t="shared" si="3"/>
        <v>-1.844286891478837E-3</v>
      </c>
      <c r="H41">
        <f>0</f>
        <v>0</v>
      </c>
    </row>
    <row r="42" spans="1:8" x14ac:dyDescent="0.2">
      <c r="A42" s="4">
        <v>44559</v>
      </c>
      <c r="B42">
        <v>332.02914428710938</v>
      </c>
      <c r="C42">
        <v>4793.06005859375</v>
      </c>
      <c r="D42">
        <f t="shared" si="0"/>
        <v>2.0511786149133293E-3</v>
      </c>
      <c r="E42">
        <f t="shared" si="1"/>
        <v>1.4018951394270118E-3</v>
      </c>
      <c r="F42">
        <f t="shared" si="2"/>
        <v>1.3409711323265809E-3</v>
      </c>
      <c r="G42">
        <f t="shared" si="3"/>
        <v>7.1020748258674837E-4</v>
      </c>
      <c r="H42">
        <f>0</f>
        <v>0</v>
      </c>
    </row>
    <row r="43" spans="1:8" x14ac:dyDescent="0.2">
      <c r="A43" s="4">
        <v>44560</v>
      </c>
      <c r="B43">
        <v>329.47549438476562</v>
      </c>
      <c r="C43">
        <v>4778.72998046875</v>
      </c>
      <c r="D43">
        <f t="shared" si="0"/>
        <v>-7.6910414229649504E-3</v>
      </c>
      <c r="E43">
        <f t="shared" si="1"/>
        <v>-2.9897555945093135E-3</v>
      </c>
      <c r="F43">
        <f t="shared" si="2"/>
        <v>-4.1227433434191307E-3</v>
      </c>
      <c r="G43">
        <f t="shared" si="3"/>
        <v>-3.5682980795458197E-3</v>
      </c>
      <c r="H43">
        <f>0</f>
        <v>0</v>
      </c>
    </row>
    <row r="44" spans="1:8" x14ac:dyDescent="0.2">
      <c r="A44" s="4">
        <v>44561</v>
      </c>
      <c r="B44">
        <v>326.56253051757812</v>
      </c>
      <c r="C44">
        <v>4766.18017578125</v>
      </c>
      <c r="D44">
        <f t="shared" si="0"/>
        <v>-8.8412155587683783E-3</v>
      </c>
      <c r="E44">
        <f t="shared" si="1"/>
        <v>-2.6261799136575448E-3</v>
      </c>
      <c r="F44">
        <f t="shared" si="2"/>
        <v>-3.6704137227713623E-3</v>
      </c>
      <c r="G44">
        <f t="shared" si="3"/>
        <v>-5.1708018359970156E-3</v>
      </c>
      <c r="H44">
        <f>0</f>
        <v>0</v>
      </c>
    </row>
    <row r="45" spans="1:8" x14ac:dyDescent="0.2">
      <c r="A45" s="4">
        <v>44564</v>
      </c>
      <c r="B45">
        <v>325.03805541992188</v>
      </c>
      <c r="C45">
        <v>4796.56005859375</v>
      </c>
      <c r="D45">
        <f t="shared" si="0"/>
        <v>-4.6682486666185241E-3</v>
      </c>
      <c r="E45">
        <f t="shared" si="1"/>
        <v>6.3740525309705642E-3</v>
      </c>
      <c r="F45">
        <f t="shared" si="2"/>
        <v>7.5269021094725502E-3</v>
      </c>
      <c r="G45">
        <f t="shared" si="3"/>
        <v>-1.2195150776091075E-2</v>
      </c>
      <c r="H45">
        <f>0</f>
        <v>0</v>
      </c>
    </row>
    <row r="46" spans="1:8" x14ac:dyDescent="0.2">
      <c r="A46" s="4">
        <v>44565</v>
      </c>
      <c r="B46">
        <v>319.46456909179688</v>
      </c>
      <c r="C46">
        <v>4793.5400390625</v>
      </c>
      <c r="D46">
        <f t="shared" si="0"/>
        <v>-1.7147180876788459E-2</v>
      </c>
      <c r="E46">
        <f t="shared" si="1"/>
        <v>-6.2962195706051105E-4</v>
      </c>
      <c r="F46">
        <f t="shared" si="2"/>
        <v>-1.1864678741571959E-3</v>
      </c>
      <c r="G46">
        <f t="shared" si="3"/>
        <v>-1.5960713002631265E-2</v>
      </c>
      <c r="H46">
        <f>0</f>
        <v>0</v>
      </c>
    </row>
    <row r="47" spans="1:8" x14ac:dyDescent="0.2">
      <c r="A47" s="4">
        <v>44566</v>
      </c>
      <c r="B47">
        <v>307.20101928710938</v>
      </c>
      <c r="C47">
        <v>4700.580078125</v>
      </c>
      <c r="D47">
        <f t="shared" si="0"/>
        <v>-3.8387824476283638E-2</v>
      </c>
      <c r="E47">
        <f t="shared" si="1"/>
        <v>-1.9392757790687165E-2</v>
      </c>
      <c r="F47">
        <f t="shared" si="2"/>
        <v>-2.4529949192554638E-2</v>
      </c>
      <c r="G47">
        <f t="shared" si="3"/>
        <v>-1.3857875283729001E-2</v>
      </c>
      <c r="H47">
        <f>0</f>
        <v>0</v>
      </c>
    </row>
    <row r="48" spans="1:8" x14ac:dyDescent="0.2">
      <c r="A48" s="4">
        <v>44567</v>
      </c>
      <c r="B48">
        <v>304.7735595703125</v>
      </c>
      <c r="C48">
        <v>4696.0498046875</v>
      </c>
      <c r="D48">
        <f t="shared" si="0"/>
        <v>-7.9018608806378232E-3</v>
      </c>
      <c r="E48">
        <f t="shared" si="1"/>
        <v>-9.6376901620764954E-4</v>
      </c>
      <c r="F48">
        <f t="shared" si="2"/>
        <v>-1.60218493243375E-3</v>
      </c>
      <c r="G48">
        <f t="shared" si="3"/>
        <v>-6.2996759482040737E-3</v>
      </c>
      <c r="H48">
        <f>0</f>
        <v>0</v>
      </c>
    </row>
    <row r="49" spans="1:8" x14ac:dyDescent="0.2">
      <c r="A49" s="4">
        <v>44568</v>
      </c>
      <c r="B49">
        <v>304.92886352539062</v>
      </c>
      <c r="C49">
        <v>4677.02978515625</v>
      </c>
      <c r="D49">
        <f t="shared" si="0"/>
        <v>5.09571615389115E-4</v>
      </c>
      <c r="E49">
        <f t="shared" si="1"/>
        <v>-4.050216740091761E-3</v>
      </c>
      <c r="F49">
        <f t="shared" si="2"/>
        <v>-5.4420779770481958E-3</v>
      </c>
      <c r="G49">
        <f t="shared" si="3"/>
        <v>5.9516495924373108E-3</v>
      </c>
      <c r="H49">
        <f>0</f>
        <v>0</v>
      </c>
    </row>
    <row r="50" spans="1:8" x14ac:dyDescent="0.2">
      <c r="A50" s="4">
        <v>44571</v>
      </c>
      <c r="B50">
        <v>305.1522216796875</v>
      </c>
      <c r="C50">
        <v>4670.2900390625</v>
      </c>
      <c r="D50">
        <f t="shared" si="0"/>
        <v>7.3249265981112366E-4</v>
      </c>
      <c r="E50">
        <f t="shared" si="1"/>
        <v>-1.4410312534549607E-3</v>
      </c>
      <c r="F50">
        <f t="shared" si="2"/>
        <v>-2.1959535976476276E-3</v>
      </c>
      <c r="G50">
        <f t="shared" si="3"/>
        <v>2.9284462574587513E-3</v>
      </c>
      <c r="H50">
        <f>0</f>
        <v>0</v>
      </c>
    </row>
    <row r="51" spans="1:8" x14ac:dyDescent="0.2">
      <c r="A51" s="4">
        <v>44572</v>
      </c>
      <c r="B51">
        <v>305.8416748046875</v>
      </c>
      <c r="C51">
        <v>4713.06982421875</v>
      </c>
      <c r="D51">
        <f t="shared" si="0"/>
        <v>2.2593744237056068E-3</v>
      </c>
      <c r="E51">
        <f t="shared" si="1"/>
        <v>9.159984668711818E-3</v>
      </c>
      <c r="F51">
        <f t="shared" si="2"/>
        <v>1.0992919484624492E-2</v>
      </c>
      <c r="G51">
        <f t="shared" si="3"/>
        <v>-8.7335450609188851E-3</v>
      </c>
      <c r="H51">
        <f>0</f>
        <v>0</v>
      </c>
    </row>
    <row r="52" spans="1:8" x14ac:dyDescent="0.2">
      <c r="A52" s="4">
        <v>44573</v>
      </c>
      <c r="B52">
        <v>309.03616333007812</v>
      </c>
      <c r="C52">
        <v>4726.35009765625</v>
      </c>
      <c r="D52">
        <f t="shared" si="0"/>
        <v>1.0444909208107811E-2</v>
      </c>
      <c r="E52">
        <f t="shared" si="1"/>
        <v>2.8177544430294521E-3</v>
      </c>
      <c r="F52">
        <f t="shared" si="2"/>
        <v>3.1024616153773801E-3</v>
      </c>
      <c r="G52">
        <f t="shared" si="3"/>
        <v>7.3424475927304309E-3</v>
      </c>
      <c r="H52">
        <f>0</f>
        <v>0</v>
      </c>
    </row>
    <row r="53" spans="1:8" x14ac:dyDescent="0.2">
      <c r="A53" s="4">
        <v>44574</v>
      </c>
      <c r="B53">
        <v>295.95697021484381</v>
      </c>
      <c r="C53">
        <v>4659.02978515625</v>
      </c>
      <c r="D53">
        <f t="shared" si="0"/>
        <v>-4.2322532658627954E-2</v>
      </c>
      <c r="E53">
        <f t="shared" si="1"/>
        <v>-1.42436152864307E-2</v>
      </c>
      <c r="F53">
        <f t="shared" si="2"/>
        <v>-1.8123828546214669E-2</v>
      </c>
      <c r="G53">
        <f t="shared" si="3"/>
        <v>-2.4198704112413285E-2</v>
      </c>
      <c r="H53">
        <f>0</f>
        <v>0</v>
      </c>
    </row>
    <row r="54" spans="1:8" x14ac:dyDescent="0.2">
      <c r="A54" s="4">
        <v>44575</v>
      </c>
      <c r="B54">
        <v>301.20034790039062</v>
      </c>
      <c r="C54">
        <v>4662.85009765625</v>
      </c>
      <c r="D54">
        <f t="shared" si="0"/>
        <v>1.7716689293516108E-2</v>
      </c>
      <c r="E54">
        <f t="shared" si="1"/>
        <v>8.1998026974883231E-4</v>
      </c>
      <c r="F54">
        <f t="shared" si="2"/>
        <v>6.1700265447302142E-4</v>
      </c>
      <c r="G54">
        <f t="shared" si="3"/>
        <v>1.7099686639043085E-2</v>
      </c>
      <c r="H54">
        <f>0</f>
        <v>0</v>
      </c>
    </row>
    <row r="55" spans="1:8" x14ac:dyDescent="0.2">
      <c r="A55" s="4">
        <v>44579</v>
      </c>
      <c r="B55">
        <v>293.86935424804688</v>
      </c>
      <c r="C55">
        <v>4577.10986328125</v>
      </c>
      <c r="D55">
        <f t="shared" si="0"/>
        <v>-2.433926024138644E-2</v>
      </c>
      <c r="E55">
        <f t="shared" si="1"/>
        <v>-1.8387945694007368E-2</v>
      </c>
      <c r="F55">
        <f t="shared" si="2"/>
        <v>-2.327984832373782E-2</v>
      </c>
      <c r="G55">
        <f t="shared" si="3"/>
        <v>-1.05941191764862E-3</v>
      </c>
      <c r="H55">
        <f>0</f>
        <v>0</v>
      </c>
    </row>
    <row r="56" spans="1:8" x14ac:dyDescent="0.2">
      <c r="A56" s="4">
        <v>44580</v>
      </c>
      <c r="B56">
        <v>294.52969360351562</v>
      </c>
      <c r="C56">
        <v>4532.759765625</v>
      </c>
      <c r="D56">
        <f t="shared" si="0"/>
        <v>2.247050758859892E-3</v>
      </c>
      <c r="E56">
        <f t="shared" si="1"/>
        <v>-9.6895418683388135E-3</v>
      </c>
      <c r="F56">
        <f t="shared" si="2"/>
        <v>-1.245804172356017E-2</v>
      </c>
      <c r="G56">
        <f t="shared" si="3"/>
        <v>1.4705092482420062E-2</v>
      </c>
      <c r="H56">
        <f>0</f>
        <v>0</v>
      </c>
    </row>
    <row r="57" spans="1:8" x14ac:dyDescent="0.2">
      <c r="A57" s="4">
        <v>44581</v>
      </c>
      <c r="B57">
        <v>292.84982299804688</v>
      </c>
      <c r="C57">
        <v>4482.72998046875</v>
      </c>
      <c r="D57">
        <f t="shared" si="0"/>
        <v>-5.7035695957030619E-3</v>
      </c>
      <c r="E57">
        <f t="shared" si="1"/>
        <v>-1.103737849414832E-2</v>
      </c>
      <c r="F57">
        <f t="shared" si="2"/>
        <v>-1.4134904235979269E-2</v>
      </c>
      <c r="G57">
        <f t="shared" si="3"/>
        <v>8.4313346402762075E-3</v>
      </c>
      <c r="H57">
        <f>0</f>
        <v>0</v>
      </c>
    </row>
    <row r="58" spans="1:8" x14ac:dyDescent="0.2">
      <c r="A58" s="4">
        <v>44582</v>
      </c>
      <c r="B58">
        <v>287.44143676757812</v>
      </c>
      <c r="C58">
        <v>4397.93994140625</v>
      </c>
      <c r="D58">
        <f t="shared" si="0"/>
        <v>-1.8468121903235102E-2</v>
      </c>
      <c r="E58">
        <f t="shared" si="1"/>
        <v>-1.8914821867908604E-2</v>
      </c>
      <c r="F58">
        <f t="shared" si="2"/>
        <v>-2.3935342385691484E-2</v>
      </c>
      <c r="G58">
        <f t="shared" si="3"/>
        <v>5.4672204824563822E-3</v>
      </c>
      <c r="H58">
        <f>0</f>
        <v>0</v>
      </c>
    </row>
    <row r="59" spans="1:8" x14ac:dyDescent="0.2">
      <c r="A59" s="4">
        <v>44585</v>
      </c>
      <c r="B59">
        <v>287.7716064453125</v>
      </c>
      <c r="C59">
        <v>4410.1298828125</v>
      </c>
      <c r="D59">
        <f t="shared" si="0"/>
        <v>1.1486502483681882E-3</v>
      </c>
      <c r="E59">
        <f t="shared" si="1"/>
        <v>2.7717389433818962E-3</v>
      </c>
      <c r="F59">
        <f t="shared" si="2"/>
        <v>3.0452130847530711E-3</v>
      </c>
      <c r="G59">
        <f t="shared" si="3"/>
        <v>-1.8965628363848829E-3</v>
      </c>
      <c r="H59">
        <f>0</f>
        <v>0</v>
      </c>
    </row>
    <row r="60" spans="1:8" x14ac:dyDescent="0.2">
      <c r="A60" s="4">
        <v>44586</v>
      </c>
      <c r="B60">
        <v>280.12014770507812</v>
      </c>
      <c r="C60">
        <v>4356.4501953125</v>
      </c>
      <c r="D60">
        <f t="shared" si="0"/>
        <v>-2.6588650752409904E-2</v>
      </c>
      <c r="E60">
        <f t="shared" si="1"/>
        <v>-1.2171906253646725E-2</v>
      </c>
      <c r="F60">
        <f t="shared" si="2"/>
        <v>-1.554638618621868E-2</v>
      </c>
      <c r="G60">
        <f t="shared" si="3"/>
        <v>-1.1042264566191224E-2</v>
      </c>
      <c r="H60">
        <f>0</f>
        <v>0</v>
      </c>
    </row>
    <row r="61" spans="1:8" x14ac:dyDescent="0.2">
      <c r="A61" s="4">
        <v>44587</v>
      </c>
      <c r="B61">
        <v>288.1016845703125</v>
      </c>
      <c r="C61">
        <v>4349.93017578125</v>
      </c>
      <c r="D61">
        <f t="shared" si="0"/>
        <v>2.8493262375534956E-2</v>
      </c>
      <c r="E61">
        <f t="shared" si="1"/>
        <v>-1.4966358477518371E-3</v>
      </c>
      <c r="F61">
        <f t="shared" si="2"/>
        <v>-2.2651320558592855E-3</v>
      </c>
      <c r="G61">
        <f t="shared" si="3"/>
        <v>3.0758394431394241E-2</v>
      </c>
      <c r="H61">
        <f>0</f>
        <v>0</v>
      </c>
    </row>
    <row r="62" spans="1:8" x14ac:dyDescent="0.2">
      <c r="A62" s="4">
        <v>44588</v>
      </c>
      <c r="B62">
        <v>291.14093017578119</v>
      </c>
      <c r="C62">
        <v>4326.509765625</v>
      </c>
      <c r="D62">
        <f t="shared" si="0"/>
        <v>1.0549211504964129E-2</v>
      </c>
      <c r="E62">
        <f t="shared" si="1"/>
        <v>-5.3840887577105701E-3</v>
      </c>
      <c r="F62">
        <f t="shared" si="2"/>
        <v>-7.1015669239125421E-3</v>
      </c>
      <c r="G62">
        <f t="shared" si="3"/>
        <v>1.7650778428876669E-2</v>
      </c>
      <c r="H62">
        <f>0</f>
        <v>0</v>
      </c>
    </row>
    <row r="63" spans="1:8" x14ac:dyDescent="0.2">
      <c r="A63" s="4">
        <v>44589</v>
      </c>
      <c r="B63">
        <v>299.316650390625</v>
      </c>
      <c r="C63">
        <v>4431.85009765625</v>
      </c>
      <c r="D63">
        <f t="shared" si="0"/>
        <v>2.8081658631466055E-2</v>
      </c>
      <c r="E63">
        <f t="shared" si="1"/>
        <v>2.4347646888076113E-2</v>
      </c>
      <c r="F63">
        <f t="shared" si="2"/>
        <v>2.9888103766799717E-2</v>
      </c>
      <c r="G63">
        <f t="shared" si="3"/>
        <v>-1.8064451353336612E-3</v>
      </c>
      <c r="H63">
        <f>0</f>
        <v>0</v>
      </c>
    </row>
    <row r="64" spans="1:8" x14ac:dyDescent="0.2">
      <c r="A64" s="4">
        <v>44592</v>
      </c>
      <c r="B64">
        <v>301.95770263671881</v>
      </c>
      <c r="C64">
        <v>4515.5498046875</v>
      </c>
      <c r="D64">
        <f t="shared" si="0"/>
        <v>8.8236061797668519E-3</v>
      </c>
      <c r="E64">
        <f t="shared" si="1"/>
        <v>1.8885951732779516E-2</v>
      </c>
      <c r="F64">
        <f t="shared" si="2"/>
        <v>2.3093131969177498E-2</v>
      </c>
      <c r="G64">
        <f t="shared" si="3"/>
        <v>-1.4269525789410646E-2</v>
      </c>
      <c r="H64">
        <f>0</f>
        <v>0</v>
      </c>
    </row>
    <row r="65" spans="1:8" x14ac:dyDescent="0.2">
      <c r="A65" s="4">
        <v>44593</v>
      </c>
      <c r="B65">
        <v>299.8021240234375</v>
      </c>
      <c r="C65">
        <v>4546.5400390625</v>
      </c>
      <c r="D65">
        <f t="shared" si="0"/>
        <v>-7.1386773526842529E-3</v>
      </c>
      <c r="E65">
        <f t="shared" si="1"/>
        <v>6.8630035578014503E-3</v>
      </c>
      <c r="F65">
        <f t="shared" si="2"/>
        <v>8.1352129622875996E-3</v>
      </c>
      <c r="G65">
        <f t="shared" si="3"/>
        <v>-1.5273890314971852E-2</v>
      </c>
      <c r="H65">
        <f>0</f>
        <v>0</v>
      </c>
    </row>
    <row r="66" spans="1:8" x14ac:dyDescent="0.2">
      <c r="A66" s="4">
        <v>44594</v>
      </c>
      <c r="B66">
        <v>304.36569213867188</v>
      </c>
      <c r="C66">
        <v>4589.3798828125</v>
      </c>
      <c r="D66">
        <f t="shared" ref="D66:D129" si="4">(B66/B65)-1</f>
        <v>1.5221933900900542E-2</v>
      </c>
      <c r="E66">
        <f t="shared" ref="E66:E129" si="5">(C66/C65)-1</f>
        <v>9.4225154473364103E-3</v>
      </c>
      <c r="F66">
        <f t="shared" ref="F66:F129" si="6">alpha_msft+beta_msft*E66</f>
        <v>1.1319537720545614E-2</v>
      </c>
      <c r="G66">
        <f t="shared" ref="G66:G129" si="7">D66-F66</f>
        <v>3.9023961803549279E-3</v>
      </c>
      <c r="H66">
        <f>0</f>
        <v>0</v>
      </c>
    </row>
    <row r="67" spans="1:8" x14ac:dyDescent="0.2">
      <c r="A67" s="4">
        <v>44595</v>
      </c>
      <c r="B67">
        <v>292.50994873046881</v>
      </c>
      <c r="C67">
        <v>4477.43994140625</v>
      </c>
      <c r="D67">
        <f t="shared" si="4"/>
        <v>-3.895229887736984E-2</v>
      </c>
      <c r="E67">
        <f t="shared" si="5"/>
        <v>-2.4391082077444004E-2</v>
      </c>
      <c r="F67">
        <f t="shared" si="6"/>
        <v>-3.0748434772246151E-2</v>
      </c>
      <c r="G67">
        <f t="shared" si="7"/>
        <v>-8.2038641051236892E-3</v>
      </c>
      <c r="H67">
        <f>0</f>
        <v>0</v>
      </c>
    </row>
    <row r="68" spans="1:8" x14ac:dyDescent="0.2">
      <c r="A68" s="4">
        <v>44596</v>
      </c>
      <c r="B68">
        <v>297.06387329101562</v>
      </c>
      <c r="C68">
        <v>4500.52978515625</v>
      </c>
      <c r="D68">
        <f t="shared" si="4"/>
        <v>1.5568443330941095E-2</v>
      </c>
      <c r="E68">
        <f t="shared" si="5"/>
        <v>5.1569298644233985E-3</v>
      </c>
      <c r="F68">
        <f t="shared" si="6"/>
        <v>6.0126626731293433E-3</v>
      </c>
      <c r="G68">
        <f t="shared" si="7"/>
        <v>9.5557806578117528E-3</v>
      </c>
      <c r="H68">
        <f>0</f>
        <v>0</v>
      </c>
    </row>
    <row r="69" spans="1:8" x14ac:dyDescent="0.2">
      <c r="A69" s="4">
        <v>44599</v>
      </c>
      <c r="B69">
        <v>292.21868896484381</v>
      </c>
      <c r="C69">
        <v>4483.8701171875</v>
      </c>
      <c r="D69">
        <f t="shared" si="4"/>
        <v>-1.6310244232981108E-2</v>
      </c>
      <c r="E69">
        <f t="shared" si="5"/>
        <v>-3.7017126347429485E-3</v>
      </c>
      <c r="F69">
        <f t="shared" si="6"/>
        <v>-5.0084991155651907E-3</v>
      </c>
      <c r="G69">
        <f t="shared" si="7"/>
        <v>-1.1301745117415917E-2</v>
      </c>
      <c r="H69">
        <f>0</f>
        <v>0</v>
      </c>
    </row>
    <row r="70" spans="1:8" x14ac:dyDescent="0.2">
      <c r="A70" s="4">
        <v>44600</v>
      </c>
      <c r="B70">
        <v>295.72396850585938</v>
      </c>
      <c r="C70">
        <v>4521.5400390625</v>
      </c>
      <c r="D70">
        <f t="shared" si="4"/>
        <v>1.1995398218480391E-2</v>
      </c>
      <c r="E70">
        <f t="shared" si="5"/>
        <v>8.4012071916632625E-3</v>
      </c>
      <c r="F70">
        <f t="shared" si="6"/>
        <v>1.0048913748197432E-2</v>
      </c>
      <c r="G70">
        <f t="shared" si="7"/>
        <v>1.9464844702829585E-3</v>
      </c>
      <c r="H70">
        <f>0</f>
        <v>0</v>
      </c>
    </row>
    <row r="71" spans="1:8" x14ac:dyDescent="0.2">
      <c r="A71" s="4">
        <v>44601</v>
      </c>
      <c r="B71">
        <v>302.18106079101562</v>
      </c>
      <c r="C71">
        <v>4587.18017578125</v>
      </c>
      <c r="D71">
        <f t="shared" si="4"/>
        <v>2.1834862820827805E-2</v>
      </c>
      <c r="E71">
        <f t="shared" si="5"/>
        <v>1.4517207887505545E-2</v>
      </c>
      <c r="F71">
        <f t="shared" si="6"/>
        <v>1.7657916275953735E-2</v>
      </c>
      <c r="G71">
        <f t="shared" si="7"/>
        <v>4.1769465448740703E-3</v>
      </c>
      <c r="H71">
        <f>0</f>
        <v>0</v>
      </c>
    </row>
    <row r="72" spans="1:8" x14ac:dyDescent="0.2">
      <c r="A72" s="4">
        <v>44602</v>
      </c>
      <c r="B72">
        <v>293.607177734375</v>
      </c>
      <c r="C72">
        <v>4504.080078125</v>
      </c>
      <c r="D72">
        <f t="shared" si="4"/>
        <v>-2.8373330327840174E-2</v>
      </c>
      <c r="E72">
        <f t="shared" si="5"/>
        <v>-1.8115725668459759E-2</v>
      </c>
      <c r="F72">
        <f t="shared" si="6"/>
        <v>-2.2941175559376342E-2</v>
      </c>
      <c r="G72">
        <f t="shared" si="7"/>
        <v>-5.4321547684638323E-3</v>
      </c>
      <c r="H72">
        <f>0</f>
        <v>0</v>
      </c>
    </row>
    <row r="73" spans="1:8" x14ac:dyDescent="0.2">
      <c r="A73" s="4">
        <v>44603</v>
      </c>
      <c r="B73">
        <v>286.48013305664062</v>
      </c>
      <c r="C73">
        <v>4418.64013671875</v>
      </c>
      <c r="D73">
        <f t="shared" si="4"/>
        <v>-2.4274081896533795E-2</v>
      </c>
      <c r="E73">
        <f t="shared" si="5"/>
        <v>-1.896945434456343E-2</v>
      </c>
      <c r="F73">
        <f t="shared" si="6"/>
        <v>-2.400331141866539E-2</v>
      </c>
      <c r="G73">
        <f t="shared" si="7"/>
        <v>-2.7077047786840461E-4</v>
      </c>
      <c r="H73">
        <f>0</f>
        <v>0</v>
      </c>
    </row>
    <row r="74" spans="1:8" x14ac:dyDescent="0.2">
      <c r="A74" s="4">
        <v>44606</v>
      </c>
      <c r="B74">
        <v>286.44125366210938</v>
      </c>
      <c r="C74">
        <v>4401.669921875</v>
      </c>
      <c r="D74">
        <f t="shared" si="4"/>
        <v>-1.3571410385926352E-4</v>
      </c>
      <c r="E74">
        <f t="shared" si="5"/>
        <v>-3.8405967262932217E-3</v>
      </c>
      <c r="F74">
        <f t="shared" si="6"/>
        <v>-5.1812867681875277E-3</v>
      </c>
      <c r="G74">
        <f t="shared" si="7"/>
        <v>5.0455726643282642E-3</v>
      </c>
      <c r="H74">
        <f>0</f>
        <v>0</v>
      </c>
    </row>
    <row r="75" spans="1:8" x14ac:dyDescent="0.2">
      <c r="A75" s="4">
        <v>44607</v>
      </c>
      <c r="B75">
        <v>291.75262451171881</v>
      </c>
      <c r="C75">
        <v>4471.06982421875</v>
      </c>
      <c r="D75">
        <f t="shared" si="4"/>
        <v>1.8542618361371943E-2</v>
      </c>
      <c r="E75">
        <f t="shared" si="5"/>
        <v>1.5766721170720421E-2</v>
      </c>
      <c r="F75">
        <f t="shared" si="6"/>
        <v>1.9212453334281801E-2</v>
      </c>
      <c r="G75">
        <f t="shared" si="7"/>
        <v>-6.6983497290985794E-4</v>
      </c>
      <c r="H75">
        <f>0</f>
        <v>0</v>
      </c>
    </row>
    <row r="76" spans="1:8" x14ac:dyDescent="0.2">
      <c r="A76" s="4">
        <v>44608</v>
      </c>
      <c r="B76">
        <v>291.41201782226562</v>
      </c>
      <c r="C76">
        <v>4475.009765625</v>
      </c>
      <c r="D76">
        <f t="shared" si="4"/>
        <v>-1.1674503015122184E-3</v>
      </c>
      <c r="E76">
        <f t="shared" si="5"/>
        <v>8.8120775589506373E-4</v>
      </c>
      <c r="F76">
        <f t="shared" si="6"/>
        <v>6.9317663155767887E-4</v>
      </c>
      <c r="G76">
        <f t="shared" si="7"/>
        <v>-1.8606269330698972E-3</v>
      </c>
      <c r="H76">
        <f>0</f>
        <v>0</v>
      </c>
    </row>
    <row r="77" spans="1:8" x14ac:dyDescent="0.2">
      <c r="A77" s="4">
        <v>44609</v>
      </c>
      <c r="B77">
        <v>282.87893676757812</v>
      </c>
      <c r="C77">
        <v>4380.259765625</v>
      </c>
      <c r="D77">
        <f t="shared" si="4"/>
        <v>-2.9281843344881819E-2</v>
      </c>
      <c r="E77">
        <f t="shared" si="5"/>
        <v>-2.1173138152195015E-2</v>
      </c>
      <c r="F77">
        <f t="shared" si="6"/>
        <v>-2.6744945453148629E-2</v>
      </c>
      <c r="G77">
        <f t="shared" si="7"/>
        <v>-2.5368978917331905E-3</v>
      </c>
      <c r="H77">
        <f>0</f>
        <v>0</v>
      </c>
    </row>
    <row r="78" spans="1:8" x14ac:dyDescent="0.2">
      <c r="A78" s="4">
        <v>44610</v>
      </c>
      <c r="B78">
        <v>280.15451049804688</v>
      </c>
      <c r="C78">
        <v>4348.8701171875</v>
      </c>
      <c r="D78">
        <f t="shared" si="4"/>
        <v>-9.6310679779234576E-3</v>
      </c>
      <c r="E78">
        <f t="shared" si="5"/>
        <v>-7.1661613961429005E-3</v>
      </c>
      <c r="F78">
        <f t="shared" si="6"/>
        <v>-9.3186685700413635E-3</v>
      </c>
      <c r="G78">
        <f t="shared" si="7"/>
        <v>-3.1239940788209408E-4</v>
      </c>
      <c r="H78">
        <f>0</f>
        <v>0</v>
      </c>
    </row>
    <row r="79" spans="1:8" x14ac:dyDescent="0.2">
      <c r="A79" s="4">
        <v>44614</v>
      </c>
      <c r="B79">
        <v>279.9501953125</v>
      </c>
      <c r="C79">
        <v>4304.759765625</v>
      </c>
      <c r="D79">
        <f t="shared" si="4"/>
        <v>-7.2929464952631307E-4</v>
      </c>
      <c r="E79">
        <f t="shared" si="5"/>
        <v>-1.0142945264832837E-2</v>
      </c>
      <c r="F79">
        <f t="shared" si="6"/>
        <v>-1.3022127269260258E-2</v>
      </c>
      <c r="G79">
        <f t="shared" si="7"/>
        <v>1.2292832619733945E-2</v>
      </c>
      <c r="H79">
        <f>0</f>
        <v>0</v>
      </c>
    </row>
    <row r="80" spans="1:8" x14ac:dyDescent="0.2">
      <c r="A80" s="4">
        <v>44615</v>
      </c>
      <c r="B80">
        <v>272.701416015625</v>
      </c>
      <c r="C80">
        <v>4225.5</v>
      </c>
      <c r="D80">
        <f t="shared" si="4"/>
        <v>-2.5893103195671618E-2</v>
      </c>
      <c r="E80">
        <f t="shared" si="5"/>
        <v>-1.8412122845487655E-2</v>
      </c>
      <c r="F80">
        <f t="shared" si="6"/>
        <v>-2.3309927458106217E-2</v>
      </c>
      <c r="G80">
        <f t="shared" si="7"/>
        <v>-2.5831757375654012E-3</v>
      </c>
      <c r="H80">
        <f>0</f>
        <v>0</v>
      </c>
    </row>
    <row r="81" spans="1:8" x14ac:dyDescent="0.2">
      <c r="A81" s="4">
        <v>44616</v>
      </c>
      <c r="B81">
        <v>286.6346435546875</v>
      </c>
      <c r="C81">
        <v>4288.7001953125</v>
      </c>
      <c r="D81">
        <f t="shared" si="4"/>
        <v>5.1093345031490989E-2</v>
      </c>
      <c r="E81">
        <f t="shared" si="5"/>
        <v>1.4956856067329216E-2</v>
      </c>
      <c r="F81">
        <f t="shared" si="6"/>
        <v>1.8204888763036008E-2</v>
      </c>
      <c r="G81">
        <f t="shared" si="7"/>
        <v>3.2888456268454977E-2</v>
      </c>
      <c r="H81">
        <f>0</f>
        <v>0</v>
      </c>
    </row>
    <row r="82" spans="1:8" x14ac:dyDescent="0.2">
      <c r="A82" s="4">
        <v>44617</v>
      </c>
      <c r="B82">
        <v>289.28118896484381</v>
      </c>
      <c r="C82">
        <v>4384.64990234375</v>
      </c>
      <c r="D82">
        <f t="shared" si="4"/>
        <v>9.2331665751748115E-3</v>
      </c>
      <c r="E82">
        <f t="shared" si="5"/>
        <v>2.2372677655603468E-2</v>
      </c>
      <c r="F82">
        <f t="shared" si="6"/>
        <v>2.7431016753657098E-2</v>
      </c>
      <c r="G82">
        <f t="shared" si="7"/>
        <v>-1.8197850178482286E-2</v>
      </c>
      <c r="H82">
        <f>0</f>
        <v>0</v>
      </c>
    </row>
    <row r="83" spans="1:8" x14ac:dyDescent="0.2">
      <c r="A83" s="4">
        <v>44620</v>
      </c>
      <c r="B83">
        <v>290.72128295898438</v>
      </c>
      <c r="C83">
        <v>4373.93994140625</v>
      </c>
      <c r="D83">
        <f t="shared" si="4"/>
        <v>4.978180569893853E-3</v>
      </c>
      <c r="E83">
        <f t="shared" si="5"/>
        <v>-2.4426034406476171E-3</v>
      </c>
      <c r="F83">
        <f t="shared" si="6"/>
        <v>-3.4420236494807055E-3</v>
      </c>
      <c r="G83">
        <f t="shared" si="7"/>
        <v>8.420204219374559E-3</v>
      </c>
      <c r="H83">
        <f>0</f>
        <v>0</v>
      </c>
    </row>
    <row r="84" spans="1:8" x14ac:dyDescent="0.2">
      <c r="A84" s="4">
        <v>44621</v>
      </c>
      <c r="B84">
        <v>286.98489379882812</v>
      </c>
      <c r="C84">
        <v>4306.259765625</v>
      </c>
      <c r="D84">
        <f t="shared" si="4"/>
        <v>-1.2852134945632421E-2</v>
      </c>
      <c r="E84">
        <f t="shared" si="5"/>
        <v>-1.5473503680411893E-2</v>
      </c>
      <c r="F84">
        <f t="shared" si="6"/>
        <v>-1.9653950003693056E-2</v>
      </c>
      <c r="G84">
        <f t="shared" si="7"/>
        <v>6.8018150580606354E-3</v>
      </c>
      <c r="H84">
        <f>0</f>
        <v>0</v>
      </c>
    </row>
    <row r="85" spans="1:8" x14ac:dyDescent="0.2">
      <c r="A85" s="4">
        <v>44622</v>
      </c>
      <c r="B85">
        <v>292.08346557617188</v>
      </c>
      <c r="C85">
        <v>4386.5400390625</v>
      </c>
      <c r="D85">
        <f t="shared" si="4"/>
        <v>1.7765993568002125E-2</v>
      </c>
      <c r="E85">
        <f t="shared" si="5"/>
        <v>1.8642691757321028E-2</v>
      </c>
      <c r="F85">
        <f t="shared" si="6"/>
        <v>2.2790488810646815E-2</v>
      </c>
      <c r="G85">
        <f t="shared" si="7"/>
        <v>-5.0244952426446894E-3</v>
      </c>
      <c r="H85">
        <f>0</f>
        <v>0</v>
      </c>
    </row>
    <row r="86" spans="1:8" x14ac:dyDescent="0.2">
      <c r="A86" s="4">
        <v>44623</v>
      </c>
      <c r="B86">
        <v>287.9287109375</v>
      </c>
      <c r="C86">
        <v>4363.490234375</v>
      </c>
      <c r="D86">
        <f t="shared" si="4"/>
        <v>-1.4224545817669298E-2</v>
      </c>
      <c r="E86">
        <f t="shared" si="5"/>
        <v>-5.2546664300883172E-3</v>
      </c>
      <c r="F86">
        <f t="shared" si="6"/>
        <v>-6.9405507849354346E-3</v>
      </c>
      <c r="G86">
        <f t="shared" si="7"/>
        <v>-7.2839950327338639E-3</v>
      </c>
      <c r="H86">
        <f>0</f>
        <v>0</v>
      </c>
    </row>
    <row r="87" spans="1:8" x14ac:dyDescent="0.2">
      <c r="A87" s="4">
        <v>44624</v>
      </c>
      <c r="B87">
        <v>282.03237915039062</v>
      </c>
      <c r="C87">
        <v>4328.8701171875</v>
      </c>
      <c r="D87">
        <f t="shared" si="4"/>
        <v>-2.0478443319913553E-2</v>
      </c>
      <c r="E87">
        <f t="shared" si="5"/>
        <v>-7.9340425503344747E-3</v>
      </c>
      <c r="F87">
        <f t="shared" si="6"/>
        <v>-1.027400031930557E-2</v>
      </c>
      <c r="G87">
        <f t="shared" si="7"/>
        <v>-1.0204443000607983E-2</v>
      </c>
      <c r="H87">
        <f>0</f>
        <v>0</v>
      </c>
    </row>
    <row r="88" spans="1:8" x14ac:dyDescent="0.2">
      <c r="A88" s="4">
        <v>44627</v>
      </c>
      <c r="B88">
        <v>271.37811279296881</v>
      </c>
      <c r="C88">
        <v>4201.08984375</v>
      </c>
      <c r="D88">
        <f t="shared" si="4"/>
        <v>-3.7776748859536302E-2</v>
      </c>
      <c r="E88">
        <f t="shared" si="5"/>
        <v>-2.9518158313449172E-2</v>
      </c>
      <c r="F88">
        <f t="shared" si="6"/>
        <v>-3.7127102463746467E-2</v>
      </c>
      <c r="G88">
        <f t="shared" si="7"/>
        <v>-6.4964639578983518E-4</v>
      </c>
      <c r="H88">
        <f>0</f>
        <v>0</v>
      </c>
    </row>
    <row r="89" spans="1:8" x14ac:dyDescent="0.2">
      <c r="A89" s="4">
        <v>44628</v>
      </c>
      <c r="B89">
        <v>268.4007568359375</v>
      </c>
      <c r="C89">
        <v>4170.7001953125</v>
      </c>
      <c r="D89">
        <f t="shared" si="4"/>
        <v>-1.0971245714656019E-2</v>
      </c>
      <c r="E89">
        <f t="shared" si="5"/>
        <v>-7.2337535181997703E-3</v>
      </c>
      <c r="F89">
        <f t="shared" si="6"/>
        <v>-9.4027608802232064E-3</v>
      </c>
      <c r="G89">
        <f t="shared" si="7"/>
        <v>-1.568484834432813E-3</v>
      </c>
      <c r="H89">
        <f>0</f>
        <v>0</v>
      </c>
    </row>
    <row r="90" spans="1:8" x14ac:dyDescent="0.2">
      <c r="A90" s="4">
        <v>44629</v>
      </c>
      <c r="B90">
        <v>280.7091064453125</v>
      </c>
      <c r="C90">
        <v>4277.8798828125</v>
      </c>
      <c r="D90">
        <f t="shared" si="4"/>
        <v>4.5858103212796042E-2</v>
      </c>
      <c r="E90">
        <f t="shared" si="5"/>
        <v>2.5698247891435821E-2</v>
      </c>
      <c r="F90">
        <f t="shared" si="6"/>
        <v>3.1568405480228302E-2</v>
      </c>
      <c r="G90">
        <f t="shared" si="7"/>
        <v>1.428969773256774E-2</v>
      </c>
      <c r="H90">
        <f>0</f>
        <v>0</v>
      </c>
    </row>
    <row r="91" spans="1:8" x14ac:dyDescent="0.2">
      <c r="A91" s="4">
        <v>44630</v>
      </c>
      <c r="B91">
        <v>277.87771606445312</v>
      </c>
      <c r="C91">
        <v>4259.52001953125</v>
      </c>
      <c r="D91">
        <f t="shared" si="4"/>
        <v>-1.0086564047436686E-2</v>
      </c>
      <c r="E91">
        <f t="shared" si="5"/>
        <v>-4.291813651667864E-3</v>
      </c>
      <c r="F91">
        <f t="shared" si="6"/>
        <v>-5.7426520944007962E-3</v>
      </c>
      <c r="G91">
        <f t="shared" si="7"/>
        <v>-4.3439119530358896E-3</v>
      </c>
      <c r="H91">
        <f>0</f>
        <v>0</v>
      </c>
    </row>
    <row r="92" spans="1:8" x14ac:dyDescent="0.2">
      <c r="A92" s="4">
        <v>44631</v>
      </c>
      <c r="B92">
        <v>272.5067138671875</v>
      </c>
      <c r="C92">
        <v>4204.31005859375</v>
      </c>
      <c r="D92">
        <f t="shared" si="4"/>
        <v>-1.9328653888963987E-2</v>
      </c>
      <c r="E92">
        <f t="shared" si="5"/>
        <v>-1.2961545123475138E-2</v>
      </c>
      <c r="F92">
        <f t="shared" si="6"/>
        <v>-1.652878701567306E-2</v>
      </c>
      <c r="G92">
        <f t="shared" si="7"/>
        <v>-2.7998668732909272E-3</v>
      </c>
      <c r="H92">
        <f>0</f>
        <v>0</v>
      </c>
    </row>
    <row r="93" spans="1:8" x14ac:dyDescent="0.2">
      <c r="A93" s="4">
        <v>44634</v>
      </c>
      <c r="B93">
        <v>268.97482299804688</v>
      </c>
      <c r="C93">
        <v>4173.10986328125</v>
      </c>
      <c r="D93">
        <f t="shared" si="4"/>
        <v>-1.2960748082199491E-2</v>
      </c>
      <c r="E93">
        <f t="shared" si="5"/>
        <v>-7.4210024659636664E-3</v>
      </c>
      <c r="F93">
        <f t="shared" si="6"/>
        <v>-9.6357199310329565E-3</v>
      </c>
      <c r="G93">
        <f t="shared" si="7"/>
        <v>-3.3250281511665349E-3</v>
      </c>
      <c r="H93">
        <f>0</f>
        <v>0</v>
      </c>
    </row>
    <row r="94" spans="1:8" x14ac:dyDescent="0.2">
      <c r="A94" s="4">
        <v>44635</v>
      </c>
      <c r="B94">
        <v>279.39553833007812</v>
      </c>
      <c r="C94">
        <v>4262.4501953125</v>
      </c>
      <c r="D94">
        <f t="shared" si="4"/>
        <v>3.8742344788556426E-2</v>
      </c>
      <c r="E94">
        <f t="shared" si="5"/>
        <v>2.1408574170870942E-2</v>
      </c>
      <c r="F94">
        <f t="shared" si="6"/>
        <v>2.6231562041800143E-2</v>
      </c>
      <c r="G94">
        <f t="shared" si="7"/>
        <v>1.2510782746756283E-2</v>
      </c>
      <c r="H94">
        <f>0</f>
        <v>0</v>
      </c>
    </row>
    <row r="95" spans="1:8" x14ac:dyDescent="0.2">
      <c r="A95" s="4">
        <v>44636</v>
      </c>
      <c r="B95">
        <v>286.44009399414062</v>
      </c>
      <c r="C95">
        <v>4357.85986328125</v>
      </c>
      <c r="D95">
        <f t="shared" si="4"/>
        <v>2.5213558191255148E-2</v>
      </c>
      <c r="E95">
        <f t="shared" si="5"/>
        <v>2.238376135718223E-2</v>
      </c>
      <c r="F95">
        <f t="shared" si="6"/>
        <v>2.7444806142756913E-2</v>
      </c>
      <c r="G95">
        <f t="shared" si="7"/>
        <v>-2.231247951501765E-3</v>
      </c>
      <c r="H95">
        <f>0</f>
        <v>0</v>
      </c>
    </row>
    <row r="96" spans="1:8" x14ac:dyDescent="0.2">
      <c r="A96" s="4">
        <v>44637</v>
      </c>
      <c r="B96">
        <v>287.24765014648438</v>
      </c>
      <c r="C96">
        <v>4411.669921875</v>
      </c>
      <c r="D96">
        <f t="shared" si="4"/>
        <v>2.8192846227743651E-3</v>
      </c>
      <c r="E96">
        <f t="shared" si="5"/>
        <v>1.234781757145198E-2</v>
      </c>
      <c r="F96">
        <f t="shared" si="6"/>
        <v>1.4958947256907813E-2</v>
      </c>
      <c r="G96">
        <f t="shared" si="7"/>
        <v>-1.2139662634133448E-2</v>
      </c>
      <c r="H96">
        <f>0</f>
        <v>0</v>
      </c>
    </row>
    <row r="97" spans="1:8" x14ac:dyDescent="0.2">
      <c r="A97" s="4">
        <v>44638</v>
      </c>
      <c r="B97">
        <v>292.31692504882812</v>
      </c>
      <c r="C97">
        <v>4463.1201171875</v>
      </c>
      <c r="D97">
        <f t="shared" si="4"/>
        <v>1.7647750642202364E-2</v>
      </c>
      <c r="E97">
        <f t="shared" si="5"/>
        <v>1.1662294827948783E-2</v>
      </c>
      <c r="F97">
        <f t="shared" si="6"/>
        <v>1.4106078765297561E-2</v>
      </c>
      <c r="G97">
        <f t="shared" si="7"/>
        <v>3.5416718769048037E-3</v>
      </c>
      <c r="H97">
        <f>0</f>
        <v>0</v>
      </c>
    </row>
    <row r="98" spans="1:8" x14ac:dyDescent="0.2">
      <c r="A98" s="4">
        <v>44641</v>
      </c>
      <c r="B98">
        <v>291.08126831054688</v>
      </c>
      <c r="C98">
        <v>4461.18017578125</v>
      </c>
      <c r="D98">
        <f t="shared" si="4"/>
        <v>-4.2271132199234174E-3</v>
      </c>
      <c r="E98">
        <f t="shared" si="5"/>
        <v>-4.3466036210393355E-4</v>
      </c>
      <c r="F98">
        <f t="shared" si="6"/>
        <v>-9.4391341044556306E-4</v>
      </c>
      <c r="G98">
        <f t="shared" si="7"/>
        <v>-3.2831998094778542E-3</v>
      </c>
      <c r="H98">
        <f>0</f>
        <v>0</v>
      </c>
    </row>
    <row r="99" spans="1:8" x14ac:dyDescent="0.2">
      <c r="A99" s="4">
        <v>44642</v>
      </c>
      <c r="B99">
        <v>295.84890747070312</v>
      </c>
      <c r="C99">
        <v>4511.60986328125</v>
      </c>
      <c r="D99">
        <f t="shared" si="4"/>
        <v>1.6379065502317935E-2</v>
      </c>
      <c r="E99">
        <f t="shared" si="5"/>
        <v>1.1304113600650201E-2</v>
      </c>
      <c r="F99">
        <f t="shared" si="6"/>
        <v>1.366046046022403E-2</v>
      </c>
      <c r="G99">
        <f t="shared" si="7"/>
        <v>2.7186050420939054E-3</v>
      </c>
      <c r="H99">
        <f>0</f>
        <v>0</v>
      </c>
    </row>
    <row r="100" spans="1:8" x14ac:dyDescent="0.2">
      <c r="A100" s="4">
        <v>44643</v>
      </c>
      <c r="B100">
        <v>291.40231323242188</v>
      </c>
      <c r="C100">
        <v>4456.240234375</v>
      </c>
      <c r="D100">
        <f t="shared" si="4"/>
        <v>-1.5029949835868806E-2</v>
      </c>
      <c r="E100">
        <f t="shared" si="5"/>
        <v>-1.2272698789159042E-2</v>
      </c>
      <c r="F100">
        <f t="shared" si="6"/>
        <v>-1.5671783597964162E-2</v>
      </c>
      <c r="G100">
        <f t="shared" si="7"/>
        <v>6.4183376209535695E-4</v>
      </c>
      <c r="H100">
        <f>0</f>
        <v>0</v>
      </c>
    </row>
    <row r="101" spans="1:8" x14ac:dyDescent="0.2">
      <c r="A101" s="4">
        <v>44644</v>
      </c>
      <c r="B101">
        <v>295.88784790039062</v>
      </c>
      <c r="C101">
        <v>4520.16015625</v>
      </c>
      <c r="D101">
        <f t="shared" si="4"/>
        <v>1.5392927455559091E-2</v>
      </c>
      <c r="E101">
        <f t="shared" si="5"/>
        <v>1.4343912920566471E-2</v>
      </c>
      <c r="F101">
        <f t="shared" si="6"/>
        <v>1.7442317569043308E-2</v>
      </c>
      <c r="G101">
        <f t="shared" si="7"/>
        <v>-2.0493901134842167E-3</v>
      </c>
      <c r="H101">
        <f>0</f>
        <v>0</v>
      </c>
    </row>
    <row r="102" spans="1:8" x14ac:dyDescent="0.2">
      <c r="A102" s="4">
        <v>44645</v>
      </c>
      <c r="B102">
        <v>295.47918701171881</v>
      </c>
      <c r="C102">
        <v>4543.06005859375</v>
      </c>
      <c r="D102">
        <f t="shared" si="4"/>
        <v>-1.3811344114726953E-3</v>
      </c>
      <c r="E102">
        <f t="shared" si="5"/>
        <v>5.0661705674490687E-3</v>
      </c>
      <c r="F102">
        <f t="shared" si="6"/>
        <v>5.8997477546329259E-3</v>
      </c>
      <c r="G102">
        <f t="shared" si="7"/>
        <v>-7.2808821661056213E-3</v>
      </c>
      <c r="H102">
        <f>0</f>
        <v>0</v>
      </c>
    </row>
    <row r="103" spans="1:8" x14ac:dyDescent="0.2">
      <c r="A103" s="4">
        <v>44648</v>
      </c>
      <c r="B103">
        <v>302.30963134765619</v>
      </c>
      <c r="C103">
        <v>4575.52001953125</v>
      </c>
      <c r="D103">
        <f t="shared" si="4"/>
        <v>2.3116499016448522E-2</v>
      </c>
      <c r="E103">
        <f t="shared" si="5"/>
        <v>7.1449552765867619E-3</v>
      </c>
      <c r="F103">
        <f t="shared" si="6"/>
        <v>8.4859930631468287E-3</v>
      </c>
      <c r="G103">
        <f t="shared" si="7"/>
        <v>1.4630505953301693E-2</v>
      </c>
      <c r="H103">
        <f>0</f>
        <v>0</v>
      </c>
    </row>
    <row r="104" spans="1:8" x14ac:dyDescent="0.2">
      <c r="A104" s="4">
        <v>44649</v>
      </c>
      <c r="B104">
        <v>306.89248657226562</v>
      </c>
      <c r="C104">
        <v>4631.60009765625</v>
      </c>
      <c r="D104">
        <f t="shared" si="4"/>
        <v>1.5159474755004343E-2</v>
      </c>
      <c r="E104">
        <f t="shared" si="5"/>
        <v>1.2256547427530462E-2</v>
      </c>
      <c r="F104">
        <f t="shared" si="6"/>
        <v>1.4845396786535953E-2</v>
      </c>
      <c r="G104">
        <f t="shared" si="7"/>
        <v>3.1407796846838996E-4</v>
      </c>
      <c r="H104">
        <f>0</f>
        <v>0</v>
      </c>
    </row>
    <row r="105" spans="1:8" x14ac:dyDescent="0.2">
      <c r="A105" s="4">
        <v>44650</v>
      </c>
      <c r="B105">
        <v>305.38430786132812</v>
      </c>
      <c r="C105">
        <v>4602.4501953125</v>
      </c>
      <c r="D105">
        <f t="shared" si="4"/>
        <v>-4.9143552772588084E-3</v>
      </c>
      <c r="E105">
        <f t="shared" si="5"/>
        <v>-6.2937001746978805E-3</v>
      </c>
      <c r="F105">
        <f t="shared" si="6"/>
        <v>-8.2332272874958163E-3</v>
      </c>
      <c r="G105">
        <f t="shared" si="7"/>
        <v>3.3188720102370079E-3</v>
      </c>
      <c r="H105">
        <f>0</f>
        <v>0</v>
      </c>
    </row>
    <row r="106" spans="1:8" x14ac:dyDescent="0.2">
      <c r="A106" s="4">
        <v>44651</v>
      </c>
      <c r="B106">
        <v>299.98416137695312</v>
      </c>
      <c r="C106">
        <v>4530.41015625</v>
      </c>
      <c r="D106">
        <f t="shared" si="4"/>
        <v>-1.7683117126067738E-2</v>
      </c>
      <c r="E106">
        <f t="shared" si="5"/>
        <v>-1.5652540713177343E-2</v>
      </c>
      <c r="F106">
        <f t="shared" si="6"/>
        <v>-1.9876692495498265E-2</v>
      </c>
      <c r="G106">
        <f t="shared" si="7"/>
        <v>2.1935753694305275E-3</v>
      </c>
      <c r="H106">
        <f>0</f>
        <v>0</v>
      </c>
    </row>
    <row r="107" spans="1:8" x14ac:dyDescent="0.2">
      <c r="A107" s="4">
        <v>44652</v>
      </c>
      <c r="B107">
        <v>301.06417846679688</v>
      </c>
      <c r="C107">
        <v>4545.85986328125</v>
      </c>
      <c r="D107">
        <f t="shared" si="4"/>
        <v>3.600247042665039E-3</v>
      </c>
      <c r="E107">
        <f t="shared" si="5"/>
        <v>3.4102225843584133E-3</v>
      </c>
      <c r="F107">
        <f t="shared" si="6"/>
        <v>3.8395595669933422E-3</v>
      </c>
      <c r="G107">
        <f t="shared" si="7"/>
        <v>-2.393125243283032E-4</v>
      </c>
      <c r="H107">
        <f>0</f>
        <v>0</v>
      </c>
    </row>
    <row r="108" spans="1:8" x14ac:dyDescent="0.2">
      <c r="A108" s="4">
        <v>44655</v>
      </c>
      <c r="B108">
        <v>306.46435546875</v>
      </c>
      <c r="C108">
        <v>4582.64013671875</v>
      </c>
      <c r="D108">
        <f t="shared" si="4"/>
        <v>1.7936962907557197E-2</v>
      </c>
      <c r="E108">
        <f t="shared" si="5"/>
        <v>8.0909386878793566E-3</v>
      </c>
      <c r="F108">
        <f t="shared" si="6"/>
        <v>9.6629043366583157E-3</v>
      </c>
      <c r="G108">
        <f t="shared" si="7"/>
        <v>8.2740585708988811E-3</v>
      </c>
      <c r="H108">
        <f>0</f>
        <v>0</v>
      </c>
    </row>
    <row r="109" spans="1:8" x14ac:dyDescent="0.2">
      <c r="A109" s="4">
        <v>44656</v>
      </c>
      <c r="B109">
        <v>302.48477172851562</v>
      </c>
      <c r="C109">
        <v>4525.1201171875</v>
      </c>
      <c r="D109">
        <f t="shared" si="4"/>
        <v>-1.2985470150835066E-2</v>
      </c>
      <c r="E109">
        <f t="shared" si="5"/>
        <v>-1.2551720801807331E-2</v>
      </c>
      <c r="F109">
        <f t="shared" si="6"/>
        <v>-1.6018918810192601E-2</v>
      </c>
      <c r="G109">
        <f t="shared" si="7"/>
        <v>3.0334486593575349E-3</v>
      </c>
      <c r="H109">
        <f>0</f>
        <v>0</v>
      </c>
    </row>
    <row r="110" spans="1:8" x14ac:dyDescent="0.2">
      <c r="A110" s="4">
        <v>44657</v>
      </c>
      <c r="B110">
        <v>291.41201782226562</v>
      </c>
      <c r="C110">
        <v>4481.14990234375</v>
      </c>
      <c r="D110">
        <f t="shared" si="4"/>
        <v>-3.660598794106551E-2</v>
      </c>
      <c r="E110">
        <f t="shared" si="5"/>
        <v>-9.7169166132718976E-3</v>
      </c>
      <c r="F110">
        <f t="shared" si="6"/>
        <v>-1.2492099028938521E-2</v>
      </c>
      <c r="G110">
        <f t="shared" si="7"/>
        <v>-2.4113888912126989E-2</v>
      </c>
      <c r="H110">
        <f>0</f>
        <v>0</v>
      </c>
    </row>
    <row r="111" spans="1:8" x14ac:dyDescent="0.2">
      <c r="A111" s="4">
        <v>44658</v>
      </c>
      <c r="B111">
        <v>293.23153686523438</v>
      </c>
      <c r="C111">
        <v>4500.2099609375</v>
      </c>
      <c r="D111">
        <f t="shared" si="4"/>
        <v>6.2438023543645027E-3</v>
      </c>
      <c r="E111">
        <f t="shared" si="5"/>
        <v>4.2533856284925342E-3</v>
      </c>
      <c r="F111">
        <f t="shared" si="6"/>
        <v>4.8885505748734806E-3</v>
      </c>
      <c r="G111">
        <f t="shared" si="7"/>
        <v>1.3552517794910221E-3</v>
      </c>
      <c r="H111">
        <f>0</f>
        <v>0</v>
      </c>
    </row>
    <row r="112" spans="1:8" x14ac:dyDescent="0.2">
      <c r="A112" s="4">
        <v>44659</v>
      </c>
      <c r="B112">
        <v>288.95034790039062</v>
      </c>
      <c r="C112">
        <v>4488.27978515625</v>
      </c>
      <c r="D112">
        <f t="shared" si="4"/>
        <v>-1.460002907808422E-2</v>
      </c>
      <c r="E112">
        <f t="shared" si="5"/>
        <v>-2.6510264820542861E-3</v>
      </c>
      <c r="F112">
        <f t="shared" si="6"/>
        <v>-3.701325688145303E-3</v>
      </c>
      <c r="G112">
        <f t="shared" si="7"/>
        <v>-1.0898703389938917E-2</v>
      </c>
      <c r="H112">
        <f>0</f>
        <v>0</v>
      </c>
    </row>
    <row r="113" spans="1:8" x14ac:dyDescent="0.2">
      <c r="A113" s="4">
        <v>44662</v>
      </c>
      <c r="B113">
        <v>277.556640625</v>
      </c>
      <c r="C113">
        <v>4412.52978515625</v>
      </c>
      <c r="D113">
        <f t="shared" si="4"/>
        <v>-3.9431367216482327E-2</v>
      </c>
      <c r="E113">
        <f t="shared" si="5"/>
        <v>-1.687729010355421E-2</v>
      </c>
      <c r="F113">
        <f t="shared" si="6"/>
        <v>-2.1400420446278389E-2</v>
      </c>
      <c r="G113">
        <f t="shared" si="7"/>
        <v>-1.8030946770203938E-2</v>
      </c>
      <c r="H113">
        <f>0</f>
        <v>0</v>
      </c>
    </row>
    <row r="114" spans="1:8" x14ac:dyDescent="0.2">
      <c r="A114" s="4">
        <v>44663</v>
      </c>
      <c r="B114">
        <v>274.44302368164062</v>
      </c>
      <c r="C114">
        <v>4397.4501953125</v>
      </c>
      <c r="D114">
        <f t="shared" si="4"/>
        <v>-1.1217951537200288E-2</v>
      </c>
      <c r="E114">
        <f t="shared" si="5"/>
        <v>-3.4174477177417728E-3</v>
      </c>
      <c r="F114">
        <f t="shared" si="6"/>
        <v>-4.6548411322551511E-3</v>
      </c>
      <c r="G114">
        <f t="shared" si="7"/>
        <v>-6.5631104049451369E-3</v>
      </c>
      <c r="H114">
        <f>0</f>
        <v>0</v>
      </c>
    </row>
    <row r="115" spans="1:8" x14ac:dyDescent="0.2">
      <c r="A115" s="4">
        <v>44664</v>
      </c>
      <c r="B115">
        <v>279.85284423828119</v>
      </c>
      <c r="C115">
        <v>4446.58984375</v>
      </c>
      <c r="D115">
        <f t="shared" si="4"/>
        <v>1.9711998811513087E-2</v>
      </c>
      <c r="E115">
        <f t="shared" si="5"/>
        <v>1.1174577597236057E-2</v>
      </c>
      <c r="F115">
        <f t="shared" si="6"/>
        <v>1.3499302895594629E-2</v>
      </c>
      <c r="G115">
        <f t="shared" si="7"/>
        <v>6.2126959159184581E-3</v>
      </c>
      <c r="H115">
        <f>0</f>
        <v>0</v>
      </c>
    </row>
    <row r="116" spans="1:8" x14ac:dyDescent="0.2">
      <c r="A116" s="4">
        <v>44665</v>
      </c>
      <c r="B116">
        <v>272.27325439453119</v>
      </c>
      <c r="C116">
        <v>4392.58984375</v>
      </c>
      <c r="D116">
        <f t="shared" si="4"/>
        <v>-2.7084197998346382E-2</v>
      </c>
      <c r="E116">
        <f t="shared" si="5"/>
        <v>-1.214413784439794E-2</v>
      </c>
      <c r="F116">
        <f t="shared" si="6"/>
        <v>-1.5511839117525668E-2</v>
      </c>
      <c r="G116">
        <f t="shared" si="7"/>
        <v>-1.1572358880820715E-2</v>
      </c>
      <c r="H116">
        <f>0</f>
        <v>0</v>
      </c>
    </row>
    <row r="117" spans="1:8" x14ac:dyDescent="0.2">
      <c r="A117" s="4">
        <v>44669</v>
      </c>
      <c r="B117">
        <v>272.94461059570312</v>
      </c>
      <c r="C117">
        <v>4391.68994140625</v>
      </c>
      <c r="D117">
        <f t="shared" si="4"/>
        <v>2.4657442122431039E-3</v>
      </c>
      <c r="E117">
        <f t="shared" si="5"/>
        <v>-2.0486828403298851E-4</v>
      </c>
      <c r="F117">
        <f t="shared" si="6"/>
        <v>-6.5802585256990195E-4</v>
      </c>
      <c r="G117">
        <f t="shared" si="7"/>
        <v>3.1237700648130058E-3</v>
      </c>
      <c r="H117">
        <f>0</f>
        <v>0</v>
      </c>
    </row>
    <row r="118" spans="1:8" x14ac:dyDescent="0.2">
      <c r="A118" s="4">
        <v>44670</v>
      </c>
      <c r="B118">
        <v>277.59548950195312</v>
      </c>
      <c r="C118">
        <v>4462.2099609375</v>
      </c>
      <c r="D118">
        <f t="shared" si="4"/>
        <v>1.7039643670191618E-2</v>
      </c>
      <c r="E118">
        <f t="shared" si="5"/>
        <v>1.6057604355527166E-2</v>
      </c>
      <c r="F118">
        <f t="shared" si="6"/>
        <v>1.9574345197698524E-2</v>
      </c>
      <c r="G118">
        <f t="shared" si="7"/>
        <v>-2.5347015275069065E-3</v>
      </c>
      <c r="H118">
        <f>0</f>
        <v>0</v>
      </c>
    </row>
    <row r="119" spans="1:8" x14ac:dyDescent="0.2">
      <c r="A119" s="4">
        <v>44671</v>
      </c>
      <c r="B119">
        <v>278.62689208984381</v>
      </c>
      <c r="C119">
        <v>4459.4501953125</v>
      </c>
      <c r="D119">
        <f t="shared" si="4"/>
        <v>3.7154875597624759E-3</v>
      </c>
      <c r="E119">
        <f t="shared" si="5"/>
        <v>-6.1847507158097059E-4</v>
      </c>
      <c r="F119">
        <f t="shared" si="6"/>
        <v>-1.1725998770773245E-3</v>
      </c>
      <c r="G119">
        <f t="shared" si="7"/>
        <v>4.8880874368398006E-3</v>
      </c>
      <c r="H119">
        <f>0</f>
        <v>0</v>
      </c>
    </row>
    <row r="120" spans="1:8" x14ac:dyDescent="0.2">
      <c r="A120" s="4">
        <v>44672</v>
      </c>
      <c r="B120">
        <v>273.226806640625</v>
      </c>
      <c r="C120">
        <v>4393.66015625</v>
      </c>
      <c r="D120">
        <f t="shared" si="4"/>
        <v>-1.9381063359374284E-2</v>
      </c>
      <c r="E120">
        <f t="shared" si="5"/>
        <v>-1.4752948498371943E-2</v>
      </c>
      <c r="F120">
        <f t="shared" si="6"/>
        <v>-1.8757497162335945E-2</v>
      </c>
      <c r="G120">
        <f t="shared" si="7"/>
        <v>-6.2356619703833951E-4</v>
      </c>
      <c r="H120">
        <f>0</f>
        <v>0</v>
      </c>
    </row>
    <row r="121" spans="1:8" x14ac:dyDescent="0.2">
      <c r="A121" s="4">
        <v>44673</v>
      </c>
      <c r="B121">
        <v>266.62982177734381</v>
      </c>
      <c r="C121">
        <v>4271.77978515625</v>
      </c>
      <c r="D121">
        <f t="shared" si="4"/>
        <v>-2.4144720440839484E-2</v>
      </c>
      <c r="E121">
        <f t="shared" si="5"/>
        <v>-2.7740054250753654E-2</v>
      </c>
      <c r="F121">
        <f t="shared" si="6"/>
        <v>-3.4914938178536116E-2</v>
      </c>
      <c r="G121">
        <f t="shared" si="7"/>
        <v>1.0770217737696632E-2</v>
      </c>
      <c r="H121">
        <f>0</f>
        <v>0</v>
      </c>
    </row>
    <row r="122" spans="1:8" x14ac:dyDescent="0.2">
      <c r="A122" s="4">
        <v>44676</v>
      </c>
      <c r="B122">
        <v>273.13919067382812</v>
      </c>
      <c r="C122">
        <v>4296.1201171875</v>
      </c>
      <c r="D122">
        <f t="shared" si="4"/>
        <v>2.4413506535364782E-2</v>
      </c>
      <c r="E122">
        <f t="shared" si="5"/>
        <v>5.6979369853822348E-3</v>
      </c>
      <c r="F122">
        <f t="shared" si="6"/>
        <v>6.685737245162731E-3</v>
      </c>
      <c r="G122">
        <f t="shared" si="7"/>
        <v>1.7727769290202051E-2</v>
      </c>
      <c r="H122">
        <f>0</f>
        <v>0</v>
      </c>
    </row>
    <row r="123" spans="1:8" x14ac:dyDescent="0.2">
      <c r="A123" s="4">
        <v>44677</v>
      </c>
      <c r="B123">
        <v>262.9227294921875</v>
      </c>
      <c r="C123">
        <v>4175.2001953125</v>
      </c>
      <c r="D123">
        <f t="shared" si="4"/>
        <v>-3.7403864148666699E-2</v>
      </c>
      <c r="E123">
        <f t="shared" si="5"/>
        <v>-2.8146308431003852E-2</v>
      </c>
      <c r="F123">
        <f t="shared" si="6"/>
        <v>-3.5420364720841244E-2</v>
      </c>
      <c r="G123">
        <f t="shared" si="7"/>
        <v>-1.9834994278254553E-3</v>
      </c>
      <c r="H123">
        <f>0</f>
        <v>0</v>
      </c>
    </row>
    <row r="124" spans="1:8" x14ac:dyDescent="0.2">
      <c r="A124" s="4">
        <v>44678</v>
      </c>
      <c r="B124">
        <v>275.5716552734375</v>
      </c>
      <c r="C124">
        <v>4183.9599609375</v>
      </c>
      <c r="D124">
        <f t="shared" si="4"/>
        <v>4.8108909433886904E-2</v>
      </c>
      <c r="E124">
        <f t="shared" si="5"/>
        <v>2.0980468517017847E-3</v>
      </c>
      <c r="F124">
        <f t="shared" si="6"/>
        <v>2.2070632735523973E-3</v>
      </c>
      <c r="G124">
        <f t="shared" si="7"/>
        <v>4.5901846160334506E-2</v>
      </c>
      <c r="H124">
        <f>0</f>
        <v>0</v>
      </c>
    </row>
    <row r="125" spans="1:8" x14ac:dyDescent="0.2">
      <c r="A125" s="4">
        <v>44679</v>
      </c>
      <c r="B125">
        <v>281.80859375</v>
      </c>
      <c r="C125">
        <v>4287.5</v>
      </c>
      <c r="D125">
        <f t="shared" si="4"/>
        <v>2.2632728574257355E-2</v>
      </c>
      <c r="E125">
        <f t="shared" si="5"/>
        <v>2.4746900072939448E-2</v>
      </c>
      <c r="F125">
        <f t="shared" si="6"/>
        <v>3.0384820272228677E-2</v>
      </c>
      <c r="G125">
        <f t="shared" si="7"/>
        <v>-7.7520916979713222E-3</v>
      </c>
      <c r="H125">
        <f>0</f>
        <v>0</v>
      </c>
    </row>
    <row r="126" spans="1:8" x14ac:dyDescent="0.2">
      <c r="A126" s="4">
        <v>44680</v>
      </c>
      <c r="B126">
        <v>270.02566528320312</v>
      </c>
      <c r="C126">
        <v>4131.93017578125</v>
      </c>
      <c r="D126">
        <f t="shared" si="4"/>
        <v>-4.1811813862744796E-2</v>
      </c>
      <c r="E126">
        <f t="shared" si="5"/>
        <v>-3.6284507106413955E-2</v>
      </c>
      <c r="F126">
        <f t="shared" si="6"/>
        <v>-4.5545212210586418E-2</v>
      </c>
      <c r="G126">
        <f t="shared" si="7"/>
        <v>3.7333983478416224E-3</v>
      </c>
      <c r="H126">
        <f>0</f>
        <v>0</v>
      </c>
    </row>
    <row r="127" spans="1:8" x14ac:dyDescent="0.2">
      <c r="A127" s="4">
        <v>44683</v>
      </c>
      <c r="B127">
        <v>276.7879638671875</v>
      </c>
      <c r="C127">
        <v>4155.3798828125</v>
      </c>
      <c r="D127">
        <f t="shared" si="4"/>
        <v>2.504316979236787E-2</v>
      </c>
      <c r="E127">
        <f t="shared" si="5"/>
        <v>5.6752428123536536E-3</v>
      </c>
      <c r="F127">
        <f t="shared" si="6"/>
        <v>6.6575031051540152E-3</v>
      </c>
      <c r="G127">
        <f t="shared" si="7"/>
        <v>1.8385666687213854E-2</v>
      </c>
      <c r="H127">
        <f>0</f>
        <v>0</v>
      </c>
    </row>
    <row r="128" spans="1:8" x14ac:dyDescent="0.2">
      <c r="A128" s="4">
        <v>44684</v>
      </c>
      <c r="B128">
        <v>274.17056274414062</v>
      </c>
      <c r="C128">
        <v>4175.47998046875</v>
      </c>
      <c r="D128">
        <f t="shared" si="4"/>
        <v>-9.456340104090688E-3</v>
      </c>
      <c r="E128">
        <f t="shared" si="5"/>
        <v>4.8371263814863674E-3</v>
      </c>
      <c r="F128">
        <f t="shared" si="6"/>
        <v>5.6147906598531874E-3</v>
      </c>
      <c r="G128">
        <f t="shared" si="7"/>
        <v>-1.5071130763943875E-2</v>
      </c>
      <c r="H128">
        <f>0</f>
        <v>0</v>
      </c>
    </row>
    <row r="129" spans="1:8" x14ac:dyDescent="0.2">
      <c r="A129" s="4">
        <v>44685</v>
      </c>
      <c r="B129">
        <v>282.149169921875</v>
      </c>
      <c r="C129">
        <v>4300.169921875</v>
      </c>
      <c r="D129">
        <f t="shared" si="4"/>
        <v>2.910088923434162E-2</v>
      </c>
      <c r="E129">
        <f t="shared" si="5"/>
        <v>2.9862421084402291E-2</v>
      </c>
      <c r="F129">
        <f t="shared" si="6"/>
        <v>3.6749111946275115E-2</v>
      </c>
      <c r="G129">
        <f t="shared" si="7"/>
        <v>-7.6482227119334945E-3</v>
      </c>
      <c r="H129">
        <f>0</f>
        <v>0</v>
      </c>
    </row>
    <row r="130" spans="1:8" x14ac:dyDescent="0.2">
      <c r="A130" s="4">
        <v>44686</v>
      </c>
      <c r="B130">
        <v>269.8602294921875</v>
      </c>
      <c r="C130">
        <v>4146.8701171875</v>
      </c>
      <c r="D130">
        <f t="shared" ref="D130:D193" si="8">(B130/B129)-1</f>
        <v>-4.3554763719808931E-2</v>
      </c>
      <c r="E130">
        <f t="shared" ref="E130:E193" si="9">(C130/C129)-1</f>
        <v>-3.5649708609806985E-2</v>
      </c>
      <c r="F130">
        <f t="shared" ref="F130:F193" si="10">alpha_msft+beta_msft*E130</f>
        <v>-4.4755450468312259E-2</v>
      </c>
      <c r="G130">
        <f t="shared" ref="G130:G193" si="11">D130-F130</f>
        <v>1.2006867485033282E-3</v>
      </c>
      <c r="H130">
        <f>0</f>
        <v>0</v>
      </c>
    </row>
    <row r="131" spans="1:8" x14ac:dyDescent="0.2">
      <c r="A131" s="4">
        <v>44687</v>
      </c>
      <c r="B131">
        <v>267.31094360351562</v>
      </c>
      <c r="C131">
        <v>4123.33984375</v>
      </c>
      <c r="D131">
        <f t="shared" si="8"/>
        <v>-9.4466898418823497E-3</v>
      </c>
      <c r="E131">
        <f t="shared" si="9"/>
        <v>-5.6742248424840325E-3</v>
      </c>
      <c r="F131">
        <f t="shared" si="10"/>
        <v>-7.4625293096649463E-3</v>
      </c>
      <c r="G131">
        <f t="shared" si="11"/>
        <v>-1.9841605322174034E-3</v>
      </c>
      <c r="H131">
        <f>0</f>
        <v>0</v>
      </c>
    </row>
    <row r="132" spans="1:8" x14ac:dyDescent="0.2">
      <c r="A132" s="4">
        <v>44690</v>
      </c>
      <c r="B132">
        <v>257.43505859375</v>
      </c>
      <c r="C132">
        <v>3991.239990234375</v>
      </c>
      <c r="D132">
        <f t="shared" si="8"/>
        <v>-3.6945307500817703E-2</v>
      </c>
      <c r="E132">
        <f t="shared" si="9"/>
        <v>-3.2037100632356763E-2</v>
      </c>
      <c r="F132">
        <f t="shared" si="10"/>
        <v>-4.0260954048307249E-2</v>
      </c>
      <c r="G132">
        <f t="shared" si="11"/>
        <v>3.3156465474895452E-3</v>
      </c>
      <c r="H132">
        <f>0</f>
        <v>0</v>
      </c>
    </row>
    <row r="133" spans="1:8" x14ac:dyDescent="0.2">
      <c r="A133" s="4">
        <v>44691</v>
      </c>
      <c r="B133">
        <v>262.22225952148438</v>
      </c>
      <c r="C133">
        <v>4001.050048828125</v>
      </c>
      <c r="D133">
        <f t="shared" si="8"/>
        <v>1.8595761408273903E-2</v>
      </c>
      <c r="E133">
        <f t="shared" si="9"/>
        <v>2.4578974498534745E-3</v>
      </c>
      <c r="F133">
        <f t="shared" si="10"/>
        <v>2.654758466395036E-3</v>
      </c>
      <c r="G133">
        <f t="shared" si="11"/>
        <v>1.5941002941878866E-2</v>
      </c>
      <c r="H133">
        <f>0</f>
        <v>0</v>
      </c>
    </row>
    <row r="134" spans="1:8" x14ac:dyDescent="0.2">
      <c r="A134" s="4">
        <v>44692</v>
      </c>
      <c r="B134">
        <v>253.51390075683591</v>
      </c>
      <c r="C134">
        <v>3935.179931640625</v>
      </c>
      <c r="D134">
        <f t="shared" si="8"/>
        <v>-3.320983802267552E-2</v>
      </c>
      <c r="E134">
        <f t="shared" si="9"/>
        <v>-1.6463207503938371E-2</v>
      </c>
      <c r="F134">
        <f t="shared" si="10"/>
        <v>-2.0885254457281899E-2</v>
      </c>
      <c r="G134">
        <f t="shared" si="11"/>
        <v>-1.2324583565393621E-2</v>
      </c>
      <c r="H134">
        <f>0</f>
        <v>0</v>
      </c>
    </row>
    <row r="135" spans="1:8" x14ac:dyDescent="0.2">
      <c r="A135" s="4">
        <v>44693</v>
      </c>
      <c r="B135">
        <v>248.4543151855469</v>
      </c>
      <c r="C135">
        <v>3930.080078125</v>
      </c>
      <c r="D135">
        <f t="shared" si="8"/>
        <v>-1.9957823047115797E-2</v>
      </c>
      <c r="E135">
        <f t="shared" si="9"/>
        <v>-1.2959645058717717E-3</v>
      </c>
      <c r="F135">
        <f t="shared" si="10"/>
        <v>-2.0154740156547329E-3</v>
      </c>
      <c r="G135">
        <f t="shared" si="11"/>
        <v>-1.7942349031461063E-2</v>
      </c>
      <c r="H135">
        <f>0</f>
        <v>0</v>
      </c>
    </row>
    <row r="136" spans="1:8" x14ac:dyDescent="0.2">
      <c r="A136" s="4">
        <v>44694</v>
      </c>
      <c r="B136">
        <v>254.0684814453125</v>
      </c>
      <c r="C136">
        <v>4023.889892578125</v>
      </c>
      <c r="D136">
        <f t="shared" si="8"/>
        <v>2.2596372518516761E-2</v>
      </c>
      <c r="E136">
        <f t="shared" si="9"/>
        <v>2.3869695423071491E-2</v>
      </c>
      <c r="F136">
        <f t="shared" si="10"/>
        <v>2.9293477623634413E-2</v>
      </c>
      <c r="G136">
        <f t="shared" si="11"/>
        <v>-6.6971051051176525E-3</v>
      </c>
      <c r="H136">
        <f>0</f>
        <v>0</v>
      </c>
    </row>
    <row r="137" spans="1:8" x14ac:dyDescent="0.2">
      <c r="A137" s="4">
        <v>44697</v>
      </c>
      <c r="B137">
        <v>254.4382019042969</v>
      </c>
      <c r="C137">
        <v>4008.010009765625</v>
      </c>
      <c r="D137">
        <f t="shared" si="8"/>
        <v>1.4552000188341463E-3</v>
      </c>
      <c r="E137">
        <f t="shared" si="9"/>
        <v>-3.9464009295556712E-3</v>
      </c>
      <c r="F137">
        <f t="shared" si="10"/>
        <v>-5.3129192663032513E-3</v>
      </c>
      <c r="G137">
        <f t="shared" si="11"/>
        <v>6.7681192851373976E-3</v>
      </c>
      <c r="H137">
        <f>0</f>
        <v>0</v>
      </c>
    </row>
    <row r="138" spans="1:8" x14ac:dyDescent="0.2">
      <c r="A138" s="4">
        <v>44698</v>
      </c>
      <c r="B138">
        <v>259.6146240234375</v>
      </c>
      <c r="C138">
        <v>4088.85009765625</v>
      </c>
      <c r="D138">
        <f t="shared" si="8"/>
        <v>2.034451619449662E-2</v>
      </c>
      <c r="E138">
        <f t="shared" si="9"/>
        <v>2.0169632234863677E-2</v>
      </c>
      <c r="F138">
        <f t="shared" si="10"/>
        <v>2.4690176945289081E-2</v>
      </c>
      <c r="G138">
        <f t="shared" si="11"/>
        <v>-4.3456607507924606E-3</v>
      </c>
      <c r="H138">
        <f>0</f>
        <v>0</v>
      </c>
    </row>
    <row r="139" spans="1:8" x14ac:dyDescent="0.2">
      <c r="A139" s="4">
        <v>44699</v>
      </c>
      <c r="B139">
        <v>247.79441833496091</v>
      </c>
      <c r="C139">
        <v>3923.679931640625</v>
      </c>
      <c r="D139">
        <f t="shared" si="8"/>
        <v>-4.552981455855698E-2</v>
      </c>
      <c r="E139">
        <f t="shared" si="9"/>
        <v>-4.0395260787452592E-2</v>
      </c>
      <c r="F139">
        <f t="shared" si="10"/>
        <v>-5.0659458710144552E-2</v>
      </c>
      <c r="G139">
        <f t="shared" si="11"/>
        <v>5.1296441515875715E-3</v>
      </c>
      <c r="H139">
        <f>0</f>
        <v>0</v>
      </c>
    </row>
    <row r="140" spans="1:8" x14ac:dyDescent="0.2">
      <c r="A140" s="4">
        <v>44700</v>
      </c>
      <c r="B140">
        <v>246.877685546875</v>
      </c>
      <c r="C140">
        <v>3900.7900390625</v>
      </c>
      <c r="D140">
        <f t="shared" si="8"/>
        <v>-3.6995699670954174E-3</v>
      </c>
      <c r="E140">
        <f t="shared" si="9"/>
        <v>-5.8337818009925879E-3</v>
      </c>
      <c r="F140">
        <f t="shared" si="10"/>
        <v>-7.661036366970882E-3</v>
      </c>
      <c r="G140">
        <f t="shared" si="11"/>
        <v>3.9614663998754646E-3</v>
      </c>
      <c r="H140">
        <f>0</f>
        <v>0</v>
      </c>
    </row>
    <row r="141" spans="1:8" x14ac:dyDescent="0.2">
      <c r="A141" s="4">
        <v>44701</v>
      </c>
      <c r="B141">
        <v>246.3119812011719</v>
      </c>
      <c r="C141">
        <v>3901.360107421875</v>
      </c>
      <c r="D141">
        <f t="shared" si="8"/>
        <v>-2.2914357142078678E-3</v>
      </c>
      <c r="E141">
        <f t="shared" si="9"/>
        <v>1.4614176965843662E-4</v>
      </c>
      <c r="F141">
        <f t="shared" si="10"/>
        <v>-2.2132930549109106E-4</v>
      </c>
      <c r="G141">
        <f t="shared" si="11"/>
        <v>-2.0701064087167769E-3</v>
      </c>
      <c r="H141">
        <f>0</f>
        <v>0</v>
      </c>
    </row>
    <row r="142" spans="1:8" x14ac:dyDescent="0.2">
      <c r="A142" s="4">
        <v>44704</v>
      </c>
      <c r="B142">
        <v>254.20191955566409</v>
      </c>
      <c r="C142">
        <v>3973.75</v>
      </c>
      <c r="D142">
        <f t="shared" si="8"/>
        <v>3.2032296261090831E-2</v>
      </c>
      <c r="E142">
        <f t="shared" si="9"/>
        <v>1.8555039930923556E-2</v>
      </c>
      <c r="F142">
        <f t="shared" si="10"/>
        <v>2.2681439940022221E-2</v>
      </c>
      <c r="G142">
        <f t="shared" si="11"/>
        <v>9.3508563210686103E-3</v>
      </c>
      <c r="H142">
        <f>0</f>
        <v>0</v>
      </c>
    </row>
    <row r="143" spans="1:8" x14ac:dyDescent="0.2">
      <c r="A143" s="4">
        <v>44705</v>
      </c>
      <c r="B143">
        <v>253.1973876953125</v>
      </c>
      <c r="C143">
        <v>3941.47998046875</v>
      </c>
      <c r="D143">
        <f t="shared" si="8"/>
        <v>-3.9517083982193446E-3</v>
      </c>
      <c r="E143">
        <f t="shared" si="9"/>
        <v>-8.1207976171752128E-3</v>
      </c>
      <c r="F143">
        <f t="shared" si="10"/>
        <v>-1.0506344925909114E-2</v>
      </c>
      <c r="G143">
        <f t="shared" si="11"/>
        <v>6.5546365276897695E-3</v>
      </c>
      <c r="H143">
        <f>0</f>
        <v>0</v>
      </c>
    </row>
    <row r="144" spans="1:8" x14ac:dyDescent="0.2">
      <c r="A144" s="4">
        <v>44706</v>
      </c>
      <c r="B144">
        <v>256.025634765625</v>
      </c>
      <c r="C144">
        <v>3978.72998046875</v>
      </c>
      <c r="D144">
        <f t="shared" si="8"/>
        <v>1.1170127370018212E-2</v>
      </c>
      <c r="E144">
        <f t="shared" si="9"/>
        <v>9.450764734207695E-3</v>
      </c>
      <c r="F144">
        <f t="shared" si="10"/>
        <v>1.1354683055855507E-2</v>
      </c>
      <c r="G144">
        <f t="shared" si="11"/>
        <v>-1.8455568583729438E-4</v>
      </c>
      <c r="H144">
        <f>0</f>
        <v>0</v>
      </c>
    </row>
    <row r="145" spans="1:8" x14ac:dyDescent="0.2">
      <c r="A145" s="4">
        <v>44707</v>
      </c>
      <c r="B145">
        <v>259.322021484375</v>
      </c>
      <c r="C145">
        <v>4057.840087890625</v>
      </c>
      <c r="D145">
        <f t="shared" si="8"/>
        <v>1.2875221349485599E-2</v>
      </c>
      <c r="E145">
        <f t="shared" si="9"/>
        <v>1.9883256167224195E-2</v>
      </c>
      <c r="F145">
        <f t="shared" si="10"/>
        <v>2.4333892449762608E-2</v>
      </c>
      <c r="G145">
        <f t="shared" si="11"/>
        <v>-1.1458671100277009E-2</v>
      </c>
      <c r="H145">
        <f>0</f>
        <v>0</v>
      </c>
    </row>
    <row r="146" spans="1:8" x14ac:dyDescent="0.2">
      <c r="A146" s="4">
        <v>44708</v>
      </c>
      <c r="B146">
        <v>266.48037719726562</v>
      </c>
      <c r="C146">
        <v>4158.240234375</v>
      </c>
      <c r="D146">
        <f t="shared" si="8"/>
        <v>2.7604118122771748E-2</v>
      </c>
      <c r="E146">
        <f t="shared" si="9"/>
        <v>2.4742262955109728E-2</v>
      </c>
      <c r="F146">
        <f t="shared" si="10"/>
        <v>3.0379051168684945E-2</v>
      </c>
      <c r="G146">
        <f t="shared" si="11"/>
        <v>-2.7749330459131971E-3</v>
      </c>
      <c r="H146">
        <f>0</f>
        <v>0</v>
      </c>
    </row>
    <row r="147" spans="1:8" x14ac:dyDescent="0.2">
      <c r="A147" s="4">
        <v>44712</v>
      </c>
      <c r="B147">
        <v>265.14431762695312</v>
      </c>
      <c r="C147">
        <v>4132.14990234375</v>
      </c>
      <c r="D147">
        <f t="shared" si="8"/>
        <v>-5.013725904941424E-3</v>
      </c>
      <c r="E147">
        <f t="shared" si="9"/>
        <v>-6.2743686176590652E-3</v>
      </c>
      <c r="F147">
        <f t="shared" si="10"/>
        <v>-8.2091766253574346E-3</v>
      </c>
      <c r="G147">
        <f t="shared" si="11"/>
        <v>3.1954507204160106E-3</v>
      </c>
      <c r="H147">
        <f>0</f>
        <v>0</v>
      </c>
    </row>
    <row r="148" spans="1:8" x14ac:dyDescent="0.2">
      <c r="A148" s="4">
        <v>44713</v>
      </c>
      <c r="B148">
        <v>265.6807861328125</v>
      </c>
      <c r="C148">
        <v>4101.22998046875</v>
      </c>
      <c r="D148">
        <f t="shared" si="8"/>
        <v>2.0233075732520867E-3</v>
      </c>
      <c r="E148">
        <f t="shared" si="9"/>
        <v>-7.4827686811318461E-3</v>
      </c>
      <c r="F148">
        <f t="shared" si="10"/>
        <v>-9.7125641484746127E-3</v>
      </c>
      <c r="G148">
        <f t="shared" si="11"/>
        <v>1.1735871721726699E-2</v>
      </c>
      <c r="H148">
        <f>0</f>
        <v>0</v>
      </c>
    </row>
    <row r="149" spans="1:8" x14ac:dyDescent="0.2">
      <c r="A149" s="4">
        <v>44714</v>
      </c>
      <c r="B149">
        <v>267.7872314453125</v>
      </c>
      <c r="C149">
        <v>4176.81982421875</v>
      </c>
      <c r="D149">
        <f t="shared" si="8"/>
        <v>7.9284819318736766E-3</v>
      </c>
      <c r="E149">
        <f t="shared" si="9"/>
        <v>1.8431018038486124E-2</v>
      </c>
      <c r="F149">
        <f t="shared" si="10"/>
        <v>2.2527142558451441E-2</v>
      </c>
      <c r="G149">
        <f t="shared" si="11"/>
        <v>-1.4598660626577765E-2</v>
      </c>
      <c r="H149">
        <f>0</f>
        <v>0</v>
      </c>
    </row>
    <row r="150" spans="1:8" x14ac:dyDescent="0.2">
      <c r="A150" s="4">
        <v>44715</v>
      </c>
      <c r="B150">
        <v>263.34005737304688</v>
      </c>
      <c r="C150">
        <v>4108.5400390625</v>
      </c>
      <c r="D150">
        <f t="shared" si="8"/>
        <v>-1.660711770409351E-2</v>
      </c>
      <c r="E150">
        <f t="shared" si="9"/>
        <v>-1.6347313992415624E-2</v>
      </c>
      <c r="F150">
        <f t="shared" si="10"/>
        <v>-2.0741069708786593E-2</v>
      </c>
      <c r="G150">
        <f t="shared" si="11"/>
        <v>4.1339520046930825E-3</v>
      </c>
      <c r="H150">
        <f>0</f>
        <v>0</v>
      </c>
    </row>
    <row r="151" spans="1:8" x14ac:dyDescent="0.2">
      <c r="A151" s="4">
        <v>44718</v>
      </c>
      <c r="B151">
        <v>262.10150146484381</v>
      </c>
      <c r="C151">
        <v>4121.43017578125</v>
      </c>
      <c r="D151">
        <f t="shared" si="8"/>
        <v>-4.7032567720927121E-3</v>
      </c>
      <c r="E151">
        <f t="shared" si="9"/>
        <v>3.1374007789131131E-3</v>
      </c>
      <c r="F151">
        <f t="shared" si="10"/>
        <v>3.5001381197931241E-3</v>
      </c>
      <c r="G151">
        <f t="shared" si="11"/>
        <v>-8.2033948918858353E-3</v>
      </c>
      <c r="H151">
        <f>0</f>
        <v>0</v>
      </c>
    </row>
    <row r="152" spans="1:8" x14ac:dyDescent="0.2">
      <c r="A152" s="4">
        <v>44719</v>
      </c>
      <c r="B152">
        <v>265.75869750976562</v>
      </c>
      <c r="C152">
        <v>4160.68017578125</v>
      </c>
      <c r="D152">
        <f t="shared" si="8"/>
        <v>1.3953357857480198E-2</v>
      </c>
      <c r="E152">
        <f t="shared" si="9"/>
        <v>9.5233931732350285E-3</v>
      </c>
      <c r="F152">
        <f t="shared" si="10"/>
        <v>1.1445041118849459E-2</v>
      </c>
      <c r="G152">
        <f t="shared" si="11"/>
        <v>2.5083167386307382E-3</v>
      </c>
      <c r="H152">
        <f>0</f>
        <v>0</v>
      </c>
    </row>
    <row r="153" spans="1:8" x14ac:dyDescent="0.2">
      <c r="A153" s="4">
        <v>44720</v>
      </c>
      <c r="B153">
        <v>263.72042846679688</v>
      </c>
      <c r="C153">
        <v>4115.77001953125</v>
      </c>
      <c r="D153">
        <f t="shared" si="8"/>
        <v>-7.6696230906755369E-3</v>
      </c>
      <c r="E153">
        <f t="shared" si="9"/>
        <v>-1.0793945785935621E-2</v>
      </c>
      <c r="F153">
        <f t="shared" si="10"/>
        <v>-1.3832046178198443E-2</v>
      </c>
      <c r="G153">
        <f t="shared" si="11"/>
        <v>6.1624230875229058E-3</v>
      </c>
      <c r="H153">
        <f>0</f>
        <v>0</v>
      </c>
    </row>
    <row r="154" spans="1:8" x14ac:dyDescent="0.2">
      <c r="A154" s="4">
        <v>44721</v>
      </c>
      <c r="B154">
        <v>258.239501953125</v>
      </c>
      <c r="C154">
        <v>4017.820068359375</v>
      </c>
      <c r="D154">
        <f t="shared" si="8"/>
        <v>-2.0783094224200105E-2</v>
      </c>
      <c r="E154">
        <f t="shared" si="9"/>
        <v>-2.3798693976353591E-2</v>
      </c>
      <c r="F154">
        <f t="shared" si="10"/>
        <v>-3.0011436399817265E-2</v>
      </c>
      <c r="G154">
        <f t="shared" si="11"/>
        <v>9.2283421756171602E-3</v>
      </c>
      <c r="H154">
        <f>0</f>
        <v>0</v>
      </c>
    </row>
    <row r="155" spans="1:8" x14ac:dyDescent="0.2">
      <c r="A155" s="4">
        <v>44722</v>
      </c>
      <c r="B155">
        <v>246.73138427734381</v>
      </c>
      <c r="C155">
        <v>3900.860107421875</v>
      </c>
      <c r="D155">
        <f t="shared" si="8"/>
        <v>-4.4563738656335117E-2</v>
      </c>
      <c r="E155">
        <f t="shared" si="9"/>
        <v>-2.9110303335524668E-2</v>
      </c>
      <c r="F155">
        <f t="shared" si="10"/>
        <v>-3.6619684346528909E-2</v>
      </c>
      <c r="G155">
        <f t="shared" si="11"/>
        <v>-7.9440543098062075E-3</v>
      </c>
      <c r="H155">
        <f>0</f>
        <v>0</v>
      </c>
    </row>
    <row r="156" spans="1:8" x14ac:dyDescent="0.2">
      <c r="A156" s="4">
        <v>44725</v>
      </c>
      <c r="B156">
        <v>236.26683044433591</v>
      </c>
      <c r="C156">
        <v>3749.6298828125</v>
      </c>
      <c r="D156">
        <f t="shared" si="8"/>
        <v>-4.2412739115689435E-2</v>
      </c>
      <c r="E156">
        <f t="shared" si="9"/>
        <v>-3.8768430665237275E-2</v>
      </c>
      <c r="F156">
        <f t="shared" si="10"/>
        <v>-4.8635496462955549E-2</v>
      </c>
      <c r="G156">
        <f t="shared" si="11"/>
        <v>6.2227573472661141E-3</v>
      </c>
      <c r="H156">
        <f>0</f>
        <v>0</v>
      </c>
    </row>
    <row r="157" spans="1:8" x14ac:dyDescent="0.2">
      <c r="A157" s="4">
        <v>44726</v>
      </c>
      <c r="B157">
        <v>238.44169616699219</v>
      </c>
      <c r="C157">
        <v>3735.47998046875</v>
      </c>
      <c r="D157">
        <f t="shared" si="8"/>
        <v>9.2051250637514848E-3</v>
      </c>
      <c r="E157">
        <f t="shared" si="9"/>
        <v>-3.7736797459957394E-3</v>
      </c>
      <c r="F157">
        <f t="shared" si="10"/>
        <v>-5.0980344113688795E-3</v>
      </c>
      <c r="G157">
        <f t="shared" si="11"/>
        <v>1.4303159475120364E-2</v>
      </c>
      <c r="H157">
        <f>0</f>
        <v>0</v>
      </c>
    </row>
    <row r="158" spans="1:8" x14ac:dyDescent="0.2">
      <c r="A158" s="4">
        <v>44727</v>
      </c>
      <c r="B158">
        <v>245.53181457519531</v>
      </c>
      <c r="C158">
        <v>3789.989990234375</v>
      </c>
      <c r="D158">
        <f t="shared" si="8"/>
        <v>2.9735228872208586E-2</v>
      </c>
      <c r="E158">
        <f t="shared" si="9"/>
        <v>1.4592504858983224E-2</v>
      </c>
      <c r="F158">
        <f t="shared" si="10"/>
        <v>1.7751594297719747E-2</v>
      </c>
      <c r="G158">
        <f t="shared" si="11"/>
        <v>1.1983634574488838E-2</v>
      </c>
      <c r="H158">
        <f>0</f>
        <v>0</v>
      </c>
    </row>
    <row r="159" spans="1:8" x14ac:dyDescent="0.2">
      <c r="A159" s="4">
        <v>44728</v>
      </c>
      <c r="B159">
        <v>238.9097900390625</v>
      </c>
      <c r="C159">
        <v>3666.77001953125</v>
      </c>
      <c r="D159">
        <f t="shared" si="8"/>
        <v>-2.6970128280890404E-2</v>
      </c>
      <c r="E159">
        <f t="shared" si="9"/>
        <v>-3.2511951488163437E-2</v>
      </c>
      <c r="F159">
        <f t="shared" si="10"/>
        <v>-4.0851722679938779E-2</v>
      </c>
      <c r="G159">
        <f t="shared" si="11"/>
        <v>1.3881594399048375E-2</v>
      </c>
      <c r="H159">
        <f>0</f>
        <v>0</v>
      </c>
    </row>
    <row r="160" spans="1:8" x14ac:dyDescent="0.2">
      <c r="A160" s="4">
        <v>44729</v>
      </c>
      <c r="B160">
        <v>241.52349853515619</v>
      </c>
      <c r="C160">
        <v>3674.840087890625</v>
      </c>
      <c r="D160">
        <f t="shared" si="8"/>
        <v>1.0940148144060302E-2</v>
      </c>
      <c r="E160">
        <f t="shared" si="9"/>
        <v>2.2008656982546171E-3</v>
      </c>
      <c r="F160">
        <f t="shared" si="10"/>
        <v>2.3349816473768699E-3</v>
      </c>
      <c r="G160">
        <f t="shared" si="11"/>
        <v>8.6051664966834314E-3</v>
      </c>
      <c r="H160">
        <f>0</f>
        <v>0</v>
      </c>
    </row>
    <row r="161" spans="1:8" x14ac:dyDescent="0.2">
      <c r="A161" s="4">
        <v>44733</v>
      </c>
      <c r="B161">
        <v>247.46284484863281</v>
      </c>
      <c r="C161">
        <v>3764.7900390625</v>
      </c>
      <c r="D161">
        <f t="shared" si="8"/>
        <v>2.4591173734642258E-2</v>
      </c>
      <c r="E161">
        <f t="shared" si="9"/>
        <v>2.4477242280086964E-2</v>
      </c>
      <c r="F161">
        <f t="shared" si="10"/>
        <v>3.0049335217617976E-2</v>
      </c>
      <c r="G161">
        <f t="shared" si="11"/>
        <v>-5.458161482975718E-3</v>
      </c>
      <c r="H161">
        <f>0</f>
        <v>0</v>
      </c>
    </row>
    <row r="162" spans="1:8" x14ac:dyDescent="0.2">
      <c r="A162" s="4">
        <v>44734</v>
      </c>
      <c r="B162">
        <v>246.867919921875</v>
      </c>
      <c r="C162">
        <v>3759.889892578125</v>
      </c>
      <c r="D162">
        <f t="shared" si="8"/>
        <v>-2.4040979853833244E-3</v>
      </c>
      <c r="E162">
        <f t="shared" si="9"/>
        <v>-1.3015723144006452E-3</v>
      </c>
      <c r="F162">
        <f t="shared" si="10"/>
        <v>-2.0224507691564745E-3</v>
      </c>
      <c r="G162">
        <f t="shared" si="11"/>
        <v>-3.8164721622684994E-4</v>
      </c>
      <c r="H162">
        <f>0</f>
        <v>0</v>
      </c>
    </row>
    <row r="163" spans="1:8" x14ac:dyDescent="0.2">
      <c r="A163" s="4">
        <v>44735</v>
      </c>
      <c r="B163">
        <v>252.4561767578125</v>
      </c>
      <c r="C163">
        <v>3795.72998046875</v>
      </c>
      <c r="D163">
        <f t="shared" si="8"/>
        <v>2.2636626248181635E-2</v>
      </c>
      <c r="E163">
        <f t="shared" si="9"/>
        <v>9.5322174091778678E-3</v>
      </c>
      <c r="F163">
        <f t="shared" si="10"/>
        <v>1.1456019474957271E-2</v>
      </c>
      <c r="G163">
        <f t="shared" si="11"/>
        <v>1.1180606773224364E-2</v>
      </c>
      <c r="H163">
        <f>0</f>
        <v>0</v>
      </c>
    </row>
    <row r="164" spans="1:8" x14ac:dyDescent="0.2">
      <c r="A164" s="4">
        <v>44736</v>
      </c>
      <c r="B164">
        <v>261.07754516601562</v>
      </c>
      <c r="C164">
        <v>3911.739990234375</v>
      </c>
      <c r="D164">
        <f t="shared" si="8"/>
        <v>3.4149960277952696E-2</v>
      </c>
      <c r="E164">
        <f t="shared" si="9"/>
        <v>3.056329358583576E-2</v>
      </c>
      <c r="F164">
        <f t="shared" si="10"/>
        <v>3.7621077287722432E-2</v>
      </c>
      <c r="G164">
        <f t="shared" si="11"/>
        <v>-3.4711170097697364E-3</v>
      </c>
      <c r="H164">
        <f>0</f>
        <v>0</v>
      </c>
    </row>
    <row r="165" spans="1:8" x14ac:dyDescent="0.2">
      <c r="A165" s="4">
        <v>44739</v>
      </c>
      <c r="B165">
        <v>258.3370361328125</v>
      </c>
      <c r="C165">
        <v>3900.110107421875</v>
      </c>
      <c r="D165">
        <f t="shared" si="8"/>
        <v>-1.0496915893170589E-2</v>
      </c>
      <c r="E165">
        <f t="shared" si="9"/>
        <v>-2.9730715337762392E-3</v>
      </c>
      <c r="F165">
        <f t="shared" si="10"/>
        <v>-4.1019864686892924E-3</v>
      </c>
      <c r="G165">
        <f t="shared" si="11"/>
        <v>-6.3949294244812962E-3</v>
      </c>
      <c r="H165">
        <f>0</f>
        <v>0</v>
      </c>
    </row>
    <row r="166" spans="1:8" x14ac:dyDescent="0.2">
      <c r="A166" s="4">
        <v>44740</v>
      </c>
      <c r="B166">
        <v>250.1350402832031</v>
      </c>
      <c r="C166">
        <v>3821.550048828125</v>
      </c>
      <c r="D166">
        <f t="shared" si="8"/>
        <v>-3.1749206278702924E-2</v>
      </c>
      <c r="E166">
        <f t="shared" si="9"/>
        <v>-2.0143036075892073E-2</v>
      </c>
      <c r="F166">
        <f t="shared" si="10"/>
        <v>-2.5463380964811589E-2</v>
      </c>
      <c r="G166">
        <f t="shared" si="11"/>
        <v>-6.2858253138913349E-3</v>
      </c>
      <c r="H166">
        <f>0</f>
        <v>0</v>
      </c>
    </row>
    <row r="167" spans="1:8" x14ac:dyDescent="0.2">
      <c r="A167" s="4">
        <v>44741</v>
      </c>
      <c r="B167">
        <v>253.82159423828119</v>
      </c>
      <c r="C167">
        <v>3818.830078125</v>
      </c>
      <c r="D167">
        <f t="shared" si="8"/>
        <v>1.4738254787910465E-2</v>
      </c>
      <c r="E167">
        <f t="shared" si="9"/>
        <v>-7.1174540915908135E-4</v>
      </c>
      <c r="F167">
        <f t="shared" si="10"/>
        <v>-1.2886388165233233E-3</v>
      </c>
      <c r="G167">
        <f t="shared" si="11"/>
        <v>1.6026893604433788E-2</v>
      </c>
      <c r="H167">
        <f>0</f>
        <v>0</v>
      </c>
    </row>
    <row r="168" spans="1:8" x14ac:dyDescent="0.2">
      <c r="A168" s="4">
        <v>44742</v>
      </c>
      <c r="B168">
        <v>250.47636413574219</v>
      </c>
      <c r="C168">
        <v>3785.3798828125</v>
      </c>
      <c r="D168">
        <f t="shared" si="8"/>
        <v>-1.3179454303634208E-2</v>
      </c>
      <c r="E168">
        <f t="shared" si="9"/>
        <v>-8.7592782679987158E-3</v>
      </c>
      <c r="F168">
        <f t="shared" si="10"/>
        <v>-1.1300687688057944E-2</v>
      </c>
      <c r="G168">
        <f t="shared" si="11"/>
        <v>-1.878766615576264E-3</v>
      </c>
      <c r="H168">
        <f>0</f>
        <v>0</v>
      </c>
    </row>
    <row r="169" spans="1:8" x14ac:dyDescent="0.2">
      <c r="A169" s="4">
        <v>44743</v>
      </c>
      <c r="B169">
        <v>253.15834045410159</v>
      </c>
      <c r="C169">
        <v>3825.330078125</v>
      </c>
      <c r="D169">
        <f t="shared" si="8"/>
        <v>1.0707502592563811E-2</v>
      </c>
      <c r="E169">
        <f t="shared" si="9"/>
        <v>1.0553814029047315E-2</v>
      </c>
      <c r="F169">
        <f t="shared" si="10"/>
        <v>1.2727002205259821E-2</v>
      </c>
      <c r="G169">
        <f t="shared" si="11"/>
        <v>-2.0194996126960095E-3</v>
      </c>
      <c r="H169">
        <f>0</f>
        <v>0</v>
      </c>
    </row>
    <row r="170" spans="1:8" x14ac:dyDescent="0.2">
      <c r="A170" s="4">
        <v>44747</v>
      </c>
      <c r="B170">
        <v>256.347412109375</v>
      </c>
      <c r="C170">
        <v>3831.389892578125</v>
      </c>
      <c r="D170">
        <f t="shared" si="8"/>
        <v>1.2597142363759417E-2</v>
      </c>
      <c r="E170">
        <f t="shared" si="9"/>
        <v>1.5841285142366157E-3</v>
      </c>
      <c r="F170">
        <f t="shared" si="10"/>
        <v>1.5676902382466425E-3</v>
      </c>
      <c r="G170">
        <f t="shared" si="11"/>
        <v>1.1029452125512774E-2</v>
      </c>
      <c r="H170">
        <f>0</f>
        <v>0</v>
      </c>
    </row>
    <row r="171" spans="1:8" x14ac:dyDescent="0.2">
      <c r="A171" s="4">
        <v>44748</v>
      </c>
      <c r="B171">
        <v>259.62432861328119</v>
      </c>
      <c r="C171">
        <v>3845.080078125</v>
      </c>
      <c r="D171">
        <f t="shared" si="8"/>
        <v>1.2783107412483119E-2</v>
      </c>
      <c r="E171">
        <f t="shared" si="9"/>
        <v>3.5731642904301975E-3</v>
      </c>
      <c r="F171">
        <f t="shared" si="10"/>
        <v>4.0422776363715834E-3</v>
      </c>
      <c r="G171">
        <f t="shared" si="11"/>
        <v>8.7408297761115347E-3</v>
      </c>
      <c r="H171">
        <f>0</f>
        <v>0</v>
      </c>
    </row>
    <row r="172" spans="1:8" x14ac:dyDescent="0.2">
      <c r="A172" s="4">
        <v>44749</v>
      </c>
      <c r="B172">
        <v>261.76019287109381</v>
      </c>
      <c r="C172">
        <v>3902.6201171875</v>
      </c>
      <c r="D172">
        <f t="shared" si="8"/>
        <v>8.2267492773917539E-3</v>
      </c>
      <c r="E172">
        <f t="shared" si="9"/>
        <v>1.4964587965241805E-2</v>
      </c>
      <c r="F172">
        <f t="shared" si="10"/>
        <v>1.8214508126029417E-2</v>
      </c>
      <c r="G172">
        <f t="shared" si="11"/>
        <v>-9.987758848637663E-3</v>
      </c>
      <c r="H172">
        <f>0</f>
        <v>0</v>
      </c>
    </row>
    <row r="173" spans="1:8" x14ac:dyDescent="0.2">
      <c r="A173" s="4">
        <v>44750</v>
      </c>
      <c r="B173">
        <v>261.03848266601562</v>
      </c>
      <c r="C173">
        <v>3899.3798828125</v>
      </c>
      <c r="D173">
        <f t="shared" si="8"/>
        <v>-2.7571427005846916E-3</v>
      </c>
      <c r="E173">
        <f t="shared" si="9"/>
        <v>-8.3027152981907104E-4</v>
      </c>
      <c r="F173">
        <f t="shared" si="10"/>
        <v>-1.4360988310913574E-3</v>
      </c>
      <c r="G173">
        <f t="shared" si="11"/>
        <v>-1.3210438694933341E-3</v>
      </c>
      <c r="H173">
        <f>0</f>
        <v>0</v>
      </c>
    </row>
    <row r="174" spans="1:8" x14ac:dyDescent="0.2">
      <c r="A174" s="4">
        <v>44753</v>
      </c>
      <c r="B174">
        <v>257.9664306640625</v>
      </c>
      <c r="C174">
        <v>3854.429931640625</v>
      </c>
      <c r="D174">
        <f t="shared" si="8"/>
        <v>-1.1768578987197298E-2</v>
      </c>
      <c r="E174">
        <f t="shared" si="9"/>
        <v>-1.1527461422777274E-2</v>
      </c>
      <c r="F174">
        <f t="shared" si="10"/>
        <v>-1.4744623303748991E-2</v>
      </c>
      <c r="G174">
        <f t="shared" si="11"/>
        <v>2.9760443165516934E-3</v>
      </c>
      <c r="H174">
        <f>0</f>
        <v>0</v>
      </c>
    </row>
    <row r="175" spans="1:8" x14ac:dyDescent="0.2">
      <c r="A175" s="4">
        <v>44754</v>
      </c>
      <c r="B175">
        <v>247.39457702636719</v>
      </c>
      <c r="C175">
        <v>3818.800048828125</v>
      </c>
      <c r="D175">
        <f t="shared" si="8"/>
        <v>-4.0981509146290951E-2</v>
      </c>
      <c r="E175">
        <f t="shared" si="9"/>
        <v>-9.2438787173215742E-3</v>
      </c>
      <c r="F175">
        <f t="shared" si="10"/>
        <v>-1.1903585926175566E-2</v>
      </c>
      <c r="G175">
        <f t="shared" si="11"/>
        <v>-2.9077923220115383E-2</v>
      </c>
      <c r="H175">
        <f>0</f>
        <v>0</v>
      </c>
    </row>
    <row r="176" spans="1:8" x14ac:dyDescent="0.2">
      <c r="A176" s="4">
        <v>44755</v>
      </c>
      <c r="B176">
        <v>246.46806335449219</v>
      </c>
      <c r="C176">
        <v>3801.780029296875</v>
      </c>
      <c r="D176">
        <f t="shared" si="8"/>
        <v>-3.7450848074824794E-3</v>
      </c>
      <c r="E176">
        <f t="shared" si="9"/>
        <v>-4.4569025122100925E-3</v>
      </c>
      <c r="F176">
        <f t="shared" si="10"/>
        <v>-5.9480414688696673E-3</v>
      </c>
      <c r="G176">
        <f t="shared" si="11"/>
        <v>2.2029566613871879E-3</v>
      </c>
      <c r="H176">
        <f>0</f>
        <v>0</v>
      </c>
    </row>
    <row r="177" spans="1:8" x14ac:dyDescent="0.2">
      <c r="A177" s="4">
        <v>44756</v>
      </c>
      <c r="B177">
        <v>247.79441833496091</v>
      </c>
      <c r="C177">
        <v>3790.3798828125</v>
      </c>
      <c r="D177">
        <f t="shared" si="8"/>
        <v>5.3814476505260611E-3</v>
      </c>
      <c r="E177">
        <f t="shared" si="9"/>
        <v>-2.9986339021522701E-3</v>
      </c>
      <c r="F177">
        <f t="shared" si="10"/>
        <v>-4.1337889708899346E-3</v>
      </c>
      <c r="G177">
        <f t="shared" si="11"/>
        <v>9.5152366214159949E-3</v>
      </c>
      <c r="H177">
        <f>0</f>
        <v>0</v>
      </c>
    </row>
    <row r="178" spans="1:8" x14ac:dyDescent="0.2">
      <c r="A178" s="4">
        <v>44757</v>
      </c>
      <c r="B178">
        <v>250.36909484863281</v>
      </c>
      <c r="C178">
        <v>3863.159912109375</v>
      </c>
      <c r="D178">
        <f t="shared" si="8"/>
        <v>1.0390373322257451E-2</v>
      </c>
      <c r="E178">
        <f t="shared" si="9"/>
        <v>1.9201249359436678E-2</v>
      </c>
      <c r="F178">
        <f t="shared" si="10"/>
        <v>2.3485398183251158E-2</v>
      </c>
      <c r="G178">
        <f t="shared" si="11"/>
        <v>-1.3095024860993707E-2</v>
      </c>
      <c r="H178">
        <f>0</f>
        <v>0</v>
      </c>
    </row>
    <row r="179" spans="1:8" x14ac:dyDescent="0.2">
      <c r="A179" s="4">
        <v>44760</v>
      </c>
      <c r="B179">
        <v>247.960205078125</v>
      </c>
      <c r="C179">
        <v>3830.85009765625</v>
      </c>
      <c r="D179">
        <f t="shared" si="8"/>
        <v>-9.6213543127763312E-3</v>
      </c>
      <c r="E179">
        <f t="shared" si="9"/>
        <v>-8.3635715808313416E-3</v>
      </c>
      <c r="F179">
        <f t="shared" si="10"/>
        <v>-1.0808383430317509E-2</v>
      </c>
      <c r="G179">
        <f t="shared" si="11"/>
        <v>1.1870291175411773E-3</v>
      </c>
      <c r="H179">
        <f>0</f>
        <v>0</v>
      </c>
    </row>
    <row r="180" spans="1:8" x14ac:dyDescent="0.2">
      <c r="A180" s="4">
        <v>44761</v>
      </c>
      <c r="B180">
        <v>253.10957336425781</v>
      </c>
      <c r="C180">
        <v>3936.68994140625</v>
      </c>
      <c r="D180">
        <f t="shared" si="8"/>
        <v>2.0766914128460323E-2</v>
      </c>
      <c r="E180">
        <f t="shared" si="9"/>
        <v>2.7628291645959591E-2</v>
      </c>
      <c r="F180">
        <f t="shared" si="10"/>
        <v>3.3969600074080314E-2</v>
      </c>
      <c r="G180">
        <f t="shared" si="11"/>
        <v>-1.3202685945619991E-2</v>
      </c>
      <c r="H180">
        <f>0</f>
        <v>0</v>
      </c>
    </row>
    <row r="181" spans="1:8" x14ac:dyDescent="0.2">
      <c r="A181" s="4">
        <v>44762</v>
      </c>
      <c r="B181">
        <v>255.7818603515625</v>
      </c>
      <c r="C181">
        <v>3959.89990234375</v>
      </c>
      <c r="D181">
        <f t="shared" si="8"/>
        <v>1.0557826603654119E-2</v>
      </c>
      <c r="E181">
        <f t="shared" si="9"/>
        <v>5.8958061932632422E-3</v>
      </c>
      <c r="F181">
        <f t="shared" si="10"/>
        <v>6.9319091110284815E-3</v>
      </c>
      <c r="G181">
        <f t="shared" si="11"/>
        <v>3.6259174926256375E-3</v>
      </c>
      <c r="H181">
        <f>0</f>
        <v>0</v>
      </c>
    </row>
    <row r="182" spans="1:8" x14ac:dyDescent="0.2">
      <c r="A182" s="4">
        <v>44763</v>
      </c>
      <c r="B182">
        <v>258.2882080078125</v>
      </c>
      <c r="C182">
        <v>3998.949951171875</v>
      </c>
      <c r="D182">
        <f t="shared" si="8"/>
        <v>9.798770142672053E-3</v>
      </c>
      <c r="E182">
        <f t="shared" si="9"/>
        <v>9.8613727091971803E-3</v>
      </c>
      <c r="F182">
        <f t="shared" si="10"/>
        <v>1.1865526215460743E-2</v>
      </c>
      <c r="G182">
        <f t="shared" si="11"/>
        <v>-2.0667560727886895E-3</v>
      </c>
      <c r="H182">
        <f>0</f>
        <v>0</v>
      </c>
    </row>
    <row r="183" spans="1:8" x14ac:dyDescent="0.2">
      <c r="A183" s="4">
        <v>44764</v>
      </c>
      <c r="B183">
        <v>253.9190368652344</v>
      </c>
      <c r="C183">
        <v>3961.6298828125</v>
      </c>
      <c r="D183">
        <f t="shared" si="8"/>
        <v>-1.6915875394690638E-2</v>
      </c>
      <c r="E183">
        <f t="shared" si="9"/>
        <v>-9.3324669763467094E-3</v>
      </c>
      <c r="F183">
        <f t="shared" si="10"/>
        <v>-1.2013799825809362E-2</v>
      </c>
      <c r="G183">
        <f t="shared" si="11"/>
        <v>-4.9020755688812759E-3</v>
      </c>
      <c r="H183">
        <f>0</f>
        <v>0</v>
      </c>
    </row>
    <row r="184" spans="1:8" x14ac:dyDescent="0.2">
      <c r="A184" s="4">
        <v>44767</v>
      </c>
      <c r="B184">
        <v>252.4269104003906</v>
      </c>
      <c r="C184">
        <v>3966.840087890625</v>
      </c>
      <c r="D184">
        <f t="shared" si="8"/>
        <v>-5.8763867540807535E-3</v>
      </c>
      <c r="E184">
        <f t="shared" si="9"/>
        <v>1.3151670479691902E-3</v>
      </c>
      <c r="F184">
        <f t="shared" si="10"/>
        <v>1.2330714933388577E-3</v>
      </c>
      <c r="G184">
        <f t="shared" si="11"/>
        <v>-7.1094582474196116E-3</v>
      </c>
      <c r="H184">
        <f>0</f>
        <v>0</v>
      </c>
    </row>
    <row r="185" spans="1:8" x14ac:dyDescent="0.2">
      <c r="A185" s="4">
        <v>44768</v>
      </c>
      <c r="B185">
        <v>245.66831970214841</v>
      </c>
      <c r="C185">
        <v>3921.050048828125</v>
      </c>
      <c r="D185">
        <f t="shared" si="8"/>
        <v>-2.6774446066475055E-2</v>
      </c>
      <c r="E185">
        <f t="shared" si="9"/>
        <v>-1.154320266205866E-2</v>
      </c>
      <c r="F185">
        <f t="shared" si="10"/>
        <v>-1.4764207201043756E-2</v>
      </c>
      <c r="G185">
        <f t="shared" si="11"/>
        <v>-1.2010238865431299E-2</v>
      </c>
      <c r="H185">
        <f>0</f>
        <v>0</v>
      </c>
    </row>
    <row r="186" spans="1:8" x14ac:dyDescent="0.2">
      <c r="A186" s="4">
        <v>44769</v>
      </c>
      <c r="B186">
        <v>262.091796875</v>
      </c>
      <c r="C186">
        <v>4023.610107421875</v>
      </c>
      <c r="D186">
        <f t="shared" si="8"/>
        <v>6.6852238794011587E-2</v>
      </c>
      <c r="E186">
        <f t="shared" si="9"/>
        <v>2.6156273782937722E-2</v>
      </c>
      <c r="F186">
        <f t="shared" si="10"/>
        <v>3.2138241937013701E-2</v>
      </c>
      <c r="G186">
        <f t="shared" si="11"/>
        <v>3.4713996856997886E-2</v>
      </c>
      <c r="H186">
        <f>0</f>
        <v>0</v>
      </c>
    </row>
    <row r="187" spans="1:8" x14ac:dyDescent="0.2">
      <c r="A187" s="4">
        <v>44770</v>
      </c>
      <c r="B187">
        <v>269.57196044921881</v>
      </c>
      <c r="C187">
        <v>4072.429931640625</v>
      </c>
      <c r="D187">
        <f t="shared" si="8"/>
        <v>2.8540243011826671E-2</v>
      </c>
      <c r="E187">
        <f t="shared" si="9"/>
        <v>1.2133338697180918E-2</v>
      </c>
      <c r="F187">
        <f t="shared" si="10"/>
        <v>1.4692111071361223E-2</v>
      </c>
      <c r="G187">
        <f t="shared" si="11"/>
        <v>1.3848131940465448E-2</v>
      </c>
      <c r="H187">
        <f>0</f>
        <v>0</v>
      </c>
    </row>
    <row r="188" spans="1:8" x14ac:dyDescent="0.2">
      <c r="A188" s="4">
        <v>44771</v>
      </c>
      <c r="B188">
        <v>273.79486083984381</v>
      </c>
      <c r="C188">
        <v>4130.2900390625</v>
      </c>
      <c r="D188">
        <f t="shared" si="8"/>
        <v>1.5665206364890105E-2</v>
      </c>
      <c r="E188">
        <f t="shared" si="9"/>
        <v>1.4207760082581844E-2</v>
      </c>
      <c r="F188">
        <f t="shared" si="10"/>
        <v>1.7272927907415164E-2</v>
      </c>
      <c r="G188">
        <f t="shared" si="11"/>
        <v>-1.6077215425250591E-3</v>
      </c>
      <c r="H188">
        <f>0</f>
        <v>0</v>
      </c>
    </row>
    <row r="189" spans="1:8" x14ac:dyDescent="0.2">
      <c r="A189" s="4">
        <v>44774</v>
      </c>
      <c r="B189">
        <v>271.13247680664062</v>
      </c>
      <c r="C189">
        <v>4118.6298828125</v>
      </c>
      <c r="D189">
        <f t="shared" si="8"/>
        <v>-9.7240102499971393E-3</v>
      </c>
      <c r="E189">
        <f t="shared" si="9"/>
        <v>-2.8230841271976725E-3</v>
      </c>
      <c r="F189">
        <f t="shared" si="10"/>
        <v>-3.915385025598587E-3</v>
      </c>
      <c r="G189">
        <f t="shared" si="11"/>
        <v>-5.8086252243985522E-3</v>
      </c>
      <c r="H189">
        <f>0</f>
        <v>0</v>
      </c>
    </row>
    <row r="190" spans="1:8" x14ac:dyDescent="0.2">
      <c r="A190" s="4">
        <v>44775</v>
      </c>
      <c r="B190">
        <v>268.02139282226562</v>
      </c>
      <c r="C190">
        <v>4091.18994140625</v>
      </c>
      <c r="D190">
        <f t="shared" si="8"/>
        <v>-1.147440550470713E-2</v>
      </c>
      <c r="E190">
        <f t="shared" si="9"/>
        <v>-6.6623955507048027E-3</v>
      </c>
      <c r="F190">
        <f t="shared" si="10"/>
        <v>-8.6919263929285326E-3</v>
      </c>
      <c r="G190">
        <f t="shared" si="11"/>
        <v>-2.7824791117785977E-3</v>
      </c>
      <c r="H190">
        <f>0</f>
        <v>0</v>
      </c>
    </row>
    <row r="191" spans="1:8" x14ac:dyDescent="0.2">
      <c r="A191" s="4">
        <v>44776</v>
      </c>
      <c r="B191">
        <v>275.48211669921881</v>
      </c>
      <c r="C191">
        <v>4155.169921875</v>
      </c>
      <c r="D191">
        <f t="shared" si="8"/>
        <v>2.7836299925135588E-2</v>
      </c>
      <c r="E191">
        <f t="shared" si="9"/>
        <v>1.5638477163140152E-2</v>
      </c>
      <c r="F191">
        <f t="shared" si="10"/>
        <v>1.9052903159849803E-2</v>
      </c>
      <c r="G191">
        <f t="shared" si="11"/>
        <v>8.783396765285785E-3</v>
      </c>
      <c r="H191">
        <f>0</f>
        <v>0</v>
      </c>
    </row>
    <row r="192" spans="1:8" x14ac:dyDescent="0.2">
      <c r="A192" s="4">
        <v>44777</v>
      </c>
      <c r="B192">
        <v>276.63296508789062</v>
      </c>
      <c r="C192">
        <v>4151.93994140625</v>
      </c>
      <c r="D192">
        <f t="shared" si="8"/>
        <v>4.177579301557266E-3</v>
      </c>
      <c r="E192">
        <f t="shared" si="9"/>
        <v>-7.7734016405583972E-4</v>
      </c>
      <c r="F192">
        <f t="shared" si="10"/>
        <v>-1.3702461741150725E-3</v>
      </c>
      <c r="G192">
        <f t="shared" si="11"/>
        <v>5.5478254756723385E-3</v>
      </c>
      <c r="H192">
        <f>0</f>
        <v>0</v>
      </c>
    </row>
    <row r="193" spans="1:8" x14ac:dyDescent="0.2">
      <c r="A193" s="4">
        <v>44778</v>
      </c>
      <c r="B193">
        <v>275.91119384765619</v>
      </c>
      <c r="C193">
        <v>4145.18994140625</v>
      </c>
      <c r="D193">
        <f t="shared" si="8"/>
        <v>-2.6091295374183199E-3</v>
      </c>
      <c r="E193">
        <f t="shared" si="9"/>
        <v>-1.6257460597355333E-3</v>
      </c>
      <c r="F193">
        <f t="shared" si="10"/>
        <v>-2.425759887378491E-3</v>
      </c>
      <c r="G193">
        <f t="shared" si="11"/>
        <v>-1.8336965003982889E-4</v>
      </c>
      <c r="H193">
        <f>0</f>
        <v>0</v>
      </c>
    </row>
    <row r="194" spans="1:8" x14ac:dyDescent="0.2">
      <c r="A194" s="4">
        <v>44781</v>
      </c>
      <c r="B194">
        <v>273.38531494140619</v>
      </c>
      <c r="C194">
        <v>4140.06005859375</v>
      </c>
      <c r="D194">
        <f t="shared" ref="D194:D257" si="12">(B194/B193)-1</f>
        <v>-9.1546807906773831E-3</v>
      </c>
      <c r="E194">
        <f t="shared" ref="E194:E257" si="13">(C194/C193)-1</f>
        <v>-1.2375507238541195E-3</v>
      </c>
      <c r="F194">
        <f t="shared" ref="F194:F257" si="14">alpha_msft+beta_msft*E194</f>
        <v>-1.9428006074698255E-3</v>
      </c>
      <c r="G194">
        <f t="shared" ref="G194:G257" si="15">D194-F194</f>
        <v>-7.2118801832075571E-3</v>
      </c>
      <c r="H194">
        <f>0</f>
        <v>0</v>
      </c>
    </row>
    <row r="195" spans="1:8" x14ac:dyDescent="0.2">
      <c r="A195" s="4">
        <v>44782</v>
      </c>
      <c r="B195">
        <v>275.3162841796875</v>
      </c>
      <c r="C195">
        <v>4122.47021484375</v>
      </c>
      <c r="D195">
        <f t="shared" si="12"/>
        <v>7.0631783521186708E-3</v>
      </c>
      <c r="E195">
        <f t="shared" si="13"/>
        <v>-4.248692893594086E-3</v>
      </c>
      <c r="F195">
        <f t="shared" si="14"/>
        <v>-5.689004952502138E-3</v>
      </c>
      <c r="G195">
        <f t="shared" si="15"/>
        <v>1.2752183304620808E-2</v>
      </c>
      <c r="H195">
        <f>0</f>
        <v>0</v>
      </c>
    </row>
    <row r="196" spans="1:8" x14ac:dyDescent="0.2">
      <c r="A196" s="4">
        <v>44783</v>
      </c>
      <c r="B196">
        <v>282.00656127929688</v>
      </c>
      <c r="C196">
        <v>4210.240234375</v>
      </c>
      <c r="D196">
        <f t="shared" si="12"/>
        <v>2.4300331960178889E-2</v>
      </c>
      <c r="E196">
        <f t="shared" si="13"/>
        <v>2.1290637641290244E-2</v>
      </c>
      <c r="F196">
        <f t="shared" si="14"/>
        <v>2.6084835545790358E-2</v>
      </c>
      <c r="G196">
        <f t="shared" si="15"/>
        <v>-1.7845035856114688E-3</v>
      </c>
      <c r="H196">
        <f>0</f>
        <v>0</v>
      </c>
    </row>
    <row r="197" spans="1:8" x14ac:dyDescent="0.2">
      <c r="A197" s="4">
        <v>44784</v>
      </c>
      <c r="B197">
        <v>279.91946411132812</v>
      </c>
      <c r="C197">
        <v>4207.27001953125</v>
      </c>
      <c r="D197">
        <f t="shared" si="12"/>
        <v>-7.4008815911971171E-3</v>
      </c>
      <c r="E197">
        <f t="shared" si="13"/>
        <v>-7.0547395835030002E-4</v>
      </c>
      <c r="F197">
        <f t="shared" si="14"/>
        <v>-1.280836416322624E-3</v>
      </c>
      <c r="G197">
        <f t="shared" si="15"/>
        <v>-6.1200451748744927E-3</v>
      </c>
      <c r="H197">
        <f>0</f>
        <v>0</v>
      </c>
    </row>
    <row r="198" spans="1:8" x14ac:dyDescent="0.2">
      <c r="A198" s="4">
        <v>44785</v>
      </c>
      <c r="B198">
        <v>284.6885986328125</v>
      </c>
      <c r="C198">
        <v>4280.14990234375</v>
      </c>
      <c r="D198">
        <f t="shared" si="12"/>
        <v>1.7037523762862161E-2</v>
      </c>
      <c r="E198">
        <f t="shared" si="13"/>
        <v>1.7322368774566943E-2</v>
      </c>
      <c r="F198">
        <f t="shared" si="14"/>
        <v>2.114785640871459E-2</v>
      </c>
      <c r="G198">
        <f t="shared" si="15"/>
        <v>-4.1103326458524284E-3</v>
      </c>
      <c r="H198">
        <f>0</f>
        <v>0</v>
      </c>
    </row>
    <row r="199" spans="1:8" x14ac:dyDescent="0.2">
      <c r="A199" s="4">
        <v>44788</v>
      </c>
      <c r="B199">
        <v>286.20993041992188</v>
      </c>
      <c r="C199">
        <v>4297.14013671875</v>
      </c>
      <c r="D199">
        <f t="shared" si="12"/>
        <v>5.3438451501583994E-3</v>
      </c>
      <c r="E199">
        <f t="shared" si="13"/>
        <v>3.9695418998517695E-3</v>
      </c>
      <c r="F199">
        <f t="shared" si="14"/>
        <v>4.5354165979294321E-3</v>
      </c>
      <c r="G199">
        <f t="shared" si="15"/>
        <v>8.0842855222896734E-4</v>
      </c>
      <c r="H199">
        <f>0</f>
        <v>0</v>
      </c>
    </row>
    <row r="200" spans="1:8" x14ac:dyDescent="0.2">
      <c r="A200" s="4">
        <v>44789</v>
      </c>
      <c r="B200">
        <v>285.46878051757812</v>
      </c>
      <c r="C200">
        <v>4305.2001953125</v>
      </c>
      <c r="D200">
        <f t="shared" si="12"/>
        <v>-2.5895324500319061E-3</v>
      </c>
      <c r="E200">
        <f t="shared" si="13"/>
        <v>1.8756797165810912E-3</v>
      </c>
      <c r="F200">
        <f t="shared" si="14"/>
        <v>1.9304131916821452E-3</v>
      </c>
      <c r="G200">
        <f t="shared" si="15"/>
        <v>-4.5199456417140509E-3</v>
      </c>
      <c r="H200">
        <f>0</f>
        <v>0</v>
      </c>
    </row>
    <row r="201" spans="1:8" x14ac:dyDescent="0.2">
      <c r="A201" s="4">
        <v>44790</v>
      </c>
      <c r="B201">
        <v>284.7161865234375</v>
      </c>
      <c r="C201">
        <v>4274.0400390625</v>
      </c>
      <c r="D201">
        <f t="shared" si="12"/>
        <v>-2.6363443062884517E-3</v>
      </c>
      <c r="E201">
        <f t="shared" si="13"/>
        <v>-7.2377949540946007E-3</v>
      </c>
      <c r="F201">
        <f t="shared" si="14"/>
        <v>-9.4077888874895283E-3</v>
      </c>
      <c r="G201">
        <f t="shared" si="15"/>
        <v>6.7714445812010766E-3</v>
      </c>
      <c r="H201">
        <f>0</f>
        <v>0</v>
      </c>
    </row>
    <row r="202" spans="1:8" x14ac:dyDescent="0.2">
      <c r="A202" s="4">
        <v>44791</v>
      </c>
      <c r="B202">
        <v>283.59231567382812</v>
      </c>
      <c r="C202">
        <v>4283.740234375</v>
      </c>
      <c r="D202">
        <f t="shared" si="12"/>
        <v>-3.9473373935375866E-3</v>
      </c>
      <c r="E202">
        <f t="shared" si="13"/>
        <v>2.2695611701915031E-3</v>
      </c>
      <c r="F202">
        <f t="shared" si="14"/>
        <v>2.420446650670365E-3</v>
      </c>
      <c r="G202">
        <f t="shared" si="15"/>
        <v>-6.3677840442079511E-3</v>
      </c>
      <c r="H202">
        <f>0</f>
        <v>0</v>
      </c>
    </row>
    <row r="203" spans="1:8" x14ac:dyDescent="0.2">
      <c r="A203" s="4">
        <v>44792</v>
      </c>
      <c r="B203">
        <v>279.66339111328119</v>
      </c>
      <c r="C203">
        <v>4228.47998046875</v>
      </c>
      <c r="D203">
        <f t="shared" si="12"/>
        <v>-1.3854129126212866E-2</v>
      </c>
      <c r="E203">
        <f t="shared" si="13"/>
        <v>-1.2900001139847905E-2</v>
      </c>
      <c r="F203">
        <f t="shared" si="14"/>
        <v>-1.6452219279618655E-2</v>
      </c>
      <c r="G203">
        <f t="shared" si="15"/>
        <v>2.5980901534057889E-3</v>
      </c>
      <c r="H203">
        <f>0</f>
        <v>0</v>
      </c>
    </row>
    <row r="204" spans="1:8" x14ac:dyDescent="0.2">
      <c r="A204" s="4">
        <v>44795</v>
      </c>
      <c r="B204">
        <v>271.453857421875</v>
      </c>
      <c r="C204">
        <v>4137.990234375</v>
      </c>
      <c r="D204">
        <f t="shared" si="12"/>
        <v>-2.9355053082656846E-2</v>
      </c>
      <c r="E204">
        <f t="shared" si="13"/>
        <v>-2.14000649197158E-2</v>
      </c>
      <c r="F204">
        <f t="shared" si="14"/>
        <v>-2.7027268237849265E-2</v>
      </c>
      <c r="G204">
        <f t="shared" si="15"/>
        <v>-2.3277848448075809E-3</v>
      </c>
      <c r="H204">
        <f>0</f>
        <v>0</v>
      </c>
    </row>
    <row r="205" spans="1:8" x14ac:dyDescent="0.2">
      <c r="A205" s="4">
        <v>44796</v>
      </c>
      <c r="B205">
        <v>270.17352294921881</v>
      </c>
      <c r="C205">
        <v>4128.72998046875</v>
      </c>
      <c r="D205">
        <f t="shared" si="12"/>
        <v>-4.7165823496344572E-3</v>
      </c>
      <c r="E205">
        <f t="shared" si="13"/>
        <v>-2.2378626777133093E-3</v>
      </c>
      <c r="F205">
        <f t="shared" si="14"/>
        <v>-3.1873027852792088E-3</v>
      </c>
      <c r="G205">
        <f t="shared" si="15"/>
        <v>-1.5292795643552484E-3</v>
      </c>
      <c r="H205">
        <f>0</f>
        <v>0</v>
      </c>
    </row>
    <row r="206" spans="1:8" x14ac:dyDescent="0.2">
      <c r="A206" s="4">
        <v>44797</v>
      </c>
      <c r="B206">
        <v>269.53826904296881</v>
      </c>
      <c r="C206">
        <v>4140.77001953125</v>
      </c>
      <c r="D206">
        <f t="shared" si="12"/>
        <v>-2.3512811296811931E-3</v>
      </c>
      <c r="E206">
        <f t="shared" si="13"/>
        <v>2.9161604463010526E-3</v>
      </c>
      <c r="F206">
        <f t="shared" si="14"/>
        <v>3.224889908779803E-3</v>
      </c>
      <c r="G206">
        <f t="shared" si="15"/>
        <v>-5.5761710384609961E-3</v>
      </c>
      <c r="H206">
        <f>0</f>
        <v>0</v>
      </c>
    </row>
    <row r="207" spans="1:8" x14ac:dyDescent="0.2">
      <c r="A207" s="4">
        <v>44798</v>
      </c>
      <c r="B207">
        <v>272.52886962890619</v>
      </c>
      <c r="C207">
        <v>4199.1201171875</v>
      </c>
      <c r="D207">
        <f t="shared" si="12"/>
        <v>1.1095272654810362E-2</v>
      </c>
      <c r="E207">
        <f t="shared" si="13"/>
        <v>1.4091605518061545E-2</v>
      </c>
      <c r="F207">
        <f t="shared" si="14"/>
        <v>1.7128418379212165E-2</v>
      </c>
      <c r="G207">
        <f t="shared" si="15"/>
        <v>-6.0331457244018026E-3</v>
      </c>
      <c r="H207">
        <f>0</f>
        <v>0</v>
      </c>
    </row>
    <row r="208" spans="1:8" x14ac:dyDescent="0.2">
      <c r="A208" s="4">
        <v>44799</v>
      </c>
      <c r="B208">
        <v>262.01278686523438</v>
      </c>
      <c r="C208">
        <v>4057.659912109375</v>
      </c>
      <c r="D208">
        <f t="shared" si="12"/>
        <v>-3.8587041358191576E-2</v>
      </c>
      <c r="E208">
        <f t="shared" si="13"/>
        <v>-3.3688058719518743E-2</v>
      </c>
      <c r="F208">
        <f t="shared" si="14"/>
        <v>-4.2314934236206025E-2</v>
      </c>
      <c r="G208">
        <f t="shared" si="15"/>
        <v>3.7278928780144494E-3</v>
      </c>
      <c r="H208">
        <f>0</f>
        <v>0</v>
      </c>
    </row>
    <row r="209" spans="1:8" x14ac:dyDescent="0.2">
      <c r="A209" s="4">
        <v>44802</v>
      </c>
      <c r="B209">
        <v>259.21759033203119</v>
      </c>
      <c r="C209">
        <v>4030.610107421875</v>
      </c>
      <c r="D209">
        <f t="shared" si="12"/>
        <v>-1.0668168399891376E-2</v>
      </c>
      <c r="E209">
        <f t="shared" si="13"/>
        <v>-6.666355799502699E-3</v>
      </c>
      <c r="F209">
        <f t="shared" si="14"/>
        <v>-8.6968533941851264E-3</v>
      </c>
      <c r="G209">
        <f t="shared" si="15"/>
        <v>-1.9713150057062492E-3</v>
      </c>
      <c r="H209">
        <f>0</f>
        <v>0</v>
      </c>
    </row>
    <row r="210" spans="1:8" x14ac:dyDescent="0.2">
      <c r="A210" s="4">
        <v>44803</v>
      </c>
      <c r="B210">
        <v>257.00888061523438</v>
      </c>
      <c r="C210">
        <v>3986.159912109375</v>
      </c>
      <c r="D210">
        <f t="shared" si="12"/>
        <v>-8.5206783766783589E-3</v>
      </c>
      <c r="E210">
        <f t="shared" si="13"/>
        <v>-1.1028155571448206E-2</v>
      </c>
      <c r="F210">
        <f t="shared" si="14"/>
        <v>-1.4123429868066563E-2</v>
      </c>
      <c r="G210">
        <f t="shared" si="15"/>
        <v>5.602751491388204E-3</v>
      </c>
      <c r="H210">
        <f>0</f>
        <v>0</v>
      </c>
    </row>
    <row r="211" spans="1:8" x14ac:dyDescent="0.2">
      <c r="A211" s="4">
        <v>44804</v>
      </c>
      <c r="B211">
        <v>255.54283142089841</v>
      </c>
      <c r="C211">
        <v>3955</v>
      </c>
      <c r="D211">
        <f t="shared" si="12"/>
        <v>-5.7042744625263042E-3</v>
      </c>
      <c r="E211">
        <f t="shared" si="13"/>
        <v>-7.8170251059712648E-3</v>
      </c>
      <c r="F211">
        <f t="shared" si="14"/>
        <v>-1.0128417270147886E-2</v>
      </c>
      <c r="G211">
        <f t="shared" si="15"/>
        <v>4.4241428076215814E-3</v>
      </c>
      <c r="H211">
        <f>0</f>
        <v>0</v>
      </c>
    </row>
    <row r="212" spans="1:8" x14ac:dyDescent="0.2">
      <c r="A212" s="4">
        <v>44805</v>
      </c>
      <c r="B212">
        <v>254.49711608886719</v>
      </c>
      <c r="C212">
        <v>3966.85009765625</v>
      </c>
      <c r="D212">
        <f t="shared" si="12"/>
        <v>-4.0921333078165478E-3</v>
      </c>
      <c r="E212">
        <f t="shared" si="13"/>
        <v>2.9962320243361873E-3</v>
      </c>
      <c r="F212">
        <f t="shared" si="14"/>
        <v>3.3245080857504106E-3</v>
      </c>
      <c r="G212">
        <f t="shared" si="15"/>
        <v>-7.4166413935669584E-3</v>
      </c>
      <c r="H212">
        <f>0</f>
        <v>0</v>
      </c>
    </row>
    <row r="213" spans="1:8" x14ac:dyDescent="0.2">
      <c r="A213" s="4">
        <v>44806</v>
      </c>
      <c r="B213">
        <v>250.2554931640625</v>
      </c>
      <c r="C213">
        <v>3924.260009765625</v>
      </c>
      <c r="D213">
        <f t="shared" si="12"/>
        <v>-1.6666683654378067E-2</v>
      </c>
      <c r="E213">
        <f t="shared" si="13"/>
        <v>-1.0736500458081055E-2</v>
      </c>
      <c r="F213">
        <f t="shared" si="14"/>
        <v>-1.3760577637465552E-2</v>
      </c>
      <c r="G213">
        <f t="shared" si="15"/>
        <v>-2.9061060169125151E-3</v>
      </c>
      <c r="H213">
        <f>0</f>
        <v>0</v>
      </c>
    </row>
    <row r="214" spans="1:8" x14ac:dyDescent="0.2">
      <c r="A214" s="4">
        <v>44810</v>
      </c>
      <c r="B214">
        <v>247.50921630859381</v>
      </c>
      <c r="C214">
        <v>3908.18994140625</v>
      </c>
      <c r="D214">
        <f t="shared" si="12"/>
        <v>-1.0973892403905339E-2</v>
      </c>
      <c r="E214">
        <f t="shared" si="13"/>
        <v>-4.0950569838349438E-3</v>
      </c>
      <c r="F214">
        <f t="shared" si="14"/>
        <v>-5.4978643552641157E-3</v>
      </c>
      <c r="G214">
        <f t="shared" si="15"/>
        <v>-5.476028048641223E-3</v>
      </c>
      <c r="H214">
        <f>0</f>
        <v>0</v>
      </c>
    </row>
    <row r="215" spans="1:8" x14ac:dyDescent="0.2">
      <c r="A215" s="4">
        <v>44811</v>
      </c>
      <c r="B215">
        <v>252.23951721191409</v>
      </c>
      <c r="C215">
        <v>3979.8701171875</v>
      </c>
      <c r="D215">
        <f t="shared" si="12"/>
        <v>1.9111615211219179E-2</v>
      </c>
      <c r="E215">
        <f t="shared" si="13"/>
        <v>1.8341016392734E-2</v>
      </c>
      <c r="F215">
        <f t="shared" si="14"/>
        <v>2.2415170244501952E-2</v>
      </c>
      <c r="G215">
        <f t="shared" si="15"/>
        <v>-3.3035550332827721E-3</v>
      </c>
      <c r="H215">
        <f>0</f>
        <v>0</v>
      </c>
    </row>
    <row r="216" spans="1:8" x14ac:dyDescent="0.2">
      <c r="A216" s="4">
        <v>44812</v>
      </c>
      <c r="B216">
        <v>252.65974426269531</v>
      </c>
      <c r="C216">
        <v>4006.179931640625</v>
      </c>
      <c r="D216">
        <f t="shared" si="12"/>
        <v>1.665984201944859E-3</v>
      </c>
      <c r="E216">
        <f t="shared" si="13"/>
        <v>6.6107218774560383E-3</v>
      </c>
      <c r="F216">
        <f t="shared" si="14"/>
        <v>7.8213457737570588E-3</v>
      </c>
      <c r="G216">
        <f t="shared" si="15"/>
        <v>-6.1553615718121998E-3</v>
      </c>
      <c r="H216">
        <f>0</f>
        <v>0</v>
      </c>
    </row>
    <row r="217" spans="1:8" x14ac:dyDescent="0.2">
      <c r="A217" s="4">
        <v>44813</v>
      </c>
      <c r="B217">
        <v>258.465087890625</v>
      </c>
      <c r="C217">
        <v>4067.360107421875</v>
      </c>
      <c r="D217">
        <f t="shared" si="12"/>
        <v>2.2976923549379302E-2</v>
      </c>
      <c r="E217">
        <f t="shared" si="13"/>
        <v>1.5271449816332883E-2</v>
      </c>
      <c r="F217">
        <f t="shared" si="14"/>
        <v>1.8596279273016252E-2</v>
      </c>
      <c r="G217">
        <f t="shared" si="15"/>
        <v>4.38064427636305E-3</v>
      </c>
      <c r="H217">
        <f>0</f>
        <v>0</v>
      </c>
    </row>
    <row r="218" spans="1:8" x14ac:dyDescent="0.2">
      <c r="A218" s="4">
        <v>44816</v>
      </c>
      <c r="B218">
        <v>260.60543823242188</v>
      </c>
      <c r="C218">
        <v>4110.41015625</v>
      </c>
      <c r="D218">
        <f t="shared" si="12"/>
        <v>8.2810036715774693E-3</v>
      </c>
      <c r="E218">
        <f t="shared" si="13"/>
        <v>1.0584272769349701E-2</v>
      </c>
      <c r="F218">
        <f t="shared" si="14"/>
        <v>1.2764896352673943E-2</v>
      </c>
      <c r="G218">
        <f t="shared" si="15"/>
        <v>-4.4838926810964741E-3</v>
      </c>
      <c r="H218">
        <f>0</f>
        <v>0</v>
      </c>
    </row>
    <row r="219" spans="1:8" x14ac:dyDescent="0.2">
      <c r="A219" s="4">
        <v>44817</v>
      </c>
      <c r="B219">
        <v>246.27777099609381</v>
      </c>
      <c r="C219">
        <v>3932.68994140625</v>
      </c>
      <c r="D219">
        <f t="shared" si="12"/>
        <v>-5.4978389298038666E-2</v>
      </c>
      <c r="E219">
        <f t="shared" si="13"/>
        <v>-4.3236613400616797E-2</v>
      </c>
      <c r="F219">
        <f t="shared" si="14"/>
        <v>-5.4194425478626247E-2</v>
      </c>
      <c r="G219">
        <f t="shared" si="15"/>
        <v>-7.8396381941241849E-4</v>
      </c>
      <c r="H219">
        <f>0</f>
        <v>0</v>
      </c>
    </row>
    <row r="220" spans="1:8" x14ac:dyDescent="0.2">
      <c r="A220" s="4">
        <v>44818</v>
      </c>
      <c r="B220">
        <v>246.5025329589844</v>
      </c>
      <c r="C220">
        <v>3946.010009765625</v>
      </c>
      <c r="D220">
        <f t="shared" si="12"/>
        <v>9.1263601250535231E-4</v>
      </c>
      <c r="E220">
        <f t="shared" si="13"/>
        <v>3.3870120853238816E-3</v>
      </c>
      <c r="F220">
        <f t="shared" si="14"/>
        <v>3.8106830585350783E-3</v>
      </c>
      <c r="G220">
        <f t="shared" si="15"/>
        <v>-2.898047046029726E-3</v>
      </c>
      <c r="H220">
        <f>0</f>
        <v>0</v>
      </c>
    </row>
    <row r="221" spans="1:8" x14ac:dyDescent="0.2">
      <c r="A221" s="4">
        <v>44819</v>
      </c>
      <c r="B221">
        <v>239.8175964355469</v>
      </c>
      <c r="C221">
        <v>3901.35009765625</v>
      </c>
      <c r="D221">
        <f t="shared" si="12"/>
        <v>-2.7119139276957527E-2</v>
      </c>
      <c r="E221">
        <f t="shared" si="13"/>
        <v>-1.1317739184353415E-2</v>
      </c>
      <c r="F221">
        <f t="shared" si="14"/>
        <v>-1.4483704915793497E-2</v>
      </c>
      <c r="G221">
        <f t="shared" si="15"/>
        <v>-1.263543436116403E-2</v>
      </c>
      <c r="H221">
        <f>0</f>
        <v>0</v>
      </c>
    </row>
    <row r="222" spans="1:8" x14ac:dyDescent="0.2">
      <c r="A222" s="4">
        <v>44820</v>
      </c>
      <c r="B222">
        <v>239.1921081542969</v>
      </c>
      <c r="C222">
        <v>3873.330078125</v>
      </c>
      <c r="D222">
        <f t="shared" si="12"/>
        <v>-2.6081834300182294E-3</v>
      </c>
      <c r="E222">
        <f t="shared" si="13"/>
        <v>-7.1821340894484553E-3</v>
      </c>
      <c r="F222">
        <f t="shared" si="14"/>
        <v>-9.33854042254453E-3</v>
      </c>
      <c r="G222">
        <f t="shared" si="15"/>
        <v>6.7303569925263006E-3</v>
      </c>
      <c r="H222">
        <f>0</f>
        <v>0</v>
      </c>
    </row>
    <row r="223" spans="1:8" x14ac:dyDescent="0.2">
      <c r="A223" s="4">
        <v>44823</v>
      </c>
      <c r="B223">
        <v>238.97711181640619</v>
      </c>
      <c r="C223">
        <v>3899.889892578125</v>
      </c>
      <c r="D223">
        <f t="shared" si="12"/>
        <v>-8.9884377686921813E-4</v>
      </c>
      <c r="E223">
        <f t="shared" si="13"/>
        <v>6.8571007162865349E-3</v>
      </c>
      <c r="F223">
        <f t="shared" si="14"/>
        <v>8.1278691540963306E-3</v>
      </c>
      <c r="G223">
        <f t="shared" si="15"/>
        <v>-9.0267129309655487E-3</v>
      </c>
      <c r="H223">
        <f>0</f>
        <v>0</v>
      </c>
    </row>
    <row r="224" spans="1:8" x14ac:dyDescent="0.2">
      <c r="A224" s="4">
        <v>44824</v>
      </c>
      <c r="B224">
        <v>236.95402526855469</v>
      </c>
      <c r="C224">
        <v>3855.929931640625</v>
      </c>
      <c r="D224">
        <f t="shared" si="12"/>
        <v>-8.4656079926421768E-3</v>
      </c>
      <c r="E224">
        <f t="shared" si="13"/>
        <v>-1.1272103097361819E-2</v>
      </c>
      <c r="F224">
        <f t="shared" si="14"/>
        <v>-1.4426928417793418E-2</v>
      </c>
      <c r="G224">
        <f t="shared" si="15"/>
        <v>5.9613204251512415E-3</v>
      </c>
      <c r="H224">
        <f>0</f>
        <v>0</v>
      </c>
    </row>
    <row r="225" spans="1:8" x14ac:dyDescent="0.2">
      <c r="A225" s="4">
        <v>44825</v>
      </c>
      <c r="B225">
        <v>233.53334045410159</v>
      </c>
      <c r="C225">
        <v>3789.929931640625</v>
      </c>
      <c r="D225">
        <f t="shared" si="12"/>
        <v>-1.4436069657716155E-2</v>
      </c>
      <c r="E225">
        <f t="shared" si="13"/>
        <v>-1.7116493600784488E-2</v>
      </c>
      <c r="F225">
        <f t="shared" si="14"/>
        <v>-2.1698016883164122E-2</v>
      </c>
      <c r="G225">
        <f t="shared" si="15"/>
        <v>7.2619472254479671E-3</v>
      </c>
      <c r="H225">
        <f>0</f>
        <v>0</v>
      </c>
    </row>
    <row r="226" spans="1:8" x14ac:dyDescent="0.2">
      <c r="A226" s="4">
        <v>44826</v>
      </c>
      <c r="B226">
        <v>235.517333984375</v>
      </c>
      <c r="C226">
        <v>3757.989990234375</v>
      </c>
      <c r="D226">
        <f t="shared" si="12"/>
        <v>8.4955472585437342E-3</v>
      </c>
      <c r="E226">
        <f t="shared" si="13"/>
        <v>-8.4275809796894308E-3</v>
      </c>
      <c r="F226">
        <f t="shared" si="14"/>
        <v>-1.0888018424153016E-2</v>
      </c>
      <c r="G226">
        <f t="shared" si="15"/>
        <v>1.9383565682696752E-2</v>
      </c>
      <c r="H226">
        <f>0</f>
        <v>0</v>
      </c>
    </row>
    <row r="227" spans="1:8" x14ac:dyDescent="0.2">
      <c r="A227" s="4">
        <v>44827</v>
      </c>
      <c r="B227">
        <v>232.52671813964841</v>
      </c>
      <c r="C227">
        <v>3693.22998046875</v>
      </c>
      <c r="D227">
        <f t="shared" si="12"/>
        <v>-1.2698071068199979E-2</v>
      </c>
      <c r="E227">
        <f t="shared" si="13"/>
        <v>-1.7232619015461026E-2</v>
      </c>
      <c r="F227">
        <f t="shared" si="14"/>
        <v>-2.1842490145636315E-2</v>
      </c>
      <c r="G227">
        <f t="shared" si="15"/>
        <v>9.144419077436336E-3</v>
      </c>
      <c r="H227">
        <f>0</f>
        <v>0</v>
      </c>
    </row>
    <row r="228" spans="1:8" x14ac:dyDescent="0.2">
      <c r="A228" s="4">
        <v>44830</v>
      </c>
      <c r="B228">
        <v>232.06736755371091</v>
      </c>
      <c r="C228">
        <v>3655.0400390625</v>
      </c>
      <c r="D228">
        <f t="shared" si="12"/>
        <v>-1.9754744298314808E-3</v>
      </c>
      <c r="E228">
        <f t="shared" si="13"/>
        <v>-1.0340526208282075E-2</v>
      </c>
      <c r="F228">
        <f t="shared" si="14"/>
        <v>-1.3267940501290095E-2</v>
      </c>
      <c r="G228">
        <f t="shared" si="15"/>
        <v>1.1292466071458614E-2</v>
      </c>
      <c r="H228">
        <f>0</f>
        <v>0</v>
      </c>
    </row>
    <row r="229" spans="1:8" x14ac:dyDescent="0.2">
      <c r="A229" s="4">
        <v>44831</v>
      </c>
      <c r="B229">
        <v>231.05096435546881</v>
      </c>
      <c r="C229">
        <v>3647.2900390625</v>
      </c>
      <c r="D229">
        <f t="shared" si="12"/>
        <v>-4.3797764802363526E-3</v>
      </c>
      <c r="E229">
        <f t="shared" si="13"/>
        <v>-2.1203598092424114E-3</v>
      </c>
      <c r="F229">
        <f t="shared" si="14"/>
        <v>-3.041115813158443E-3</v>
      </c>
      <c r="G229">
        <f t="shared" si="15"/>
        <v>-1.3386606670779096E-3</v>
      </c>
      <c r="H229">
        <f>0</f>
        <v>0</v>
      </c>
    </row>
    <row r="230" spans="1:8" x14ac:dyDescent="0.2">
      <c r="A230" s="4">
        <v>44832</v>
      </c>
      <c r="B230">
        <v>235.60533142089841</v>
      </c>
      <c r="C230">
        <v>3719.0400390625</v>
      </c>
      <c r="D230">
        <f t="shared" si="12"/>
        <v>1.9711525888387094E-2</v>
      </c>
      <c r="E230">
        <f t="shared" si="13"/>
        <v>1.9672139926234733E-2</v>
      </c>
      <c r="F230">
        <f t="shared" si="14"/>
        <v>2.4071239763599369E-2</v>
      </c>
      <c r="G230">
        <f t="shared" si="15"/>
        <v>-4.3597138752122754E-3</v>
      </c>
      <c r="H230">
        <f>0</f>
        <v>0</v>
      </c>
    </row>
    <row r="231" spans="1:8" x14ac:dyDescent="0.2">
      <c r="A231" s="4">
        <v>44833</v>
      </c>
      <c r="B231">
        <v>232.11625671386719</v>
      </c>
      <c r="C231">
        <v>3640.469970703125</v>
      </c>
      <c r="D231">
        <f t="shared" si="12"/>
        <v>-1.4808980280663242E-2</v>
      </c>
      <c r="E231">
        <f t="shared" si="13"/>
        <v>-2.1126437880238824E-2</v>
      </c>
      <c r="F231">
        <f t="shared" si="14"/>
        <v>-2.6686844987659289E-2</v>
      </c>
      <c r="G231">
        <f t="shared" si="15"/>
        <v>1.1877864706996047E-2</v>
      </c>
      <c r="H231">
        <f>0</f>
        <v>0</v>
      </c>
    </row>
    <row r="232" spans="1:8" x14ac:dyDescent="0.2">
      <c r="A232" s="4">
        <v>44834</v>
      </c>
      <c r="B232">
        <v>227.6205139160156</v>
      </c>
      <c r="C232">
        <v>3585.6201171875</v>
      </c>
      <c r="D232">
        <f t="shared" si="12"/>
        <v>-1.9368496035129246E-2</v>
      </c>
      <c r="E232">
        <f t="shared" si="13"/>
        <v>-1.5066695771983274E-2</v>
      </c>
      <c r="F232">
        <f t="shared" si="14"/>
        <v>-1.9147834560369302E-2</v>
      </c>
      <c r="G232">
        <f t="shared" si="15"/>
        <v>-2.2066147475994363E-4</v>
      </c>
      <c r="H232">
        <f>0</f>
        <v>0</v>
      </c>
    </row>
    <row r="233" spans="1:8" x14ac:dyDescent="0.2">
      <c r="A233" s="4">
        <v>44837</v>
      </c>
      <c r="B233">
        <v>235.28279113769531</v>
      </c>
      <c r="C233">
        <v>3678.429931640625</v>
      </c>
      <c r="D233">
        <f t="shared" si="12"/>
        <v>3.3662507345479487E-2</v>
      </c>
      <c r="E233">
        <f t="shared" si="13"/>
        <v>2.5883894952576147E-2</v>
      </c>
      <c r="F233">
        <f t="shared" si="14"/>
        <v>3.1799371601348526E-2</v>
      </c>
      <c r="G233">
        <f t="shared" si="15"/>
        <v>1.8631357441309601E-3</v>
      </c>
      <c r="H233">
        <f>0</f>
        <v>0</v>
      </c>
    </row>
    <row r="234" spans="1:8" x14ac:dyDescent="0.2">
      <c r="A234" s="4">
        <v>44838</v>
      </c>
      <c r="B234">
        <v>243.23826599121091</v>
      </c>
      <c r="C234">
        <v>3790.929931640625</v>
      </c>
      <c r="D234">
        <f t="shared" si="12"/>
        <v>3.3812395777215176E-2</v>
      </c>
      <c r="E234">
        <f t="shared" si="13"/>
        <v>3.0583700679551518E-2</v>
      </c>
      <c r="F234">
        <f t="shared" si="14"/>
        <v>3.7646466040175144E-2</v>
      </c>
      <c r="G234">
        <f t="shared" si="15"/>
        <v>-3.8340702629599682E-3</v>
      </c>
      <c r="H234">
        <f>0</f>
        <v>0</v>
      </c>
    </row>
    <row r="235" spans="1:8" x14ac:dyDescent="0.2">
      <c r="A235" s="4">
        <v>44839</v>
      </c>
      <c r="B235">
        <v>243.5509948730469</v>
      </c>
      <c r="C235">
        <v>3783.280029296875</v>
      </c>
      <c r="D235">
        <f t="shared" si="12"/>
        <v>1.2856894887061099E-3</v>
      </c>
      <c r="E235">
        <f t="shared" si="13"/>
        <v>-2.0179487570848309E-3</v>
      </c>
      <c r="F235">
        <f t="shared" si="14"/>
        <v>-2.9137047820794325E-3</v>
      </c>
      <c r="G235">
        <f t="shared" si="15"/>
        <v>4.1993942707855419E-3</v>
      </c>
      <c r="H235">
        <f>0</f>
        <v>0</v>
      </c>
    </row>
    <row r="236" spans="1:8" x14ac:dyDescent="0.2">
      <c r="A236" s="4">
        <v>44840</v>
      </c>
      <c r="B236">
        <v>241.19561767578119</v>
      </c>
      <c r="C236">
        <v>3744.52001953125</v>
      </c>
      <c r="D236">
        <f t="shared" si="12"/>
        <v>-9.6709816295083018E-3</v>
      </c>
      <c r="E236">
        <f t="shared" si="13"/>
        <v>-1.0245080846639998E-2</v>
      </c>
      <c r="F236">
        <f t="shared" si="14"/>
        <v>-1.3149195583799997E-2</v>
      </c>
      <c r="G236">
        <f t="shared" si="15"/>
        <v>3.4782139542916951E-3</v>
      </c>
      <c r="H236">
        <f>0</f>
        <v>0</v>
      </c>
    </row>
    <row r="237" spans="1:8" x14ac:dyDescent="0.2">
      <c r="A237" s="4">
        <v>44841</v>
      </c>
      <c r="B237">
        <v>228.93013000488281</v>
      </c>
      <c r="C237">
        <v>3639.659912109375</v>
      </c>
      <c r="D237">
        <f t="shared" si="12"/>
        <v>-5.0852862871604176E-2</v>
      </c>
      <c r="E237">
        <f t="shared" si="13"/>
        <v>-2.8003617786773516E-2</v>
      </c>
      <c r="F237">
        <f t="shared" si="14"/>
        <v>-3.5242841282465263E-2</v>
      </c>
      <c r="G237">
        <f t="shared" si="15"/>
        <v>-1.5610021589138913E-2</v>
      </c>
      <c r="H237">
        <f>0</f>
        <v>0</v>
      </c>
    </row>
    <row r="238" spans="1:8" x14ac:dyDescent="0.2">
      <c r="A238" s="4">
        <v>44844</v>
      </c>
      <c r="B238">
        <v>224.05320739746091</v>
      </c>
      <c r="C238">
        <v>3612.389892578125</v>
      </c>
      <c r="D238">
        <f t="shared" si="12"/>
        <v>-2.130310504483568E-2</v>
      </c>
      <c r="E238">
        <f t="shared" si="13"/>
        <v>-7.4924636339018802E-3</v>
      </c>
      <c r="F238">
        <f t="shared" si="14"/>
        <v>-9.7246257756395359E-3</v>
      </c>
      <c r="G238">
        <f t="shared" si="15"/>
        <v>-1.1578479269196144E-2</v>
      </c>
      <c r="H238">
        <f>0</f>
        <v>0</v>
      </c>
    </row>
    <row r="239" spans="1:8" x14ac:dyDescent="0.2">
      <c r="A239" s="4">
        <v>44845</v>
      </c>
      <c r="B239">
        <v>220.30030822753909</v>
      </c>
      <c r="C239">
        <v>3588.840087890625</v>
      </c>
      <c r="D239">
        <f t="shared" si="12"/>
        <v>-1.6750035464854318E-2</v>
      </c>
      <c r="E239">
        <f t="shared" si="13"/>
        <v>-6.5191757777544046E-3</v>
      </c>
      <c r="F239">
        <f t="shared" si="14"/>
        <v>-8.5137446580662249E-3</v>
      </c>
      <c r="G239">
        <f t="shared" si="15"/>
        <v>-8.2362908067880932E-3</v>
      </c>
      <c r="H239">
        <f>0</f>
        <v>0</v>
      </c>
    </row>
    <row r="240" spans="1:8" x14ac:dyDescent="0.2">
      <c r="A240" s="4">
        <v>44846</v>
      </c>
      <c r="B240">
        <v>220.632568359375</v>
      </c>
      <c r="C240">
        <v>3577.030029296875</v>
      </c>
      <c r="D240">
        <f t="shared" si="12"/>
        <v>1.5082145572522521E-3</v>
      </c>
      <c r="E240">
        <f t="shared" si="13"/>
        <v>-3.2907731480149582E-3</v>
      </c>
      <c r="F240">
        <f t="shared" si="14"/>
        <v>-4.4972435175411728E-3</v>
      </c>
      <c r="G240">
        <f t="shared" si="15"/>
        <v>6.0054580747934249E-3</v>
      </c>
      <c r="H240">
        <f>0</f>
        <v>0</v>
      </c>
    </row>
    <row r="241" spans="1:8" x14ac:dyDescent="0.2">
      <c r="A241" s="4">
        <v>44847</v>
      </c>
      <c r="B241">
        <v>228.93013000488281</v>
      </c>
      <c r="C241">
        <v>3669.909912109375</v>
      </c>
      <c r="D241">
        <f t="shared" si="12"/>
        <v>3.7608054455462003E-2</v>
      </c>
      <c r="E241">
        <f t="shared" si="13"/>
        <v>2.5965642460864968E-2</v>
      </c>
      <c r="F241">
        <f t="shared" si="14"/>
        <v>3.1901074826730803E-2</v>
      </c>
      <c r="G241">
        <f t="shared" si="15"/>
        <v>5.7069796287312E-3</v>
      </c>
      <c r="H241">
        <f>0</f>
        <v>0</v>
      </c>
    </row>
    <row r="242" spans="1:8" x14ac:dyDescent="0.2">
      <c r="A242" s="4">
        <v>44848</v>
      </c>
      <c r="B242">
        <v>223.3788757324219</v>
      </c>
      <c r="C242">
        <v>3583.070068359375</v>
      </c>
      <c r="D242">
        <f t="shared" si="12"/>
        <v>-2.4248683527775539E-2</v>
      </c>
      <c r="E242">
        <f t="shared" si="13"/>
        <v>-2.3662663615654389E-2</v>
      </c>
      <c r="F242">
        <f t="shared" si="14"/>
        <v>-2.9842199113903369E-2</v>
      </c>
      <c r="G242">
        <f t="shared" si="15"/>
        <v>5.5935155861278306E-3</v>
      </c>
      <c r="H242">
        <f>0</f>
        <v>0</v>
      </c>
    </row>
    <row r="243" spans="1:8" x14ac:dyDescent="0.2">
      <c r="A243" s="4">
        <v>44851</v>
      </c>
      <c r="B243">
        <v>232.1455383300781</v>
      </c>
      <c r="C243">
        <v>3677.949951171875</v>
      </c>
      <c r="D243">
        <f t="shared" si="12"/>
        <v>3.9245710091931452E-2</v>
      </c>
      <c r="E243">
        <f t="shared" si="13"/>
        <v>2.6480052302171098E-2</v>
      </c>
      <c r="F243">
        <f t="shared" si="14"/>
        <v>3.2541059348881352E-2</v>
      </c>
      <c r="G243">
        <f t="shared" si="15"/>
        <v>6.7046507430501001E-3</v>
      </c>
      <c r="H243">
        <f>0</f>
        <v>0</v>
      </c>
    </row>
    <row r="244" spans="1:8" x14ac:dyDescent="0.2">
      <c r="A244" s="4">
        <v>44852</v>
      </c>
      <c r="B244">
        <v>233.09356689453119</v>
      </c>
      <c r="C244">
        <v>3719.97998046875</v>
      </c>
      <c r="D244">
        <f t="shared" si="12"/>
        <v>4.0837681881489285E-3</v>
      </c>
      <c r="E244">
        <f t="shared" si="13"/>
        <v>1.1427569666488724E-2</v>
      </c>
      <c r="F244">
        <f t="shared" si="14"/>
        <v>1.381405388896101E-2</v>
      </c>
      <c r="G244">
        <f t="shared" si="15"/>
        <v>-9.730285700812082E-3</v>
      </c>
      <c r="H244">
        <f>0</f>
        <v>0</v>
      </c>
    </row>
    <row r="245" spans="1:8" x14ac:dyDescent="0.2">
      <c r="A245" s="4">
        <v>44853</v>
      </c>
      <c r="B245">
        <v>231.1193542480469</v>
      </c>
      <c r="C245">
        <v>3695.159912109375</v>
      </c>
      <c r="D245">
        <f t="shared" si="12"/>
        <v>-8.4696144676423835E-3</v>
      </c>
      <c r="E245">
        <f t="shared" si="13"/>
        <v>-6.6720972934503076E-3</v>
      </c>
      <c r="F245">
        <f t="shared" si="14"/>
        <v>-8.7039964675974871E-3</v>
      </c>
      <c r="G245">
        <f t="shared" si="15"/>
        <v>2.3438199995510361E-4</v>
      </c>
      <c r="H245">
        <f>0</f>
        <v>0</v>
      </c>
    </row>
    <row r="246" spans="1:8" x14ac:dyDescent="0.2">
      <c r="A246" s="4">
        <v>44854</v>
      </c>
      <c r="B246">
        <v>230.7968444824219</v>
      </c>
      <c r="C246">
        <v>3665.780029296875</v>
      </c>
      <c r="D246">
        <f t="shared" si="12"/>
        <v>-1.3954251762008374E-3</v>
      </c>
      <c r="E246">
        <f t="shared" si="13"/>
        <v>-7.9509097065648682E-3</v>
      </c>
      <c r="F246">
        <f t="shared" si="14"/>
        <v>-1.0294984985720075E-2</v>
      </c>
      <c r="G246">
        <f t="shared" si="15"/>
        <v>8.8995598095192377E-3</v>
      </c>
      <c r="H246">
        <f>0</f>
        <v>0</v>
      </c>
    </row>
    <row r="247" spans="1:8" x14ac:dyDescent="0.2">
      <c r="A247" s="4">
        <v>44855</v>
      </c>
      <c r="B247">
        <v>236.63148498535159</v>
      </c>
      <c r="C247">
        <v>3752.75</v>
      </c>
      <c r="D247">
        <f t="shared" si="12"/>
        <v>2.5280417139212918E-2</v>
      </c>
      <c r="E247">
        <f t="shared" si="13"/>
        <v>2.372481982226482E-2</v>
      </c>
      <c r="F247">
        <f t="shared" si="14"/>
        <v>2.9113235850035928E-2</v>
      </c>
      <c r="G247">
        <f t="shared" si="15"/>
        <v>-3.8328187108230098E-3</v>
      </c>
      <c r="H247">
        <f>0</f>
        <v>0</v>
      </c>
    </row>
    <row r="248" spans="1:8" x14ac:dyDescent="0.2">
      <c r="A248" s="4">
        <v>44858</v>
      </c>
      <c r="B248">
        <v>241.6452331542969</v>
      </c>
      <c r="C248">
        <v>3797.340087890625</v>
      </c>
      <c r="D248">
        <f t="shared" si="12"/>
        <v>2.118800112020458E-2</v>
      </c>
      <c r="E248">
        <f t="shared" si="13"/>
        <v>1.1881976654619875E-2</v>
      </c>
      <c r="F248">
        <f t="shared" si="14"/>
        <v>1.4379388017139012E-2</v>
      </c>
      <c r="G248">
        <f t="shared" si="15"/>
        <v>6.8086131030655681E-3</v>
      </c>
      <c r="H248">
        <f>0</f>
        <v>0</v>
      </c>
    </row>
    <row r="249" spans="1:8" x14ac:dyDescent="0.2">
      <c r="A249" s="4">
        <v>44859</v>
      </c>
      <c r="B249">
        <v>244.9779052734375</v>
      </c>
      <c r="C249">
        <v>3859.110107421875</v>
      </c>
      <c r="D249">
        <f t="shared" si="12"/>
        <v>1.3791590571176737E-2</v>
      </c>
      <c r="E249">
        <f t="shared" si="13"/>
        <v>1.6266654579669915E-2</v>
      </c>
      <c r="F249">
        <f t="shared" si="14"/>
        <v>1.9834427523230554E-2</v>
      </c>
      <c r="G249">
        <f t="shared" si="15"/>
        <v>-6.0428369520538171E-3</v>
      </c>
      <c r="H249">
        <f>0</f>
        <v>0</v>
      </c>
    </row>
    <row r="250" spans="1:8" x14ac:dyDescent="0.2">
      <c r="A250" s="4">
        <v>44860</v>
      </c>
      <c r="B250">
        <v>226.07633972167969</v>
      </c>
      <c r="C250">
        <v>3830.60009765625</v>
      </c>
      <c r="D250">
        <f t="shared" si="12"/>
        <v>-7.7156205293944402E-2</v>
      </c>
      <c r="E250">
        <f t="shared" si="13"/>
        <v>-7.3877160723645474E-3</v>
      </c>
      <c r="F250">
        <f t="shared" si="14"/>
        <v>-9.5943078603626959E-3</v>
      </c>
      <c r="G250">
        <f t="shared" si="15"/>
        <v>-6.7561897433581708E-2</v>
      </c>
      <c r="H250">
        <f>0</f>
        <v>0</v>
      </c>
    </row>
    <row r="251" spans="1:8" x14ac:dyDescent="0.2">
      <c r="A251" s="4">
        <v>44861</v>
      </c>
      <c r="B251">
        <v>221.6098937988281</v>
      </c>
      <c r="C251">
        <v>3807.300048828125</v>
      </c>
      <c r="D251">
        <f t="shared" si="12"/>
        <v>-1.9756361627007002E-2</v>
      </c>
      <c r="E251">
        <f t="shared" si="13"/>
        <v>-6.0826106182112483E-3</v>
      </c>
      <c r="F251">
        <f t="shared" si="14"/>
        <v>-7.9706077998980395E-3</v>
      </c>
      <c r="G251">
        <f t="shared" si="15"/>
        <v>-1.1785753827108962E-2</v>
      </c>
      <c r="H251">
        <f>0</f>
        <v>0</v>
      </c>
    </row>
    <row r="252" spans="1:8" x14ac:dyDescent="0.2">
      <c r="A252" s="4">
        <v>44862</v>
      </c>
      <c r="B252">
        <v>230.523193359375</v>
      </c>
      <c r="C252">
        <v>3901.06005859375</v>
      </c>
      <c r="D252">
        <f t="shared" si="12"/>
        <v>4.022067520432171E-2</v>
      </c>
      <c r="E252">
        <f t="shared" si="13"/>
        <v>2.4626377895927698E-2</v>
      </c>
      <c r="F252">
        <f t="shared" si="14"/>
        <v>3.0234876935865664E-2</v>
      </c>
      <c r="G252">
        <f t="shared" si="15"/>
        <v>9.9857982684560462E-3</v>
      </c>
      <c r="H252">
        <f>0</f>
        <v>0</v>
      </c>
    </row>
    <row r="253" spans="1:8" x14ac:dyDescent="0.2">
      <c r="A253" s="4">
        <v>44865</v>
      </c>
      <c r="B253">
        <v>226.86796569824219</v>
      </c>
      <c r="C253">
        <v>3871.97998046875</v>
      </c>
      <c r="D253">
        <f t="shared" si="12"/>
        <v>-1.5856225171384297E-2</v>
      </c>
      <c r="E253">
        <f t="shared" si="13"/>
        <v>-7.4544041076575196E-3</v>
      </c>
      <c r="F253">
        <f t="shared" si="14"/>
        <v>-9.6772753834796048E-3</v>
      </c>
      <c r="G253">
        <f t="shared" si="15"/>
        <v>-6.1789497879046924E-3</v>
      </c>
      <c r="H253">
        <f>0</f>
        <v>0</v>
      </c>
    </row>
    <row r="254" spans="1:8" x14ac:dyDescent="0.2">
      <c r="A254" s="4">
        <v>44866</v>
      </c>
      <c r="B254">
        <v>222.99772644042969</v>
      </c>
      <c r="C254">
        <v>3856.10009765625</v>
      </c>
      <c r="D254">
        <f t="shared" si="12"/>
        <v>-1.7059434750520519E-2</v>
      </c>
      <c r="E254">
        <f t="shared" si="13"/>
        <v>-4.1012306087846451E-3</v>
      </c>
      <c r="F254">
        <f t="shared" si="14"/>
        <v>-5.5055450489369653E-3</v>
      </c>
      <c r="G254">
        <f t="shared" si="15"/>
        <v>-1.1553889701583553E-2</v>
      </c>
      <c r="H254">
        <f>0</f>
        <v>0</v>
      </c>
    </row>
    <row r="255" spans="1:8" x14ac:dyDescent="0.2">
      <c r="A255" s="4">
        <v>44867</v>
      </c>
      <c r="B255">
        <v>215.11067199707031</v>
      </c>
      <c r="C255">
        <v>3759.68994140625</v>
      </c>
      <c r="D255">
        <f t="shared" si="12"/>
        <v>-3.5368317736935606E-2</v>
      </c>
      <c r="E255">
        <f t="shared" si="13"/>
        <v>-2.500198485734284E-2</v>
      </c>
      <c r="F255">
        <f t="shared" si="14"/>
        <v>-3.1508467517112192E-2</v>
      </c>
      <c r="G255">
        <f t="shared" si="15"/>
        <v>-3.8598502198234144E-3</v>
      </c>
      <c r="H255">
        <f>0</f>
        <v>0</v>
      </c>
    </row>
    <row r="256" spans="1:8" x14ac:dyDescent="0.2">
      <c r="A256" s="4">
        <v>44868</v>
      </c>
      <c r="B256">
        <v>209.3932800292969</v>
      </c>
      <c r="C256">
        <v>3719.889892578125</v>
      </c>
      <c r="D256">
        <f t="shared" si="12"/>
        <v>-2.6578839230492868E-2</v>
      </c>
      <c r="E256">
        <f t="shared" si="13"/>
        <v>-1.0585992315429671E-2</v>
      </c>
      <c r="F256">
        <f t="shared" si="14"/>
        <v>-1.3573328339299053E-2</v>
      </c>
      <c r="G256">
        <f t="shared" si="15"/>
        <v>-1.3005510891193815E-2</v>
      </c>
      <c r="H256">
        <f>0</f>
        <v>0</v>
      </c>
    </row>
    <row r="257" spans="1:16" x14ac:dyDescent="0.2">
      <c r="A257" s="4">
        <v>44869</v>
      </c>
      <c r="B257">
        <v>216.37141418457031</v>
      </c>
      <c r="C257">
        <v>3770.550048828125</v>
      </c>
      <c r="D257">
        <f t="shared" si="12"/>
        <v>3.3325492366789833E-2</v>
      </c>
      <c r="E257">
        <f t="shared" si="13"/>
        <v>1.3618724670070526E-2</v>
      </c>
      <c r="F257">
        <f t="shared" si="14"/>
        <v>1.6540100662025298E-2</v>
      </c>
      <c r="G257">
        <f t="shared" si="15"/>
        <v>1.6785391704764535E-2</v>
      </c>
      <c r="H257">
        <f>0</f>
        <v>0</v>
      </c>
    </row>
    <row r="258" spans="1:16" x14ac:dyDescent="0.2">
      <c r="A258" s="4">
        <v>44872</v>
      </c>
      <c r="B258">
        <v>222.70454406738281</v>
      </c>
      <c r="C258">
        <v>3806.800048828125</v>
      </c>
      <c r="D258">
        <f t="shared" ref="D258:D300" si="16">(B258/B257)-1</f>
        <v>2.9269716180762018E-2</v>
      </c>
      <c r="E258">
        <f t="shared" ref="E258:E300" si="17">(C258/C257)-1</f>
        <v>9.6139819205598442E-3</v>
      </c>
      <c r="F258">
        <f t="shared" ref="F258:F300" si="18">alpha_msft+beta_msft*E258</f>
        <v>1.1557743854127006E-2</v>
      </c>
      <c r="G258">
        <f t="shared" ref="G258:G300" si="19">D258-F258</f>
        <v>1.771197232663501E-2</v>
      </c>
      <c r="H258">
        <f>0</f>
        <v>0</v>
      </c>
    </row>
    <row r="259" spans="1:16" x14ac:dyDescent="0.2">
      <c r="A259" s="4">
        <v>44873</v>
      </c>
      <c r="B259">
        <v>223.68183898925781</v>
      </c>
      <c r="C259">
        <v>3828.110107421875</v>
      </c>
      <c r="D259">
        <f t="shared" si="16"/>
        <v>4.3883025645821139E-3</v>
      </c>
      <c r="E259">
        <f t="shared" si="17"/>
        <v>5.5978928024627006E-3</v>
      </c>
      <c r="F259">
        <f t="shared" si="18"/>
        <v>6.5612708694084663E-3</v>
      </c>
      <c r="G259">
        <f t="shared" si="19"/>
        <v>-2.1729683048263525E-3</v>
      </c>
      <c r="H259">
        <f>0</f>
        <v>0</v>
      </c>
    </row>
    <row r="260" spans="1:16" x14ac:dyDescent="0.2">
      <c r="A260" s="4">
        <v>44874</v>
      </c>
      <c r="B260">
        <v>219.4206848144531</v>
      </c>
      <c r="C260">
        <v>3748.570068359375</v>
      </c>
      <c r="D260">
        <f t="shared" si="16"/>
        <v>-1.9050067694630135E-2</v>
      </c>
      <c r="E260">
        <f t="shared" si="17"/>
        <v>-2.077788695478977E-2</v>
      </c>
      <c r="F260">
        <f t="shared" si="18"/>
        <v>-2.6253207876630741E-2</v>
      </c>
      <c r="G260">
        <f t="shared" si="19"/>
        <v>7.2031401820006058E-3</v>
      </c>
      <c r="H260">
        <f>0</f>
        <v>0</v>
      </c>
    </row>
    <row r="261" spans="1:16" x14ac:dyDescent="0.2">
      <c r="A261" s="4">
        <v>44875</v>
      </c>
      <c r="B261">
        <v>237.4720153808594</v>
      </c>
      <c r="C261">
        <v>3956.3701171875</v>
      </c>
      <c r="D261">
        <f t="shared" si="16"/>
        <v>8.2268135211003068E-2</v>
      </c>
      <c r="E261">
        <f t="shared" si="17"/>
        <v>5.5434484360344927E-2</v>
      </c>
      <c r="F261">
        <f t="shared" si="18"/>
        <v>6.8563675708321045E-2</v>
      </c>
      <c r="G261">
        <f t="shared" si="19"/>
        <v>1.3704459502682023E-2</v>
      </c>
      <c r="H261">
        <f>0</f>
        <v>0</v>
      </c>
    </row>
    <row r="262" spans="1:16" x14ac:dyDescent="0.2">
      <c r="A262" s="4">
        <v>44876</v>
      </c>
      <c r="B262">
        <v>241.50836181640619</v>
      </c>
      <c r="C262">
        <v>3992.929931640625</v>
      </c>
      <c r="D262">
        <f t="shared" si="16"/>
        <v>1.6997145659766622E-2</v>
      </c>
      <c r="E262">
        <f t="shared" si="17"/>
        <v>9.2407467881479022E-3</v>
      </c>
      <c r="F262">
        <f t="shared" si="18"/>
        <v>1.1093396773869059E-2</v>
      </c>
      <c r="G262">
        <f t="shared" si="19"/>
        <v>5.9037488858975622E-3</v>
      </c>
      <c r="H262">
        <f>0</f>
        <v>0</v>
      </c>
    </row>
    <row r="263" spans="1:16" x14ac:dyDescent="0.2">
      <c r="A263" s="4">
        <v>44879</v>
      </c>
      <c r="B263">
        <v>236.07444763183591</v>
      </c>
      <c r="C263">
        <v>3957.25</v>
      </c>
      <c r="D263">
        <f t="shared" si="16"/>
        <v>-2.2499900805509676E-2</v>
      </c>
      <c r="E263">
        <f t="shared" si="17"/>
        <v>-8.9357770488009969E-3</v>
      </c>
      <c r="F263">
        <f t="shared" si="18"/>
        <v>-1.1520272304878447E-2</v>
      </c>
      <c r="G263">
        <f t="shared" si="19"/>
        <v>-1.0979628500631229E-2</v>
      </c>
      <c r="H263">
        <f>0</f>
        <v>0</v>
      </c>
    </row>
    <row r="264" spans="1:16" x14ac:dyDescent="0.2">
      <c r="A264" s="4">
        <v>44880</v>
      </c>
      <c r="B264">
        <v>236.48492431640619</v>
      </c>
      <c r="C264">
        <v>3991.72998046875</v>
      </c>
      <c r="D264">
        <f t="shared" si="16"/>
        <v>1.738759483238983E-3</v>
      </c>
      <c r="E264">
        <f t="shared" si="17"/>
        <v>8.7131165503191443E-3</v>
      </c>
      <c r="F264">
        <f t="shared" si="18"/>
        <v>1.0436964570372265E-2</v>
      </c>
      <c r="G264">
        <f t="shared" si="19"/>
        <v>-8.698205087133282E-3</v>
      </c>
      <c r="H264">
        <f>0</f>
        <v>0</v>
      </c>
    </row>
    <row r="265" spans="1:16" x14ac:dyDescent="0.2">
      <c r="A265" s="4">
        <v>44881</v>
      </c>
      <c r="B265">
        <v>236.91615295410159</v>
      </c>
      <c r="C265">
        <v>3958.7900390625</v>
      </c>
      <c r="D265">
        <f t="shared" si="16"/>
        <v>1.8234931420761935E-3</v>
      </c>
      <c r="E265">
        <f t="shared" si="17"/>
        <v>-8.252046497990273E-3</v>
      </c>
      <c r="F265">
        <f t="shared" si="18"/>
        <v>-1.0669633505415962E-2</v>
      </c>
      <c r="G265">
        <f t="shared" si="19"/>
        <v>1.2493126647492156E-2</v>
      </c>
      <c r="H265">
        <f>0</f>
        <v>0</v>
      </c>
    </row>
    <row r="266" spans="1:16" x14ac:dyDescent="0.2">
      <c r="A266" s="4">
        <v>44882</v>
      </c>
      <c r="B266">
        <v>236.86714172363281</v>
      </c>
      <c r="C266">
        <v>3946.56005859375</v>
      </c>
      <c r="D266">
        <f t="shared" si="16"/>
        <v>-2.068716288765593E-4</v>
      </c>
      <c r="E266">
        <f t="shared" si="17"/>
        <v>-3.0893228355314273E-3</v>
      </c>
      <c r="F266">
        <f t="shared" si="18"/>
        <v>-4.2466163490474671E-3</v>
      </c>
      <c r="G266">
        <f t="shared" si="19"/>
        <v>4.0397447201709078E-3</v>
      </c>
      <c r="H266">
        <f>0</f>
        <v>0</v>
      </c>
    </row>
    <row r="267" spans="1:16" x14ac:dyDescent="0.2">
      <c r="A267" s="4">
        <v>44883</v>
      </c>
      <c r="B267">
        <v>236.41630554199219</v>
      </c>
      <c r="C267">
        <v>3965.340087890625</v>
      </c>
      <c r="D267">
        <f t="shared" si="16"/>
        <v>-1.9033293447119348E-3</v>
      </c>
      <c r="E267">
        <f t="shared" si="17"/>
        <v>4.7585819088147296E-3</v>
      </c>
      <c r="F267">
        <f t="shared" si="18"/>
        <v>5.5170723761541578E-3</v>
      </c>
      <c r="G267">
        <f t="shared" si="19"/>
        <v>-7.4204017208660926E-3</v>
      </c>
      <c r="H267">
        <f>0</f>
        <v>0</v>
      </c>
    </row>
    <row r="268" spans="1:16" x14ac:dyDescent="0.2">
      <c r="A268" s="4">
        <v>44886</v>
      </c>
      <c r="B268">
        <v>237.22978210449219</v>
      </c>
      <c r="C268">
        <v>3949.93994140625</v>
      </c>
      <c r="D268">
        <f t="shared" si="16"/>
        <v>3.4408648787360718E-3</v>
      </c>
      <c r="E268">
        <f t="shared" si="17"/>
        <v>-3.8836886983297791E-3</v>
      </c>
      <c r="F268">
        <f t="shared" si="18"/>
        <v>-5.2348980969722141E-3</v>
      </c>
      <c r="G268">
        <f t="shared" si="19"/>
        <v>8.6757629757082851E-3</v>
      </c>
      <c r="H268">
        <f>0</f>
        <v>0</v>
      </c>
    </row>
    <row r="269" spans="1:16" x14ac:dyDescent="0.2">
      <c r="A269" s="4">
        <v>44887</v>
      </c>
      <c r="B269">
        <v>240.15040588378909</v>
      </c>
      <c r="C269">
        <v>4003.580078125</v>
      </c>
      <c r="D269">
        <f t="shared" si="16"/>
        <v>1.2311370660916587E-2</v>
      </c>
      <c r="E269">
        <f t="shared" si="17"/>
        <v>1.3579987927526016E-2</v>
      </c>
      <c r="F269">
        <f t="shared" si="18"/>
        <v>1.6491907735536819E-2</v>
      </c>
      <c r="G269">
        <f t="shared" si="19"/>
        <v>-4.1805370746202317E-3</v>
      </c>
      <c r="H269">
        <f>0</f>
        <v>0</v>
      </c>
    </row>
    <row r="270" spans="1:16" x14ac:dyDescent="0.2">
      <c r="A270" s="4">
        <v>44888</v>
      </c>
      <c r="B270">
        <v>242.6496276855469</v>
      </c>
      <c r="C270">
        <v>4027.260009765625</v>
      </c>
      <c r="D270">
        <f t="shared" si="16"/>
        <v>1.0406902260107875E-2</v>
      </c>
      <c r="E270">
        <f t="shared" si="17"/>
        <v>5.9146891478476515E-3</v>
      </c>
      <c r="F270">
        <f t="shared" si="18"/>
        <v>6.9554016605407713E-3</v>
      </c>
      <c r="G270">
        <f t="shared" si="19"/>
        <v>3.451500599567104E-3</v>
      </c>
      <c r="H270">
        <f>0</f>
        <v>0</v>
      </c>
    </row>
    <row r="271" spans="1:16" x14ac:dyDescent="0.2">
      <c r="A271" s="4">
        <v>44890</v>
      </c>
      <c r="B271">
        <v>242.56141662597659</v>
      </c>
      <c r="C271">
        <v>4026.1201171875</v>
      </c>
      <c r="D271">
        <f t="shared" si="16"/>
        <v>-3.6353263926958146E-4</v>
      </c>
      <c r="E271">
        <f t="shared" si="17"/>
        <v>-2.8304419763336419E-4</v>
      </c>
      <c r="F271">
        <f t="shared" si="18"/>
        <v>-7.5528560674214976E-4</v>
      </c>
      <c r="G271">
        <f t="shared" si="19"/>
        <v>3.917529674725683E-4</v>
      </c>
      <c r="H271">
        <f>0</f>
        <v>0</v>
      </c>
    </row>
    <row r="272" spans="1:16" x14ac:dyDescent="0.2">
      <c r="A272" s="4">
        <v>44893</v>
      </c>
      <c r="B272">
        <v>236.9455261230469</v>
      </c>
      <c r="C272">
        <v>3963.93994140625</v>
      </c>
      <c r="D272">
        <f t="shared" si="16"/>
        <v>-2.3152447660665043E-2</v>
      </c>
      <c r="E272">
        <f t="shared" si="17"/>
        <v>-1.5444192913123267E-2</v>
      </c>
      <c r="F272">
        <f t="shared" si="18"/>
        <v>-1.9617484065659198E-2</v>
      </c>
      <c r="G272">
        <f t="shared" si="19"/>
        <v>-3.5349635950058453E-3</v>
      </c>
      <c r="H272">
        <f>0</f>
        <v>0</v>
      </c>
      <c r="K272" t="s">
        <v>47</v>
      </c>
      <c r="L272" t="s">
        <v>48</v>
      </c>
      <c r="M272" t="s">
        <v>49</v>
      </c>
      <c r="N272" t="s">
        <v>50</v>
      </c>
      <c r="O272" t="s">
        <v>51</v>
      </c>
      <c r="P272" t="s">
        <v>58</v>
      </c>
    </row>
    <row r="273" spans="1:16" x14ac:dyDescent="0.2">
      <c r="A273" s="4">
        <v>44894</v>
      </c>
      <c r="B273">
        <v>235.54402160644531</v>
      </c>
      <c r="C273">
        <v>3957.6298828125</v>
      </c>
      <c r="D273">
        <f t="shared" si="16"/>
        <v>-5.9148806881197391E-3</v>
      </c>
      <c r="E273">
        <f t="shared" si="17"/>
        <v>-1.5918653377758885E-3</v>
      </c>
      <c r="F273">
        <f t="shared" si="18"/>
        <v>-2.3836084044317348E-3</v>
      </c>
      <c r="G273">
        <f t="shared" si="19"/>
        <v>-3.5312722836880043E-3</v>
      </c>
      <c r="H273">
        <f>0</f>
        <v>0</v>
      </c>
      <c r="K273">
        <f>SUM(G273:G275)</f>
        <v>1.9711646166517795E-2</v>
      </c>
      <c r="L273">
        <f>SUM(G272:G276)</f>
        <v>1.9361803508332703E-2</v>
      </c>
      <c r="M273">
        <f>SUM(G271:G277)</f>
        <v>2.351860190532545E-2</v>
      </c>
      <c r="N273">
        <f>SUM(G269:G279)</f>
        <v>2.0463691898322603E-2</v>
      </c>
      <c r="O273">
        <f>SUM(G264:G284)</f>
        <v>6.3968936608240073E-2</v>
      </c>
      <c r="P273">
        <f>SUM(G259:G289)</f>
        <v>6.5819967554372055E-2</v>
      </c>
    </row>
    <row r="274" spans="1:16" x14ac:dyDescent="0.2">
      <c r="A274" s="5">
        <v>44895</v>
      </c>
      <c r="B274" s="3">
        <v>250.05908203125</v>
      </c>
      <c r="C274" s="3">
        <v>4080.110107421875</v>
      </c>
      <c r="D274" s="3">
        <f t="shared" si="16"/>
        <v>6.1623556929230494E-2</v>
      </c>
      <c r="E274" s="3">
        <f t="shared" si="17"/>
        <v>3.0947872397389053E-2</v>
      </c>
      <c r="F274" s="3">
        <f t="shared" si="18"/>
        <v>3.8099537198824113E-2</v>
      </c>
      <c r="G274" s="3">
        <f t="shared" si="19"/>
        <v>2.3524019730406381E-2</v>
      </c>
      <c r="H274" s="3">
        <f>0</f>
        <v>0</v>
      </c>
      <c r="K274">
        <f>_xlfn.T.TEST(G273:G275, H273:H275, 2, 1)</f>
        <v>0.52161063021861431</v>
      </c>
      <c r="L274">
        <f>_xlfn.T.TEST(G272:G276, H272:H276, 2, 1)</f>
        <v>0.48736393659241972</v>
      </c>
      <c r="M274">
        <f>_xlfn.T.TEST(G271:G277, H271:H277, 2, 1)</f>
        <v>0.37817866113160159</v>
      </c>
      <c r="N274">
        <f>_xlfn.T.TEST(G269:G279, H269:H279, 2, 1)</f>
        <v>0.44357835333883411</v>
      </c>
      <c r="O274">
        <f>_xlfn.T.TEST(G264:G284, H264:H284, 2, 1)</f>
        <v>7.7751801860924896E-2</v>
      </c>
      <c r="P274">
        <f>_xlfn.T.TEST(G259:G289, H259:H289, 2, 1)</f>
        <v>0.12671471579973737</v>
      </c>
    </row>
    <row r="275" spans="1:16" x14ac:dyDescent="0.2">
      <c r="A275" s="4">
        <v>44896</v>
      </c>
      <c r="B275">
        <v>249.61805725097659</v>
      </c>
      <c r="C275">
        <v>4076.570068359375</v>
      </c>
      <c r="D275">
        <f t="shared" si="16"/>
        <v>-1.7636823133594381E-3</v>
      </c>
      <c r="E275">
        <f t="shared" si="17"/>
        <v>-8.6763321804983473E-4</v>
      </c>
      <c r="F275">
        <f t="shared" si="18"/>
        <v>-1.4825810331588591E-3</v>
      </c>
      <c r="G275">
        <f t="shared" si="19"/>
        <v>-2.8110128020057907E-4</v>
      </c>
      <c r="H275">
        <f>0</f>
        <v>0</v>
      </c>
    </row>
    <row r="276" spans="1:16" x14ac:dyDescent="0.2">
      <c r="A276" s="4">
        <v>44897</v>
      </c>
      <c r="B276">
        <v>249.94148254394531</v>
      </c>
      <c r="C276">
        <v>4071.699951171875</v>
      </c>
      <c r="D276">
        <f t="shared" si="16"/>
        <v>1.2956806752306704E-3</v>
      </c>
      <c r="E276">
        <f t="shared" si="17"/>
        <v>-1.194660488065602E-3</v>
      </c>
      <c r="F276">
        <f t="shared" si="18"/>
        <v>-1.8894402615900825E-3</v>
      </c>
      <c r="G276">
        <f t="shared" si="19"/>
        <v>3.185120936820753E-3</v>
      </c>
      <c r="H276">
        <f>0</f>
        <v>0</v>
      </c>
    </row>
    <row r="277" spans="1:16" x14ac:dyDescent="0.2">
      <c r="A277" s="4">
        <v>44900</v>
      </c>
      <c r="B277">
        <v>245.21745300292969</v>
      </c>
      <c r="C277">
        <v>3998.840087890625</v>
      </c>
      <c r="D277">
        <f t="shared" si="16"/>
        <v>-1.8900542210655402E-2</v>
      </c>
      <c r="E277">
        <f t="shared" si="17"/>
        <v>-1.7894212283564803E-2</v>
      </c>
      <c r="F277">
        <f t="shared" si="18"/>
        <v>-2.266558764017558E-2</v>
      </c>
      <c r="G277">
        <f t="shared" si="19"/>
        <v>3.765045429520178E-3</v>
      </c>
      <c r="H277">
        <f>0</f>
        <v>0</v>
      </c>
    </row>
    <row r="278" spans="1:16" x14ac:dyDescent="0.2">
      <c r="A278" s="4">
        <v>44901</v>
      </c>
      <c r="B278">
        <v>240.23860168457031</v>
      </c>
      <c r="C278">
        <v>3941.260009765625</v>
      </c>
      <c r="D278">
        <f t="shared" si="16"/>
        <v>-2.0303821189676441E-2</v>
      </c>
      <c r="E278">
        <f t="shared" si="17"/>
        <v>-1.4399194981406072E-2</v>
      </c>
      <c r="F278">
        <f t="shared" si="18"/>
        <v>-1.8317387433992416E-2</v>
      </c>
      <c r="G278">
        <f t="shared" si="19"/>
        <v>-1.986433755684025E-3</v>
      </c>
      <c r="H278">
        <f>0</f>
        <v>0</v>
      </c>
    </row>
    <row r="279" spans="1:16" x14ac:dyDescent="0.2">
      <c r="A279" s="4">
        <v>44902</v>
      </c>
      <c r="B279">
        <v>239.5035705566406</v>
      </c>
      <c r="C279">
        <v>3933.919921875</v>
      </c>
      <c r="D279">
        <f t="shared" si="16"/>
        <v>-3.0595879378901847E-3</v>
      </c>
      <c r="E279">
        <f t="shared" si="17"/>
        <v>-1.8623708845491027E-3</v>
      </c>
      <c r="F279">
        <f t="shared" si="18"/>
        <v>-2.7201481616244906E-3</v>
      </c>
      <c r="G279">
        <f t="shared" si="19"/>
        <v>-3.3943977626569406E-4</v>
      </c>
      <c r="H279">
        <f>0</f>
        <v>0</v>
      </c>
    </row>
    <row r="280" spans="1:16" x14ac:dyDescent="0.2">
      <c r="A280" s="4">
        <v>44903</v>
      </c>
      <c r="B280">
        <v>242.47322082519531</v>
      </c>
      <c r="C280">
        <v>3963.510009765625</v>
      </c>
      <c r="D280">
        <f t="shared" si="16"/>
        <v>1.23991899646958E-2</v>
      </c>
      <c r="E280">
        <f t="shared" si="17"/>
        <v>7.5217819575039702E-3</v>
      </c>
      <c r="F280">
        <f t="shared" si="18"/>
        <v>8.9548084394390926E-3</v>
      </c>
      <c r="G280">
        <f t="shared" si="19"/>
        <v>3.4443815252567078E-3</v>
      </c>
      <c r="H280">
        <f>0</f>
        <v>0</v>
      </c>
    </row>
    <row r="281" spans="1:16" x14ac:dyDescent="0.2">
      <c r="A281" s="4">
        <v>44904</v>
      </c>
      <c r="B281">
        <v>240.53265380859381</v>
      </c>
      <c r="C281">
        <v>3934.3798828125</v>
      </c>
      <c r="D281">
        <f t="shared" si="16"/>
        <v>-8.0032220052890235E-3</v>
      </c>
      <c r="E281">
        <f t="shared" si="17"/>
        <v>-7.349578247904498E-3</v>
      </c>
      <c r="F281">
        <f t="shared" si="18"/>
        <v>-9.5468600562908425E-3</v>
      </c>
      <c r="G281">
        <f t="shared" si="19"/>
        <v>1.543638051001819E-3</v>
      </c>
      <c r="H281">
        <f>0</f>
        <v>0</v>
      </c>
    </row>
    <row r="282" spans="1:16" x14ac:dyDescent="0.2">
      <c r="A282" s="4">
        <v>44907</v>
      </c>
      <c r="B282">
        <v>247.4814453125</v>
      </c>
      <c r="C282">
        <v>3990.56005859375</v>
      </c>
      <c r="D282">
        <f t="shared" si="16"/>
        <v>2.888918154719966E-2</v>
      </c>
      <c r="E282">
        <f t="shared" si="17"/>
        <v>1.4279296218109305E-2</v>
      </c>
      <c r="F282">
        <f t="shared" si="18"/>
        <v>1.7361927020254443E-2</v>
      </c>
      <c r="G282">
        <f t="shared" si="19"/>
        <v>1.1527254526945217E-2</v>
      </c>
      <c r="H282">
        <f>0</f>
        <v>0</v>
      </c>
    </row>
    <row r="283" spans="1:16" x14ac:dyDescent="0.2">
      <c r="A283" s="4">
        <v>44908</v>
      </c>
      <c r="B283">
        <v>251.80363464355469</v>
      </c>
      <c r="C283">
        <v>4019.64990234375</v>
      </c>
      <c r="D283">
        <f t="shared" si="16"/>
        <v>1.7464700537840105E-2</v>
      </c>
      <c r="E283">
        <f t="shared" si="17"/>
        <v>7.2896644387934195E-3</v>
      </c>
      <c r="F283">
        <f t="shared" si="18"/>
        <v>8.6660277681409742E-3</v>
      </c>
      <c r="G283">
        <f t="shared" si="19"/>
        <v>8.7986727696991313E-3</v>
      </c>
      <c r="H283">
        <f>0</f>
        <v>0</v>
      </c>
    </row>
    <row r="284" spans="1:16" x14ac:dyDescent="0.2">
      <c r="A284" s="4">
        <v>44909</v>
      </c>
      <c r="B284">
        <v>252.09770202636719</v>
      </c>
      <c r="C284">
        <v>3995.320068359375</v>
      </c>
      <c r="D284">
        <f t="shared" si="16"/>
        <v>1.1678440751212715E-3</v>
      </c>
      <c r="E284">
        <f t="shared" si="17"/>
        <v>-6.0527246341003371E-3</v>
      </c>
      <c r="F284">
        <f t="shared" si="18"/>
        <v>-7.9334262265213402E-3</v>
      </c>
      <c r="G284">
        <f t="shared" si="19"/>
        <v>9.1012703016426118E-3</v>
      </c>
      <c r="H284">
        <f>0</f>
        <v>0</v>
      </c>
    </row>
    <row r="285" spans="1:16" x14ac:dyDescent="0.2">
      <c r="A285" s="4">
        <v>44910</v>
      </c>
      <c r="B285">
        <v>244.05116271972659</v>
      </c>
      <c r="C285">
        <v>3895.75</v>
      </c>
      <c r="D285">
        <f t="shared" si="16"/>
        <v>-3.1918336589196628E-2</v>
      </c>
      <c r="E285">
        <f t="shared" si="17"/>
        <v>-2.4921675023714007E-2</v>
      </c>
      <c r="F285">
        <f t="shared" si="18"/>
        <v>-3.1408552923004818E-2</v>
      </c>
      <c r="G285">
        <f t="shared" si="19"/>
        <v>-5.0978366619180981E-4</v>
      </c>
      <c r="H285">
        <f>0</f>
        <v>0</v>
      </c>
    </row>
    <row r="286" spans="1:16" x14ac:dyDescent="0.2">
      <c r="A286" s="4">
        <v>44911</v>
      </c>
      <c r="B286">
        <v>239.81718444824219</v>
      </c>
      <c r="C286">
        <v>3852.360107421875</v>
      </c>
      <c r="D286">
        <f t="shared" si="16"/>
        <v>-1.7348732226065255E-2</v>
      </c>
      <c r="E286">
        <f t="shared" si="17"/>
        <v>-1.1137750774080746E-2</v>
      </c>
      <c r="F286">
        <f t="shared" si="18"/>
        <v>-1.425977880184413E-2</v>
      </c>
      <c r="G286">
        <f t="shared" si="19"/>
        <v>-3.0889534242211254E-3</v>
      </c>
      <c r="H286">
        <f>0</f>
        <v>0</v>
      </c>
    </row>
    <row r="287" spans="1:16" x14ac:dyDescent="0.2">
      <c r="A287" s="4">
        <v>44914</v>
      </c>
      <c r="B287">
        <v>235.66163635253909</v>
      </c>
      <c r="C287">
        <v>3817.659912109375</v>
      </c>
      <c r="D287">
        <f t="shared" si="16"/>
        <v>-1.7327983001985237E-2</v>
      </c>
      <c r="E287">
        <f t="shared" si="17"/>
        <v>-9.0075160018523448E-3</v>
      </c>
      <c r="F287">
        <f t="shared" si="18"/>
        <v>-1.1609523745853166E-2</v>
      </c>
      <c r="G287">
        <f t="shared" si="19"/>
        <v>-5.7184592561320708E-3</v>
      </c>
      <c r="H287">
        <f>0</f>
        <v>0</v>
      </c>
    </row>
    <row r="288" spans="1:16" x14ac:dyDescent="0.2">
      <c r="A288" s="4">
        <v>44915</v>
      </c>
      <c r="B288">
        <v>236.98475646972659</v>
      </c>
      <c r="C288">
        <v>3821.6201171875</v>
      </c>
      <c r="D288">
        <f t="shared" si="16"/>
        <v>5.6144909187008096E-3</v>
      </c>
      <c r="E288">
        <f t="shared" si="17"/>
        <v>1.0373383615349674E-3</v>
      </c>
      <c r="F288">
        <f t="shared" si="18"/>
        <v>8.8742091504537734E-4</v>
      </c>
      <c r="G288">
        <f t="shared" si="19"/>
        <v>4.7270700036554326E-3</v>
      </c>
      <c r="H288">
        <f>0</f>
        <v>0</v>
      </c>
    </row>
    <row r="289" spans="1:8" x14ac:dyDescent="0.2">
      <c r="A289" s="4">
        <v>44916</v>
      </c>
      <c r="B289">
        <v>239.5623779296875</v>
      </c>
      <c r="C289">
        <v>3878.43994140625</v>
      </c>
      <c r="D289">
        <f t="shared" si="16"/>
        <v>1.0876739493116627E-2</v>
      </c>
      <c r="E289">
        <f t="shared" si="17"/>
        <v>1.4867993802734736E-2</v>
      </c>
      <c r="F289">
        <f t="shared" si="18"/>
        <v>1.8094333969217689E-2</v>
      </c>
      <c r="G289">
        <f t="shared" si="19"/>
        <v>-7.2175944761010621E-3</v>
      </c>
      <c r="H289">
        <f>0</f>
        <v>0</v>
      </c>
    </row>
    <row r="290" spans="1:8" x14ac:dyDescent="0.2">
      <c r="A290" s="4">
        <v>44917</v>
      </c>
      <c r="B290">
        <v>233.4466552734375</v>
      </c>
      <c r="C290">
        <v>3822.389892578125</v>
      </c>
      <c r="D290">
        <f t="shared" si="16"/>
        <v>-2.5528727461725964E-2</v>
      </c>
      <c r="E290">
        <f t="shared" si="17"/>
        <v>-1.4451699568616361E-2</v>
      </c>
      <c r="F290">
        <f t="shared" si="18"/>
        <v>-1.8382709129765518E-2</v>
      </c>
      <c r="G290">
        <f t="shared" si="19"/>
        <v>-7.1460183319604458E-3</v>
      </c>
      <c r="H290">
        <f>0</f>
        <v>0</v>
      </c>
    </row>
    <row r="291" spans="1:8" x14ac:dyDescent="0.2">
      <c r="A291" s="4">
        <v>44918</v>
      </c>
      <c r="B291">
        <v>233.9758605957031</v>
      </c>
      <c r="C291">
        <v>3844.820068359375</v>
      </c>
      <c r="D291">
        <f t="shared" si="16"/>
        <v>2.2669218440749539E-3</v>
      </c>
      <c r="E291">
        <f t="shared" si="17"/>
        <v>5.8681025252820262E-3</v>
      </c>
      <c r="F291">
        <f t="shared" si="18"/>
        <v>6.897442587857466E-3</v>
      </c>
      <c r="G291">
        <f t="shared" si="19"/>
        <v>-4.6305207437825121E-3</v>
      </c>
      <c r="H291">
        <f>0</f>
        <v>0</v>
      </c>
    </row>
    <row r="292" spans="1:8" x14ac:dyDescent="0.2">
      <c r="A292" s="4">
        <v>44922</v>
      </c>
      <c r="B292">
        <v>232.2411193847656</v>
      </c>
      <c r="C292">
        <v>3829.25</v>
      </c>
      <c r="D292">
        <f t="shared" si="16"/>
        <v>-7.4141888249533716E-3</v>
      </c>
      <c r="E292">
        <f t="shared" si="17"/>
        <v>-4.0496221104097119E-3</v>
      </c>
      <c r="F292">
        <f t="shared" si="18"/>
        <v>-5.4413381898933541E-3</v>
      </c>
      <c r="G292">
        <f t="shared" si="19"/>
        <v>-1.9728506350600175E-3</v>
      </c>
      <c r="H292">
        <f>0</f>
        <v>0</v>
      </c>
    </row>
    <row r="293" spans="1:8" x14ac:dyDescent="0.2">
      <c r="A293" s="4">
        <v>44923</v>
      </c>
      <c r="B293">
        <v>229.8595275878906</v>
      </c>
      <c r="C293">
        <v>3783.219970703125</v>
      </c>
      <c r="D293">
        <f t="shared" si="16"/>
        <v>-1.0254823965644477E-2</v>
      </c>
      <c r="E293">
        <f t="shared" si="17"/>
        <v>-1.2020638322615351E-2</v>
      </c>
      <c r="F293">
        <f t="shared" si="18"/>
        <v>-1.5358191624637181E-2</v>
      </c>
      <c r="G293">
        <f t="shared" si="19"/>
        <v>5.1033676589927034E-3</v>
      </c>
      <c r="H293">
        <f>0</f>
        <v>0</v>
      </c>
    </row>
    <row r="294" spans="1:8" x14ac:dyDescent="0.2">
      <c r="A294" s="4">
        <v>44924</v>
      </c>
      <c r="B294">
        <v>236.21044921875</v>
      </c>
      <c r="C294">
        <v>3849.280029296875</v>
      </c>
      <c r="D294">
        <f t="shared" si="16"/>
        <v>2.7629577496764979E-2</v>
      </c>
      <c r="E294">
        <f t="shared" si="17"/>
        <v>1.7461331644819111E-2</v>
      </c>
      <c r="F294">
        <f t="shared" si="18"/>
        <v>2.1320742071028496E-2</v>
      </c>
      <c r="G294">
        <f t="shared" si="19"/>
        <v>6.308835425736483E-3</v>
      </c>
      <c r="H294">
        <f>0</f>
        <v>0</v>
      </c>
    </row>
    <row r="295" spans="1:8" x14ac:dyDescent="0.2">
      <c r="A295" s="4">
        <v>44925</v>
      </c>
      <c r="B295">
        <v>235.044189453125</v>
      </c>
      <c r="C295">
        <v>3839.5</v>
      </c>
      <c r="D295">
        <f t="shared" si="16"/>
        <v>-4.9373758421031866E-3</v>
      </c>
      <c r="E295">
        <f t="shared" si="17"/>
        <v>-2.5407424823445934E-3</v>
      </c>
      <c r="F295">
        <f t="shared" si="18"/>
        <v>-3.564119812231556E-3</v>
      </c>
      <c r="G295">
        <f t="shared" si="19"/>
        <v>-1.3732560298716306E-3</v>
      </c>
      <c r="H295">
        <f>0</f>
        <v>0</v>
      </c>
    </row>
    <row r="296" spans="1:8" x14ac:dyDescent="0.2">
      <c r="A296" s="4">
        <v>44929</v>
      </c>
      <c r="B296">
        <v>234.80897521972659</v>
      </c>
      <c r="C296">
        <v>3824.139892578125</v>
      </c>
      <c r="D296">
        <f t="shared" si="16"/>
        <v>-1.0007234552178446E-3</v>
      </c>
      <c r="E296">
        <f t="shared" si="17"/>
        <v>-4.000548879248611E-3</v>
      </c>
      <c r="F296">
        <f t="shared" si="18"/>
        <v>-5.3802854924657967E-3</v>
      </c>
      <c r="G296">
        <f t="shared" si="19"/>
        <v>4.3795620372479522E-3</v>
      </c>
      <c r="H296">
        <f>0</f>
        <v>0</v>
      </c>
    </row>
    <row r="297" spans="1:8" x14ac:dyDescent="0.2">
      <c r="A297" s="4">
        <v>44930</v>
      </c>
      <c r="B297">
        <v>224.53767395019531</v>
      </c>
      <c r="C297">
        <v>3852.969970703125</v>
      </c>
      <c r="D297">
        <f t="shared" si="16"/>
        <v>-4.3743222591554387E-2</v>
      </c>
      <c r="E297">
        <f t="shared" si="17"/>
        <v>7.5389705750443792E-3</v>
      </c>
      <c r="F297">
        <f t="shared" si="18"/>
        <v>8.97619304039287E-3</v>
      </c>
      <c r="G297">
        <f t="shared" si="19"/>
        <v>-5.2719415631947257E-2</v>
      </c>
      <c r="H297">
        <f>0</f>
        <v>0</v>
      </c>
    </row>
    <row r="298" spans="1:8" x14ac:dyDescent="0.2">
      <c r="A298" s="4">
        <v>44931</v>
      </c>
      <c r="B298">
        <v>217.88287353515619</v>
      </c>
      <c r="C298">
        <v>3808.10009765625</v>
      </c>
      <c r="D298">
        <f t="shared" si="16"/>
        <v>-2.9637789943950388E-2</v>
      </c>
      <c r="E298">
        <f t="shared" si="17"/>
        <v>-1.1645528874622113E-2</v>
      </c>
      <c r="F298">
        <f t="shared" si="18"/>
        <v>-1.4891512681989882E-2</v>
      </c>
      <c r="G298">
        <f t="shared" si="19"/>
        <v>-1.4746277261960506E-2</v>
      </c>
      <c r="H298">
        <f>0</f>
        <v>0</v>
      </c>
    </row>
    <row r="299" spans="1:8" x14ac:dyDescent="0.2">
      <c r="A299" s="4">
        <v>44932</v>
      </c>
      <c r="B299">
        <v>220.45068359375</v>
      </c>
      <c r="C299">
        <v>3895.080078125</v>
      </c>
      <c r="D299">
        <f t="shared" si="16"/>
        <v>1.1785277185540233E-2</v>
      </c>
      <c r="E299">
        <f t="shared" si="17"/>
        <v>2.284078102943865E-2</v>
      </c>
      <c r="F299">
        <f t="shared" si="18"/>
        <v>2.8013390748019867E-2</v>
      </c>
      <c r="G299">
        <f t="shared" si="19"/>
        <v>-1.6228113562479635E-2</v>
      </c>
      <c r="H299">
        <f>0</f>
        <v>0</v>
      </c>
    </row>
    <row r="300" spans="1:8" x14ac:dyDescent="0.2">
      <c r="A300" s="4">
        <v>44935</v>
      </c>
      <c r="B300">
        <v>222.5970764160156</v>
      </c>
      <c r="C300">
        <v>3892.090087890625</v>
      </c>
      <c r="D300">
        <f t="shared" si="16"/>
        <v>9.736385423149807E-3</v>
      </c>
      <c r="E300">
        <f t="shared" si="17"/>
        <v>-7.6763254526313052E-4</v>
      </c>
      <c r="F300">
        <f t="shared" si="18"/>
        <v>-1.3581687889731068E-3</v>
      </c>
      <c r="G300">
        <f t="shared" si="19"/>
        <v>1.1094554212122914E-2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FAB4-797F-2B4D-81FF-CAF3271FE2E9}">
  <sheetPr codeName="Sheet30"/>
  <dimension ref="A1:R300"/>
  <sheetViews>
    <sheetView zoomScale="75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5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300.60604858398438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alpha_crm+beta_crm*E2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300.794677734375</v>
      </c>
      <c r="C3">
        <v>4630.64990234375</v>
      </c>
      <c r="D3">
        <f t="shared" si="0"/>
        <v>6.2749619070934237E-4</v>
      </c>
      <c r="E3">
        <f t="shared" si="1"/>
        <v>3.6803630854131963E-3</v>
      </c>
      <c r="F3">
        <f t="shared" si="2"/>
        <v>4.339823968339593E-3</v>
      </c>
      <c r="G3">
        <f t="shared" si="3"/>
        <v>-3.7123277776302506E-3</v>
      </c>
      <c r="H3">
        <f>0</f>
        <v>0</v>
      </c>
    </row>
    <row r="4" spans="1:15" x14ac:dyDescent="0.2">
      <c r="A4" s="4">
        <v>44503</v>
      </c>
      <c r="B4">
        <v>300.73507690429688</v>
      </c>
      <c r="C4">
        <v>4660.56982421875</v>
      </c>
      <c r="D4">
        <f t="shared" si="0"/>
        <v>-1.9814456335143227E-4</v>
      </c>
      <c r="E4">
        <f t="shared" si="1"/>
        <v>6.461279195357994E-3</v>
      </c>
      <c r="F4">
        <f t="shared" si="2"/>
        <v>8.509909847119787E-3</v>
      </c>
      <c r="G4">
        <f t="shared" si="3"/>
        <v>-8.7080544104712193E-3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305.84848022460938</v>
      </c>
      <c r="C5">
        <v>4680.06005859375</v>
      </c>
      <c r="D5">
        <f t="shared" si="0"/>
        <v>1.700301598652465E-2</v>
      </c>
      <c r="E5">
        <f t="shared" si="1"/>
        <v>4.1819423611504369E-3</v>
      </c>
      <c r="F5">
        <f t="shared" si="2"/>
        <v>5.091960520521379E-3</v>
      </c>
      <c r="G5">
        <f t="shared" si="3"/>
        <v>1.1911055466003271E-2</v>
      </c>
      <c r="H5">
        <f>0</f>
        <v>0</v>
      </c>
    </row>
    <row r="6" spans="1:15" x14ac:dyDescent="0.2">
      <c r="A6" s="4">
        <v>44505</v>
      </c>
      <c r="B6">
        <v>305.06405639648438</v>
      </c>
      <c r="C6">
        <v>4697.52978515625</v>
      </c>
      <c r="D6">
        <f t="shared" si="0"/>
        <v>-2.5647465292256699E-3</v>
      </c>
      <c r="E6">
        <f t="shared" si="1"/>
        <v>3.7327996529492591E-3</v>
      </c>
      <c r="F6">
        <f t="shared" si="2"/>
        <v>4.4184545278993992E-3</v>
      </c>
      <c r="G6">
        <f t="shared" si="3"/>
        <v>-6.9832010571250691E-3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307.7547607421875</v>
      </c>
      <c r="C7">
        <v>4701.7001953125</v>
      </c>
      <c r="D7">
        <f t="shared" si="0"/>
        <v>8.8201290492448958E-3</v>
      </c>
      <c r="E7">
        <f t="shared" si="1"/>
        <v>8.8778791130361689E-4</v>
      </c>
      <c r="F7">
        <f t="shared" si="2"/>
        <v>1.5225489448584596E-4</v>
      </c>
      <c r="G7">
        <f t="shared" si="3"/>
        <v>8.6678741547590501E-3</v>
      </c>
      <c r="H7">
        <f>0</f>
        <v>0</v>
      </c>
      <c r="J7" t="s">
        <v>20</v>
      </c>
      <c r="K7">
        <v>0.76438427123882002</v>
      </c>
    </row>
    <row r="8" spans="1:15" x14ac:dyDescent="0.2">
      <c r="A8" s="4">
        <v>44509</v>
      </c>
      <c r="B8">
        <v>307.50656127929688</v>
      </c>
      <c r="C8">
        <v>4685.25</v>
      </c>
      <c r="D8">
        <f t="shared" si="0"/>
        <v>-8.0648456027798687E-4</v>
      </c>
      <c r="E8">
        <f t="shared" si="1"/>
        <v>-3.4987758957707449E-3</v>
      </c>
      <c r="F8">
        <f t="shared" si="2"/>
        <v>-6.4255586982485983E-3</v>
      </c>
      <c r="G8">
        <f t="shared" si="3"/>
        <v>5.6190741379706114E-3</v>
      </c>
      <c r="H8">
        <f>0</f>
        <v>0</v>
      </c>
      <c r="J8" t="s">
        <v>21</v>
      </c>
      <c r="K8">
        <v>0.58428331411730194</v>
      </c>
    </row>
    <row r="9" spans="1:15" x14ac:dyDescent="0.2">
      <c r="A9" s="4">
        <v>44510</v>
      </c>
      <c r="B9">
        <v>297.53799438476562</v>
      </c>
      <c r="C9">
        <v>4646.7099609375</v>
      </c>
      <c r="D9">
        <f t="shared" si="0"/>
        <v>-3.2417412015729896E-2</v>
      </c>
      <c r="E9">
        <f t="shared" si="1"/>
        <v>-8.2258233952297033E-3</v>
      </c>
      <c r="F9">
        <f t="shared" si="2"/>
        <v>-1.3513940097214398E-2</v>
      </c>
      <c r="G9">
        <f t="shared" si="3"/>
        <v>-1.8903471918515498E-2</v>
      </c>
      <c r="H9">
        <f>0</f>
        <v>0</v>
      </c>
      <c r="J9" t="s">
        <v>22</v>
      </c>
      <c r="K9">
        <v>0.58261376919407826</v>
      </c>
    </row>
    <row r="10" spans="1:15" x14ac:dyDescent="0.2">
      <c r="A10" s="4">
        <v>44511</v>
      </c>
      <c r="B10">
        <v>300.824462890625</v>
      </c>
      <c r="C10">
        <v>4649.27001953125</v>
      </c>
      <c r="D10">
        <f t="shared" si="0"/>
        <v>1.1045542310167633E-2</v>
      </c>
      <c r="E10">
        <f t="shared" si="1"/>
        <v>5.509400447352153E-4</v>
      </c>
      <c r="F10">
        <f t="shared" si="2"/>
        <v>-3.5286085735249714E-4</v>
      </c>
      <c r="G10">
        <f t="shared" si="3"/>
        <v>1.1398403167520131E-2</v>
      </c>
      <c r="H10">
        <f>0</f>
        <v>0</v>
      </c>
      <c r="J10" t="s">
        <v>23</v>
      </c>
      <c r="K10">
        <v>1.8422505687340426E-2</v>
      </c>
    </row>
    <row r="11" spans="1:15" ht="16" thickBot="1" x14ac:dyDescent="0.25">
      <c r="A11" s="4">
        <v>44512</v>
      </c>
      <c r="B11">
        <v>304.46835327148438</v>
      </c>
      <c r="C11">
        <v>4682.85009765625</v>
      </c>
      <c r="D11">
        <f t="shared" si="0"/>
        <v>1.211301217276417E-2</v>
      </c>
      <c r="E11">
        <f t="shared" si="1"/>
        <v>7.2226560264154749E-3</v>
      </c>
      <c r="F11">
        <f t="shared" si="2"/>
        <v>9.65162237856549E-3</v>
      </c>
      <c r="G11">
        <f t="shared" si="3"/>
        <v>2.4613897941986804E-3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303.31655883789062</v>
      </c>
      <c r="C12">
        <v>4682.7998046875</v>
      </c>
      <c r="D12">
        <f t="shared" si="0"/>
        <v>-3.7829693011369736E-3</v>
      </c>
      <c r="E12">
        <f t="shared" si="1"/>
        <v>-1.0739820344718431E-5</v>
      </c>
      <c r="F12">
        <f t="shared" si="2"/>
        <v>-1.1951204513722144E-3</v>
      </c>
      <c r="G12">
        <f t="shared" si="3"/>
        <v>-2.5878488497647592E-3</v>
      </c>
      <c r="H12">
        <f>0</f>
        <v>0</v>
      </c>
    </row>
    <row r="13" spans="1:15" ht="16" thickBot="1" x14ac:dyDescent="0.25">
      <c r="A13" s="4">
        <v>44516</v>
      </c>
      <c r="B13">
        <v>304.90518188476562</v>
      </c>
      <c r="C13">
        <v>4700.89990234375</v>
      </c>
      <c r="D13">
        <f t="shared" si="0"/>
        <v>5.2375084728693011E-3</v>
      </c>
      <c r="E13">
        <f t="shared" si="1"/>
        <v>3.865229864862485E-3</v>
      </c>
      <c r="F13">
        <f t="shared" si="2"/>
        <v>4.6170384961997501E-3</v>
      </c>
      <c r="G13">
        <f t="shared" si="3"/>
        <v>6.2046997666955102E-4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305.82861328125</v>
      </c>
      <c r="C14">
        <v>4688.669921875</v>
      </c>
      <c r="D14">
        <f t="shared" si="0"/>
        <v>3.0285854467155815E-3</v>
      </c>
      <c r="E14">
        <f t="shared" si="1"/>
        <v>-2.601625374463401E-3</v>
      </c>
      <c r="F14">
        <f t="shared" si="2"/>
        <v>-5.0802485298960878E-3</v>
      </c>
      <c r="G14">
        <f t="shared" si="3"/>
        <v>8.1088339766116693E-3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300.8343505859375</v>
      </c>
      <c r="C15">
        <v>4704.5400390625</v>
      </c>
      <c r="D15">
        <f t="shared" si="0"/>
        <v>-1.6330266294343088E-2</v>
      </c>
      <c r="E15">
        <f t="shared" si="1"/>
        <v>3.3847802152713324E-3</v>
      </c>
      <c r="F15">
        <f t="shared" si="2"/>
        <v>3.8965865947345425E-3</v>
      </c>
      <c r="G15">
        <f t="shared" si="3"/>
        <v>-2.0226852889077631E-2</v>
      </c>
      <c r="H15">
        <f>0</f>
        <v>0</v>
      </c>
      <c r="J15" t="s">
        <v>26</v>
      </c>
      <c r="K15">
        <v>1</v>
      </c>
      <c r="L15">
        <v>0.1187743803016696</v>
      </c>
      <c r="M15">
        <v>0.1187743803016696</v>
      </c>
      <c r="N15">
        <v>349.96561397648554</v>
      </c>
      <c r="O15">
        <v>2.2864061574809354E-49</v>
      </c>
    </row>
    <row r="16" spans="1:15" x14ac:dyDescent="0.2">
      <c r="A16" s="4">
        <v>44519</v>
      </c>
      <c r="B16">
        <v>299.02734375</v>
      </c>
      <c r="C16">
        <v>4697.9599609375</v>
      </c>
      <c r="D16">
        <f t="shared" si="0"/>
        <v>-6.0066506116006613E-3</v>
      </c>
      <c r="E16">
        <f t="shared" si="1"/>
        <v>-1.398665559303236E-3</v>
      </c>
      <c r="F16">
        <f t="shared" si="2"/>
        <v>-3.276366089861241E-3</v>
      </c>
      <c r="G16">
        <f t="shared" si="3"/>
        <v>-2.7302845217394203E-3</v>
      </c>
      <c r="H16">
        <f>0</f>
        <v>0</v>
      </c>
      <c r="J16" t="s">
        <v>27</v>
      </c>
      <c r="K16">
        <v>249</v>
      </c>
      <c r="L16">
        <v>8.4507790234222516E-2</v>
      </c>
      <c r="M16">
        <v>3.3938871580009041E-4</v>
      </c>
    </row>
    <row r="17" spans="1:18" ht="16" thickBot="1" x14ac:dyDescent="0.25">
      <c r="A17" s="4">
        <v>44522</v>
      </c>
      <c r="B17">
        <v>294.7281494140625</v>
      </c>
      <c r="C17">
        <v>4682.93994140625</v>
      </c>
      <c r="D17">
        <f t="shared" si="0"/>
        <v>-1.437726156418595E-2</v>
      </c>
      <c r="E17">
        <f t="shared" si="1"/>
        <v>-3.1971365563219223E-3</v>
      </c>
      <c r="F17">
        <f t="shared" si="2"/>
        <v>-5.9732394264007723E-3</v>
      </c>
      <c r="G17">
        <f t="shared" si="3"/>
        <v>-8.4040221377851779E-3</v>
      </c>
      <c r="H17">
        <f>0</f>
        <v>0</v>
      </c>
      <c r="J17" s="6" t="s">
        <v>28</v>
      </c>
      <c r="K17" s="6">
        <v>250</v>
      </c>
      <c r="L17" s="6">
        <v>0.20328217053589212</v>
      </c>
      <c r="M17" s="6"/>
      <c r="N17" s="6"/>
      <c r="O17" s="6"/>
    </row>
    <row r="18" spans="1:18" ht="16" thickBot="1" x14ac:dyDescent="0.25">
      <c r="A18" s="4">
        <v>44523</v>
      </c>
      <c r="B18">
        <v>289.34671020507812</v>
      </c>
      <c r="C18">
        <v>4690.7001953125</v>
      </c>
      <c r="D18">
        <f t="shared" si="0"/>
        <v>-1.8258992972619015E-2</v>
      </c>
      <c r="E18">
        <f t="shared" si="1"/>
        <v>1.657132912945114E-3</v>
      </c>
      <c r="F18">
        <f t="shared" si="2"/>
        <v>1.3059159904759072E-3</v>
      </c>
      <c r="G18">
        <f t="shared" si="3"/>
        <v>-1.9564908963094922E-2</v>
      </c>
      <c r="H18">
        <f>0</f>
        <v>0</v>
      </c>
    </row>
    <row r="19" spans="1:18" x14ac:dyDescent="0.2">
      <c r="A19" s="4">
        <v>44524</v>
      </c>
      <c r="B19">
        <v>287.11270141601562</v>
      </c>
      <c r="C19">
        <v>4701.4599609375</v>
      </c>
      <c r="D19">
        <f t="shared" si="0"/>
        <v>-7.7208715712686615E-3</v>
      </c>
      <c r="E19">
        <f t="shared" si="1"/>
        <v>2.2938506357221833E-3</v>
      </c>
      <c r="F19">
        <f t="shared" si="2"/>
        <v>2.2606976090319758E-3</v>
      </c>
      <c r="G19">
        <f t="shared" si="3"/>
        <v>-9.9815691803006382E-3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282.18795776367188</v>
      </c>
      <c r="C20">
        <v>4594.6201171875</v>
      </c>
      <c r="D20">
        <f t="shared" si="0"/>
        <v>-1.7152649910837536E-2</v>
      </c>
      <c r="E20">
        <f t="shared" si="1"/>
        <v>-2.2724822637582465E-2</v>
      </c>
      <c r="F20">
        <f t="shared" si="2"/>
        <v>-3.5255722159881576E-2</v>
      </c>
      <c r="G20">
        <f t="shared" si="3"/>
        <v>1.810307224904404E-2</v>
      </c>
      <c r="H20">
        <f>0</f>
        <v>0</v>
      </c>
      <c r="J20" t="s">
        <v>29</v>
      </c>
      <c r="K20">
        <v>-1.1790156961802155E-3</v>
      </c>
      <c r="L20">
        <v>1.1637876831608514E-3</v>
      </c>
      <c r="M20">
        <v>-1.0130848721289134</v>
      </c>
      <c r="N20">
        <v>0.31200302684697473</v>
      </c>
      <c r="O20">
        <v>-3.4711384442712582E-3</v>
      </c>
      <c r="P20">
        <v>1.1131070519108271E-3</v>
      </c>
      <c r="Q20">
        <v>-3.4711384442712582E-3</v>
      </c>
      <c r="R20">
        <v>1.1131070519108271E-3</v>
      </c>
    </row>
    <row r="21" spans="1:18" ht="16" thickBot="1" x14ac:dyDescent="0.25">
      <c r="A21" s="4">
        <v>44529</v>
      </c>
      <c r="B21">
        <v>294.62881469726562</v>
      </c>
      <c r="C21">
        <v>4655.27001953125</v>
      </c>
      <c r="D21">
        <f t="shared" si="0"/>
        <v>4.4087129132607261E-2</v>
      </c>
      <c r="E21">
        <f t="shared" si="1"/>
        <v>1.3200199537034996E-2</v>
      </c>
      <c r="F21">
        <f t="shared" si="2"/>
        <v>1.8615168489966694E-2</v>
      </c>
      <c r="G21">
        <f t="shared" si="3"/>
        <v>2.5471960642640568E-2</v>
      </c>
      <c r="H21">
        <f>0</f>
        <v>0</v>
      </c>
      <c r="J21" s="6" t="s">
        <v>42</v>
      </c>
      <c r="K21" s="6">
        <v>1.4995367403812021</v>
      </c>
      <c r="L21" s="6">
        <v>8.0157547972705592E-2</v>
      </c>
      <c r="M21" s="6">
        <v>18.707367906161608</v>
      </c>
      <c r="N21" s="6">
        <v>2.2864061574810326E-49</v>
      </c>
      <c r="O21" s="6">
        <v>1.3416634944293084</v>
      </c>
      <c r="P21" s="6">
        <v>1.6574099863330958</v>
      </c>
      <c r="Q21" s="6">
        <v>1.3416634944293084</v>
      </c>
      <c r="R21" s="6">
        <v>1.6574099863330958</v>
      </c>
    </row>
    <row r="22" spans="1:18" x14ac:dyDescent="0.2">
      <c r="A22" s="4">
        <v>44530</v>
      </c>
      <c r="B22">
        <v>282.93267822265619</v>
      </c>
      <c r="C22">
        <v>4567</v>
      </c>
      <c r="D22">
        <f t="shared" si="0"/>
        <v>-3.9697870307177308E-2</v>
      </c>
      <c r="E22">
        <f t="shared" si="1"/>
        <v>-1.896131033450521E-2</v>
      </c>
      <c r="F22">
        <f t="shared" si="2"/>
        <v>-2.9612197188540561E-2</v>
      </c>
      <c r="G22">
        <f t="shared" si="3"/>
        <v>-1.0085673118636746E-2</v>
      </c>
      <c r="H22">
        <f>0</f>
        <v>0</v>
      </c>
    </row>
    <row r="23" spans="1:18" x14ac:dyDescent="0.2">
      <c r="A23" s="4">
        <v>44531</v>
      </c>
      <c r="B23">
        <v>249.710693359375</v>
      </c>
      <c r="C23">
        <v>4513.0400390625</v>
      </c>
      <c r="D23">
        <f t="shared" si="0"/>
        <v>-0.11742010527725921</v>
      </c>
      <c r="E23">
        <f t="shared" si="1"/>
        <v>-1.1815187417889228E-2</v>
      </c>
      <c r="F23">
        <f t="shared" si="2"/>
        <v>-1.889632332379482E-2</v>
      </c>
      <c r="G23">
        <f t="shared" si="3"/>
        <v>-9.8523781953464395E-2</v>
      </c>
      <c r="H23">
        <f>0</f>
        <v>0</v>
      </c>
    </row>
    <row r="24" spans="1:18" x14ac:dyDescent="0.2">
      <c r="A24" s="4">
        <v>44532</v>
      </c>
      <c r="B24">
        <v>259.34170532226562</v>
      </c>
      <c r="C24">
        <v>4577.10009765625</v>
      </c>
      <c r="D24">
        <f t="shared" si="0"/>
        <v>3.8568680553179302E-2</v>
      </c>
      <c r="E24">
        <f t="shared" si="1"/>
        <v>1.419443613158311E-2</v>
      </c>
      <c r="F24">
        <f t="shared" si="2"/>
        <v>2.010606279212308E-2</v>
      </c>
      <c r="G24">
        <f t="shared" si="3"/>
        <v>1.8462617761056222E-2</v>
      </c>
      <c r="H24">
        <f>0</f>
        <v>0</v>
      </c>
    </row>
    <row r="25" spans="1:18" x14ac:dyDescent="0.2">
      <c r="A25" s="4">
        <v>44533</v>
      </c>
      <c r="B25">
        <v>256.482177734375</v>
      </c>
      <c r="C25">
        <v>4538.43017578125</v>
      </c>
      <c r="D25">
        <f t="shared" si="0"/>
        <v>-1.1026100041785725E-2</v>
      </c>
      <c r="E25">
        <f t="shared" si="1"/>
        <v>-8.4485637302975647E-3</v>
      </c>
      <c r="F25">
        <f t="shared" si="2"/>
        <v>-1.3847947413213477E-2</v>
      </c>
      <c r="G25">
        <f t="shared" si="3"/>
        <v>2.821847371427752E-3</v>
      </c>
      <c r="H25">
        <f>0</f>
        <v>0</v>
      </c>
    </row>
    <row r="26" spans="1:18" x14ac:dyDescent="0.2">
      <c r="A26" s="4">
        <v>44536</v>
      </c>
      <c r="B26">
        <v>256.90914916992188</v>
      </c>
      <c r="C26">
        <v>4591.669921875</v>
      </c>
      <c r="D26">
        <f t="shared" si="0"/>
        <v>1.664721655588286E-3</v>
      </c>
      <c r="E26">
        <f t="shared" si="1"/>
        <v>1.1730872577451423E-2</v>
      </c>
      <c r="F26">
        <f t="shared" si="2"/>
        <v>1.6411858730438524E-2</v>
      </c>
      <c r="G26">
        <f t="shared" si="3"/>
        <v>-1.4747137074850238E-2</v>
      </c>
      <c r="H26">
        <f>0</f>
        <v>0</v>
      </c>
    </row>
    <row r="27" spans="1:18" x14ac:dyDescent="0.2">
      <c r="A27" s="4">
        <v>44537</v>
      </c>
      <c r="B27">
        <v>265.09048461914062</v>
      </c>
      <c r="C27">
        <v>4686.75</v>
      </c>
      <c r="D27">
        <f t="shared" si="0"/>
        <v>3.1845247534596499E-2</v>
      </c>
      <c r="E27">
        <f t="shared" si="1"/>
        <v>2.0707080374404274E-2</v>
      </c>
      <c r="F27">
        <f t="shared" si="2"/>
        <v>2.9872012111265531E-2</v>
      </c>
      <c r="G27">
        <f t="shared" si="3"/>
        <v>1.9732354233309678E-3</v>
      </c>
      <c r="H27">
        <f>0</f>
        <v>0</v>
      </c>
    </row>
    <row r="28" spans="1:18" x14ac:dyDescent="0.2">
      <c r="A28" s="4">
        <v>44538</v>
      </c>
      <c r="B28">
        <v>264.41531372070312</v>
      </c>
      <c r="C28">
        <v>4701.2099609375</v>
      </c>
      <c r="D28">
        <f t="shared" si="0"/>
        <v>-2.5469450531486748E-3</v>
      </c>
      <c r="E28">
        <f t="shared" si="1"/>
        <v>3.0852853123166657E-3</v>
      </c>
      <c r="F28">
        <f t="shared" si="2"/>
        <v>3.447482984197117E-3</v>
      </c>
      <c r="G28">
        <f t="shared" si="3"/>
        <v>-5.9944280373457918E-3</v>
      </c>
      <c r="H28">
        <f>0</f>
        <v>0</v>
      </c>
    </row>
    <row r="29" spans="1:18" x14ac:dyDescent="0.2">
      <c r="A29" s="4">
        <v>44539</v>
      </c>
      <c r="B29">
        <v>262.43951416015619</v>
      </c>
      <c r="C29">
        <v>4667.4501953125</v>
      </c>
      <c r="D29">
        <f t="shared" si="0"/>
        <v>-7.4723340821096773E-3</v>
      </c>
      <c r="E29">
        <f t="shared" si="1"/>
        <v>-7.1810801698947158E-3</v>
      </c>
      <c r="F29">
        <f t="shared" si="2"/>
        <v>-1.1947309246560227E-2</v>
      </c>
      <c r="G29">
        <f t="shared" si="3"/>
        <v>4.4749751644505495E-3</v>
      </c>
      <c r="H29">
        <f>0</f>
        <v>0</v>
      </c>
    </row>
    <row r="30" spans="1:18" x14ac:dyDescent="0.2">
      <c r="A30" s="4">
        <v>44540</v>
      </c>
      <c r="B30">
        <v>264.1373291015625</v>
      </c>
      <c r="C30">
        <v>4712.02001953125</v>
      </c>
      <c r="D30">
        <f t="shared" si="0"/>
        <v>6.4693571272587125E-3</v>
      </c>
      <c r="E30">
        <f t="shared" si="1"/>
        <v>9.5490733384817617E-3</v>
      </c>
      <c r="F30">
        <f t="shared" si="2"/>
        <v>1.3140170611467768E-2</v>
      </c>
      <c r="G30">
        <f t="shared" si="3"/>
        <v>-6.6708134842090559E-3</v>
      </c>
      <c r="H30">
        <f>0</f>
        <v>0</v>
      </c>
    </row>
    <row r="31" spans="1:18" x14ac:dyDescent="0.2">
      <c r="A31" s="4">
        <v>44543</v>
      </c>
      <c r="B31">
        <v>263.86923217773438</v>
      </c>
      <c r="C31">
        <v>4668.97021484375</v>
      </c>
      <c r="D31">
        <f t="shared" si="0"/>
        <v>-1.0149906669384423E-3</v>
      </c>
      <c r="E31">
        <f t="shared" si="1"/>
        <v>-9.1361676115676582E-3</v>
      </c>
      <c r="F31">
        <f t="shared" si="2"/>
        <v>-1.4879034696006694E-2</v>
      </c>
      <c r="G31">
        <f t="shared" si="3"/>
        <v>1.3864044029068252E-2</v>
      </c>
      <c r="H31">
        <f>0</f>
        <v>0</v>
      </c>
    </row>
    <row r="32" spans="1:18" x14ac:dyDescent="0.2">
      <c r="A32" s="4">
        <v>44544</v>
      </c>
      <c r="B32">
        <v>253.7716064453125</v>
      </c>
      <c r="C32">
        <v>4634.08984375</v>
      </c>
      <c r="D32">
        <f t="shared" si="0"/>
        <v>-3.8267537480915603E-2</v>
      </c>
      <c r="E32">
        <f t="shared" si="1"/>
        <v>-7.4706775774360246E-3</v>
      </c>
      <c r="F32">
        <f t="shared" si="2"/>
        <v>-1.2381571199087569E-2</v>
      </c>
      <c r="G32">
        <f t="shared" si="3"/>
        <v>-2.5885966281828036E-2</v>
      </c>
      <c r="H32">
        <f>0</f>
        <v>0</v>
      </c>
    </row>
    <row r="33" spans="1:8" x14ac:dyDescent="0.2">
      <c r="A33" s="4">
        <v>44545</v>
      </c>
      <c r="B33">
        <v>258.18997192382812</v>
      </c>
      <c r="C33">
        <v>4709.85009765625</v>
      </c>
      <c r="D33">
        <f t="shared" si="0"/>
        <v>1.7410795243824051E-2</v>
      </c>
      <c r="E33">
        <f t="shared" si="1"/>
        <v>1.6348464630746795E-2</v>
      </c>
      <c r="F33">
        <f t="shared" si="2"/>
        <v>2.3336107666447205E-2</v>
      </c>
      <c r="G33">
        <f t="shared" si="3"/>
        <v>-5.9253124226231538E-3</v>
      </c>
      <c r="H33">
        <f>0</f>
        <v>0</v>
      </c>
    </row>
    <row r="34" spans="1:8" x14ac:dyDescent="0.2">
      <c r="A34" s="4">
        <v>44546</v>
      </c>
      <c r="B34">
        <v>251.31916809082031</v>
      </c>
      <c r="C34">
        <v>4668.669921875</v>
      </c>
      <c r="D34">
        <f t="shared" si="0"/>
        <v>-2.6611427941263588E-2</v>
      </c>
      <c r="E34">
        <f t="shared" si="1"/>
        <v>-8.7434153799804681E-3</v>
      </c>
      <c r="F34">
        <f t="shared" si="2"/>
        <v>-1.4290088294874997E-2</v>
      </c>
      <c r="G34">
        <f t="shared" si="3"/>
        <v>-1.2321339646388591E-2</v>
      </c>
      <c r="H34">
        <f>0</f>
        <v>0</v>
      </c>
    </row>
    <row r="35" spans="1:8" x14ac:dyDescent="0.2">
      <c r="A35" s="4">
        <v>44547</v>
      </c>
      <c r="B35">
        <v>251.1305236816406</v>
      </c>
      <c r="C35">
        <v>4620.64013671875</v>
      </c>
      <c r="D35">
        <f t="shared" si="0"/>
        <v>-7.5061687738653404E-4</v>
      </c>
      <c r="E35">
        <f t="shared" si="1"/>
        <v>-1.0287680637092622E-2</v>
      </c>
      <c r="F35">
        <f t="shared" si="2"/>
        <v>-1.6605770784808894E-2</v>
      </c>
      <c r="G35">
        <f t="shared" si="3"/>
        <v>1.585515390742236E-2</v>
      </c>
      <c r="H35">
        <f>0</f>
        <v>0</v>
      </c>
    </row>
    <row r="36" spans="1:8" x14ac:dyDescent="0.2">
      <c r="A36" s="4">
        <v>44550</v>
      </c>
      <c r="B36">
        <v>245.45121765136719</v>
      </c>
      <c r="C36">
        <v>4568.02001953125</v>
      </c>
      <c r="D36">
        <f t="shared" si="0"/>
        <v>-2.2614957142657377E-2</v>
      </c>
      <c r="E36">
        <f t="shared" si="1"/>
        <v>-1.138805785140995E-2</v>
      </c>
      <c r="F36">
        <f t="shared" si="2"/>
        <v>-1.8255826845956048E-2</v>
      </c>
      <c r="G36">
        <f t="shared" si="3"/>
        <v>-4.3591302967013294E-3</v>
      </c>
      <c r="H36">
        <f>0</f>
        <v>0</v>
      </c>
    </row>
    <row r="37" spans="1:8" x14ac:dyDescent="0.2">
      <c r="A37" s="4">
        <v>44551</v>
      </c>
      <c r="B37">
        <v>250.75323486328119</v>
      </c>
      <c r="C37">
        <v>4649.22998046875</v>
      </c>
      <c r="D37">
        <f t="shared" si="0"/>
        <v>2.1601103724997017E-2</v>
      </c>
      <c r="E37">
        <f t="shared" si="1"/>
        <v>1.7777934551572505E-2</v>
      </c>
      <c r="F37">
        <f t="shared" si="2"/>
        <v>2.5479650331995167E-2</v>
      </c>
      <c r="G37">
        <f t="shared" si="3"/>
        <v>-3.8785466069981497E-3</v>
      </c>
      <c r="H37">
        <f>0</f>
        <v>0</v>
      </c>
    </row>
    <row r="38" spans="1:8" x14ac:dyDescent="0.2">
      <c r="A38" s="4">
        <v>44552</v>
      </c>
      <c r="B38">
        <v>251.00146484375</v>
      </c>
      <c r="C38">
        <v>4696.56005859375</v>
      </c>
      <c r="D38">
        <f t="shared" si="0"/>
        <v>9.8993730072582942E-4</v>
      </c>
      <c r="E38">
        <f t="shared" si="1"/>
        <v>1.0180197220578835E-2</v>
      </c>
      <c r="F38">
        <f t="shared" si="2"/>
        <v>1.4086564060404344E-2</v>
      </c>
      <c r="G38">
        <f t="shared" si="3"/>
        <v>-1.3096626759678515E-2</v>
      </c>
      <c r="H38">
        <f>0</f>
        <v>0</v>
      </c>
    </row>
    <row r="39" spans="1:8" x14ac:dyDescent="0.2">
      <c r="A39" s="4">
        <v>44553</v>
      </c>
      <c r="B39">
        <v>251.33905029296881</v>
      </c>
      <c r="C39">
        <v>4725.7900390625</v>
      </c>
      <c r="D39">
        <f t="shared" si="0"/>
        <v>1.3449540998853315E-3</v>
      </c>
      <c r="E39">
        <f t="shared" si="1"/>
        <v>6.2236999216618294E-3</v>
      </c>
      <c r="F39">
        <f t="shared" si="2"/>
        <v>8.1536509974593063E-3</v>
      </c>
      <c r="G39">
        <f t="shared" si="3"/>
        <v>-6.8086968975739747E-3</v>
      </c>
      <c r="H39">
        <f>0</f>
        <v>0</v>
      </c>
    </row>
    <row r="40" spans="1:8" x14ac:dyDescent="0.2">
      <c r="A40" s="4">
        <v>44557</v>
      </c>
      <c r="B40">
        <v>256.46234130859381</v>
      </c>
      <c r="C40">
        <v>4791.18994140625</v>
      </c>
      <c r="D40">
        <f t="shared" si="0"/>
        <v>2.0383983347009194E-2</v>
      </c>
      <c r="E40">
        <f t="shared" si="1"/>
        <v>1.3838935247475259E-2</v>
      </c>
      <c r="F40">
        <f t="shared" si="2"/>
        <v>1.9572976155165359E-2</v>
      </c>
      <c r="G40">
        <f t="shared" si="3"/>
        <v>8.1100719184383496E-4</v>
      </c>
      <c r="H40">
        <f>0</f>
        <v>0</v>
      </c>
    </row>
    <row r="41" spans="1:8" x14ac:dyDescent="0.2">
      <c r="A41" s="4">
        <v>44558</v>
      </c>
      <c r="B41">
        <v>253.6325988769531</v>
      </c>
      <c r="C41">
        <v>4786.35009765625</v>
      </c>
      <c r="D41">
        <f t="shared" si="0"/>
        <v>-1.1033754184735289E-2</v>
      </c>
      <c r="E41">
        <f t="shared" si="1"/>
        <v>-1.0101548486260992E-3</v>
      </c>
      <c r="F41">
        <f t="shared" si="2"/>
        <v>-2.6937800051692628E-3</v>
      </c>
      <c r="G41">
        <f t="shared" si="3"/>
        <v>-8.339974179566027E-3</v>
      </c>
      <c r="H41">
        <f>0</f>
        <v>0</v>
      </c>
    </row>
    <row r="42" spans="1:8" x14ac:dyDescent="0.2">
      <c r="A42" s="4">
        <v>44559</v>
      </c>
      <c r="B42">
        <v>252.72906494140619</v>
      </c>
      <c r="C42">
        <v>4793.06005859375</v>
      </c>
      <c r="D42">
        <f t="shared" si="0"/>
        <v>-3.5623730527842845E-3</v>
      </c>
      <c r="E42">
        <f t="shared" si="1"/>
        <v>1.4018951394270118E-3</v>
      </c>
      <c r="F42">
        <f t="shared" si="2"/>
        <v>9.2317757155241657E-4</v>
      </c>
      <c r="G42">
        <f t="shared" si="3"/>
        <v>-4.4855506243367009E-3</v>
      </c>
      <c r="H42">
        <f>0</f>
        <v>0</v>
      </c>
    </row>
    <row r="43" spans="1:8" x14ac:dyDescent="0.2">
      <c r="A43" s="4">
        <v>44560</v>
      </c>
      <c r="B43">
        <v>253.5134582519531</v>
      </c>
      <c r="C43">
        <v>4778.72998046875</v>
      </c>
      <c r="D43">
        <f t="shared" si="0"/>
        <v>3.1036925283158823E-3</v>
      </c>
      <c r="E43">
        <f t="shared" si="1"/>
        <v>-2.9897555945093135E-3</v>
      </c>
      <c r="F43">
        <f t="shared" si="2"/>
        <v>-5.6622640549071745E-3</v>
      </c>
      <c r="G43">
        <f t="shared" si="3"/>
        <v>8.7659565832230568E-3</v>
      </c>
      <c r="H43">
        <f>0</f>
        <v>0</v>
      </c>
    </row>
    <row r="44" spans="1:8" x14ac:dyDescent="0.2">
      <c r="A44" s="4">
        <v>44561</v>
      </c>
      <c r="B44">
        <v>252.32197570800781</v>
      </c>
      <c r="C44">
        <v>4766.18017578125</v>
      </c>
      <c r="D44">
        <f t="shared" si="0"/>
        <v>-4.6998788630824295E-3</v>
      </c>
      <c r="E44">
        <f t="shared" si="1"/>
        <v>-2.6261799136575448E-3</v>
      </c>
      <c r="F44">
        <f t="shared" si="2"/>
        <v>-5.1170689635608368E-3</v>
      </c>
      <c r="G44">
        <f t="shared" si="3"/>
        <v>4.1719010047840729E-4</v>
      </c>
      <c r="H44">
        <f>0</f>
        <v>0</v>
      </c>
    </row>
    <row r="45" spans="1:8" x14ac:dyDescent="0.2">
      <c r="A45" s="4">
        <v>44564</v>
      </c>
      <c r="B45">
        <v>253.64253234863281</v>
      </c>
      <c r="C45">
        <v>4796.56005859375</v>
      </c>
      <c r="D45">
        <f t="shared" si="0"/>
        <v>5.2336172341689302E-3</v>
      </c>
      <c r="E45">
        <f t="shared" si="1"/>
        <v>6.3740525309705642E-3</v>
      </c>
      <c r="F45">
        <f t="shared" si="2"/>
        <v>8.3791102591299349E-3</v>
      </c>
      <c r="G45">
        <f t="shared" si="3"/>
        <v>-3.1454930249610047E-3</v>
      </c>
      <c r="H45">
        <f>0</f>
        <v>0</v>
      </c>
    </row>
    <row r="46" spans="1:8" x14ac:dyDescent="0.2">
      <c r="A46" s="4">
        <v>44565</v>
      </c>
      <c r="B46">
        <v>246.46397399902341</v>
      </c>
      <c r="C46">
        <v>4793.5400390625</v>
      </c>
      <c r="D46">
        <f t="shared" si="0"/>
        <v>-2.8301871469026518E-2</v>
      </c>
      <c r="E46">
        <f t="shared" si="1"/>
        <v>-6.2962195706051105E-4</v>
      </c>
      <c r="F46">
        <f t="shared" si="2"/>
        <v>-2.1231569533431676E-3</v>
      </c>
      <c r="G46">
        <f t="shared" si="3"/>
        <v>-2.6178714515683349E-2</v>
      </c>
      <c r="H46">
        <f>0</f>
        <v>0</v>
      </c>
    </row>
    <row r="47" spans="1:8" x14ac:dyDescent="0.2">
      <c r="A47" s="4">
        <v>44566</v>
      </c>
      <c r="B47">
        <v>226.05024719238281</v>
      </c>
      <c r="C47">
        <v>4700.580078125</v>
      </c>
      <c r="D47">
        <f t="shared" si="0"/>
        <v>-8.2826412620943479E-2</v>
      </c>
      <c r="E47">
        <f t="shared" si="1"/>
        <v>-1.9392757790687165E-2</v>
      </c>
      <c r="F47">
        <f t="shared" si="2"/>
        <v>-3.0259168500629409E-2</v>
      </c>
      <c r="G47">
        <f t="shared" si="3"/>
        <v>-5.256724412031407E-2</v>
      </c>
      <c r="H47">
        <f>0</f>
        <v>0</v>
      </c>
    </row>
    <row r="48" spans="1:8" x14ac:dyDescent="0.2">
      <c r="A48" s="4">
        <v>44567</v>
      </c>
      <c r="B48">
        <v>227.51971435546881</v>
      </c>
      <c r="C48">
        <v>4696.0498046875</v>
      </c>
      <c r="D48">
        <f t="shared" si="0"/>
        <v>6.5006217924432619E-3</v>
      </c>
      <c r="E48">
        <f t="shared" si="1"/>
        <v>-9.6376901620764954E-4</v>
      </c>
      <c r="F48">
        <f t="shared" si="2"/>
        <v>-2.6242227452246323E-3</v>
      </c>
      <c r="G48">
        <f t="shared" si="3"/>
        <v>9.1248445376678946E-3</v>
      </c>
      <c r="H48">
        <f>0</f>
        <v>0</v>
      </c>
    </row>
    <row r="49" spans="1:8" x14ac:dyDescent="0.2">
      <c r="A49" s="4">
        <v>44568</v>
      </c>
      <c r="B49">
        <v>226.68568420410159</v>
      </c>
      <c r="C49">
        <v>4677.02978515625</v>
      </c>
      <c r="D49">
        <f t="shared" si="0"/>
        <v>-3.6657489384157582E-3</v>
      </c>
      <c r="E49">
        <f t="shared" si="1"/>
        <v>-4.050216740091761E-3</v>
      </c>
      <c r="F49">
        <f t="shared" si="2"/>
        <v>-7.2524645044547932E-3</v>
      </c>
      <c r="G49">
        <f t="shared" si="3"/>
        <v>3.586715566039035E-3</v>
      </c>
      <c r="H49">
        <f>0</f>
        <v>0</v>
      </c>
    </row>
    <row r="50" spans="1:8" x14ac:dyDescent="0.2">
      <c r="A50" s="4">
        <v>44571</v>
      </c>
      <c r="B50">
        <v>227.99629211425781</v>
      </c>
      <c r="C50">
        <v>4670.2900390625</v>
      </c>
      <c r="D50">
        <f t="shared" si="0"/>
        <v>5.7816086391064836E-3</v>
      </c>
      <c r="E50">
        <f t="shared" si="1"/>
        <v>-1.4410312534549607E-3</v>
      </c>
      <c r="F50">
        <f t="shared" si="2"/>
        <v>-3.3398950047735052E-3</v>
      </c>
      <c r="G50">
        <f t="shared" si="3"/>
        <v>9.1215036438799888E-3</v>
      </c>
      <c r="H50">
        <f>0</f>
        <v>0</v>
      </c>
    </row>
    <row r="51" spans="1:8" x14ac:dyDescent="0.2">
      <c r="A51" s="4">
        <v>44572</v>
      </c>
      <c r="B51">
        <v>233.16925048828119</v>
      </c>
      <c r="C51">
        <v>4713.06982421875</v>
      </c>
      <c r="D51">
        <f t="shared" si="0"/>
        <v>2.2688782901043814E-2</v>
      </c>
      <c r="E51">
        <f t="shared" si="1"/>
        <v>9.159984668711818E-3</v>
      </c>
      <c r="F51">
        <f t="shared" si="2"/>
        <v>1.2556717855881689E-2</v>
      </c>
      <c r="G51">
        <f t="shared" si="3"/>
        <v>1.0132065045162125E-2</v>
      </c>
      <c r="H51">
        <f>0</f>
        <v>0</v>
      </c>
    </row>
    <row r="52" spans="1:8" x14ac:dyDescent="0.2">
      <c r="A52" s="4">
        <v>44573</v>
      </c>
      <c r="B52">
        <v>236.1379699707031</v>
      </c>
      <c r="C52">
        <v>4726.35009765625</v>
      </c>
      <c r="D52">
        <f t="shared" si="0"/>
        <v>1.2732036819628201E-2</v>
      </c>
      <c r="E52">
        <f t="shared" si="1"/>
        <v>2.8177544430294521E-3</v>
      </c>
      <c r="F52">
        <f t="shared" si="2"/>
        <v>3.0463106165148192E-3</v>
      </c>
      <c r="G52">
        <f t="shared" si="3"/>
        <v>9.6857262031133824E-3</v>
      </c>
      <c r="H52">
        <f>0</f>
        <v>0</v>
      </c>
    </row>
    <row r="53" spans="1:8" x14ac:dyDescent="0.2">
      <c r="A53" s="4">
        <v>44574</v>
      </c>
      <c r="B53">
        <v>227.00343322753909</v>
      </c>
      <c r="C53">
        <v>4659.02978515625</v>
      </c>
      <c r="D53">
        <f t="shared" si="0"/>
        <v>-3.8683049338898323E-2</v>
      </c>
      <c r="E53">
        <f t="shared" si="1"/>
        <v>-1.42436152864307E-2</v>
      </c>
      <c r="F53">
        <f t="shared" si="2"/>
        <v>-2.2537840134038371E-2</v>
      </c>
      <c r="G53">
        <f t="shared" si="3"/>
        <v>-1.6145209204859953E-2</v>
      </c>
      <c r="H53">
        <f>0</f>
        <v>0</v>
      </c>
    </row>
    <row r="54" spans="1:8" x14ac:dyDescent="0.2">
      <c r="A54" s="4">
        <v>44575</v>
      </c>
      <c r="B54">
        <v>229.58491516113281</v>
      </c>
      <c r="C54">
        <v>4662.85009765625</v>
      </c>
      <c r="D54">
        <f t="shared" si="0"/>
        <v>1.1371995114303646E-2</v>
      </c>
      <c r="E54">
        <f t="shared" si="1"/>
        <v>8.1998026974883231E-4</v>
      </c>
      <c r="F54">
        <f t="shared" si="2"/>
        <v>5.0574844695847401E-5</v>
      </c>
      <c r="G54">
        <f t="shared" si="3"/>
        <v>1.1321420269607798E-2</v>
      </c>
      <c r="H54">
        <f>0</f>
        <v>0</v>
      </c>
    </row>
    <row r="55" spans="1:8" x14ac:dyDescent="0.2">
      <c r="A55" s="4">
        <v>44579</v>
      </c>
      <c r="B55">
        <v>224.45170593261719</v>
      </c>
      <c r="C55">
        <v>4577.10986328125</v>
      </c>
      <c r="D55">
        <f t="shared" si="0"/>
        <v>-2.2358652026039705E-2</v>
      </c>
      <c r="E55">
        <f t="shared" si="1"/>
        <v>-1.8387945694007368E-2</v>
      </c>
      <c r="F55">
        <f t="shared" si="2"/>
        <v>-2.8752415844478588E-2</v>
      </c>
      <c r="G55">
        <f t="shared" si="3"/>
        <v>6.3937638184388829E-3</v>
      </c>
      <c r="H55">
        <f>0</f>
        <v>0</v>
      </c>
    </row>
    <row r="56" spans="1:8" x14ac:dyDescent="0.2">
      <c r="A56" s="4">
        <v>44580</v>
      </c>
      <c r="B56">
        <v>224.66021728515619</v>
      </c>
      <c r="C56">
        <v>4532.759765625</v>
      </c>
      <c r="D56">
        <f t="shared" si="0"/>
        <v>9.289809211858735E-4</v>
      </c>
      <c r="E56">
        <f t="shared" si="1"/>
        <v>-9.6895418683388135E-3</v>
      </c>
      <c r="F56">
        <f t="shared" si="2"/>
        <v>-1.5708839725216181E-2</v>
      </c>
      <c r="G56">
        <f t="shared" si="3"/>
        <v>1.6637820646402054E-2</v>
      </c>
      <c r="H56">
        <f>0</f>
        <v>0</v>
      </c>
    </row>
    <row r="57" spans="1:8" x14ac:dyDescent="0.2">
      <c r="A57" s="4">
        <v>44581</v>
      </c>
      <c r="B57">
        <v>221.35389709472659</v>
      </c>
      <c r="C57">
        <v>4482.72998046875</v>
      </c>
      <c r="D57">
        <f t="shared" si="0"/>
        <v>-1.4716981183334976E-2</v>
      </c>
      <c r="E57">
        <f t="shared" si="1"/>
        <v>-1.103737849414832E-2</v>
      </c>
      <c r="F57">
        <f t="shared" si="2"/>
        <v>-1.7729970265648969E-2</v>
      </c>
      <c r="G57">
        <f t="shared" si="3"/>
        <v>3.0129890823139931E-3</v>
      </c>
      <c r="H57">
        <f>0</f>
        <v>0</v>
      </c>
    </row>
    <row r="58" spans="1:8" x14ac:dyDescent="0.2">
      <c r="A58" s="4">
        <v>44582</v>
      </c>
      <c r="B58">
        <v>217.07456970214841</v>
      </c>
      <c r="C58">
        <v>4397.93994140625</v>
      </c>
      <c r="D58">
        <f t="shared" si="0"/>
        <v>-1.9332514352556784E-2</v>
      </c>
      <c r="E58">
        <f t="shared" si="1"/>
        <v>-1.8914821867908604E-2</v>
      </c>
      <c r="F58">
        <f t="shared" si="2"/>
        <v>-2.9542486024874966E-2</v>
      </c>
      <c r="G58">
        <f t="shared" si="3"/>
        <v>1.0209971672318182E-2</v>
      </c>
      <c r="H58">
        <f>0</f>
        <v>0</v>
      </c>
    </row>
    <row r="59" spans="1:8" x14ac:dyDescent="0.2">
      <c r="A59" s="4">
        <v>44585</v>
      </c>
      <c r="B59">
        <v>221.44325256347659</v>
      </c>
      <c r="C59">
        <v>4410.1298828125</v>
      </c>
      <c r="D59">
        <f t="shared" si="0"/>
        <v>2.0125263255491133E-2</v>
      </c>
      <c r="E59">
        <f t="shared" si="1"/>
        <v>2.7717389433818962E-3</v>
      </c>
      <c r="F59">
        <f t="shared" si="2"/>
        <v>2.977308684166311E-3</v>
      </c>
      <c r="G59">
        <f t="shared" si="3"/>
        <v>1.7147954571324821E-2</v>
      </c>
      <c r="H59">
        <f>0</f>
        <v>0</v>
      </c>
    </row>
    <row r="60" spans="1:8" x14ac:dyDescent="0.2">
      <c r="A60" s="4">
        <v>44586</v>
      </c>
      <c r="B60">
        <v>213.85758972167969</v>
      </c>
      <c r="C60">
        <v>4356.4501953125</v>
      </c>
      <c r="D60">
        <f t="shared" si="0"/>
        <v>-3.425556097999638E-2</v>
      </c>
      <c r="E60">
        <f t="shared" si="1"/>
        <v>-1.2171906253646725E-2</v>
      </c>
      <c r="F60">
        <f t="shared" si="2"/>
        <v>-1.9431236323999197E-2</v>
      </c>
      <c r="G60">
        <f t="shared" si="3"/>
        <v>-1.4824324655997183E-2</v>
      </c>
      <c r="H60">
        <f>0</f>
        <v>0</v>
      </c>
    </row>
    <row r="61" spans="1:8" x14ac:dyDescent="0.2">
      <c r="A61" s="4">
        <v>44587</v>
      </c>
      <c r="B61">
        <v>209.49884033203119</v>
      </c>
      <c r="C61">
        <v>4349.93017578125</v>
      </c>
      <c r="D61">
        <f t="shared" si="0"/>
        <v>-2.0381551084163507E-2</v>
      </c>
      <c r="E61">
        <f t="shared" si="1"/>
        <v>-1.4966358477518371E-3</v>
      </c>
      <c r="F61">
        <f t="shared" si="2"/>
        <v>-3.4232761368556625E-3</v>
      </c>
      <c r="G61">
        <f t="shared" si="3"/>
        <v>-1.6958274947307846E-2</v>
      </c>
      <c r="H61">
        <f>0</f>
        <v>0</v>
      </c>
    </row>
    <row r="62" spans="1:8" x14ac:dyDescent="0.2">
      <c r="A62" s="4">
        <v>44588</v>
      </c>
      <c r="B62">
        <v>211.2264709472656</v>
      </c>
      <c r="C62">
        <v>4326.509765625</v>
      </c>
      <c r="D62">
        <f t="shared" si="0"/>
        <v>8.2464924984610999E-3</v>
      </c>
      <c r="E62">
        <f t="shared" si="1"/>
        <v>-5.3840887577105701E-3</v>
      </c>
      <c r="F62">
        <f t="shared" si="2"/>
        <v>-9.2526546018406007E-3</v>
      </c>
      <c r="G62">
        <f t="shared" si="3"/>
        <v>1.7499147100301701E-2</v>
      </c>
      <c r="H62">
        <f>0</f>
        <v>0</v>
      </c>
    </row>
    <row r="63" spans="1:8" x14ac:dyDescent="0.2">
      <c r="A63" s="4">
        <v>44589</v>
      </c>
      <c r="B63">
        <v>220.5496826171875</v>
      </c>
      <c r="C63">
        <v>4431.85009765625</v>
      </c>
      <c r="D63">
        <f t="shared" si="0"/>
        <v>4.4138462514243804E-2</v>
      </c>
      <c r="E63">
        <f t="shared" si="1"/>
        <v>2.4347646888076113E-2</v>
      </c>
      <c r="F63">
        <f t="shared" si="2"/>
        <v>3.5331175354317956E-2</v>
      </c>
      <c r="G63">
        <f t="shared" si="3"/>
        <v>8.8072871599258473E-3</v>
      </c>
      <c r="H63">
        <f>0</f>
        <v>0</v>
      </c>
    </row>
    <row r="64" spans="1:8" x14ac:dyDescent="0.2">
      <c r="A64" s="4">
        <v>44592</v>
      </c>
      <c r="B64">
        <v>230.9749755859375</v>
      </c>
      <c r="C64">
        <v>4515.5498046875</v>
      </c>
      <c r="D64">
        <f t="shared" si="0"/>
        <v>4.7269589532102696E-2</v>
      </c>
      <c r="E64">
        <f t="shared" si="1"/>
        <v>1.8885951732779516E-2</v>
      </c>
      <c r="F64">
        <f t="shared" si="2"/>
        <v>2.7141162804188695E-2</v>
      </c>
      <c r="G64">
        <f t="shared" si="3"/>
        <v>2.0128426727914001E-2</v>
      </c>
      <c r="H64">
        <f>0</f>
        <v>0</v>
      </c>
    </row>
    <row r="65" spans="1:8" x14ac:dyDescent="0.2">
      <c r="A65" s="4">
        <v>44593</v>
      </c>
      <c r="B65">
        <v>230.46858215332031</v>
      </c>
      <c r="C65">
        <v>4546.5400390625</v>
      </c>
      <c r="D65">
        <f t="shared" si="0"/>
        <v>-2.1924168682454503E-3</v>
      </c>
      <c r="E65">
        <f t="shared" si="1"/>
        <v>6.8630035578014503E-3</v>
      </c>
      <c r="F65">
        <f t="shared" si="2"/>
        <v>9.1123102881099632E-3</v>
      </c>
      <c r="G65">
        <f t="shared" si="3"/>
        <v>-1.1304727156355414E-2</v>
      </c>
      <c r="H65">
        <f>0</f>
        <v>0</v>
      </c>
    </row>
    <row r="66" spans="1:8" x14ac:dyDescent="0.2">
      <c r="A66" s="4">
        <v>44594</v>
      </c>
      <c r="B66">
        <v>223.4091796875</v>
      </c>
      <c r="C66">
        <v>4589.3798828125</v>
      </c>
      <c r="D66">
        <f t="shared" ref="D66:D129" si="4">(B66/B65)-1</f>
        <v>-3.0630649956114198E-2</v>
      </c>
      <c r="E66">
        <f t="shared" ref="E66:E129" si="5">(C66/C65)-1</f>
        <v>9.4225154473364103E-3</v>
      </c>
      <c r="F66">
        <f t="shared" ref="F66:F129" si="6">alpha_crm+beta_crm*E66</f>
        <v>1.2950392403910148E-2</v>
      </c>
      <c r="G66">
        <f t="shared" ref="G66:G129" si="7">D66-F66</f>
        <v>-4.3581042360024344E-2</v>
      </c>
      <c r="H66">
        <f>0</f>
        <v>0</v>
      </c>
    </row>
    <row r="67" spans="1:8" x14ac:dyDescent="0.2">
      <c r="A67" s="4">
        <v>44595</v>
      </c>
      <c r="B67">
        <v>211.2562561035156</v>
      </c>
      <c r="C67">
        <v>4477.43994140625</v>
      </c>
      <c r="D67">
        <f t="shared" si="4"/>
        <v>-5.4397601750222013E-2</v>
      </c>
      <c r="E67">
        <f t="shared" si="5"/>
        <v>-2.4391082077444004E-2</v>
      </c>
      <c r="F67">
        <f t="shared" si="6"/>
        <v>-3.775433940896096E-2</v>
      </c>
      <c r="G67">
        <f t="shared" si="7"/>
        <v>-1.6643262341261053E-2</v>
      </c>
      <c r="H67">
        <f>0</f>
        <v>0</v>
      </c>
    </row>
    <row r="68" spans="1:8" x14ac:dyDescent="0.2">
      <c r="A68" s="4">
        <v>44596</v>
      </c>
      <c r="B68">
        <v>217.6702880859375</v>
      </c>
      <c r="C68">
        <v>4500.52978515625</v>
      </c>
      <c r="D68">
        <f t="shared" si="4"/>
        <v>3.0361382430629691E-2</v>
      </c>
      <c r="E68">
        <f t="shared" si="5"/>
        <v>5.1569298644233985E-3</v>
      </c>
      <c r="F68">
        <f t="shared" si="6"/>
        <v>6.5539901030917218E-3</v>
      </c>
      <c r="G68">
        <f t="shared" si="7"/>
        <v>2.3807392327537969E-2</v>
      </c>
      <c r="H68">
        <f>0</f>
        <v>0</v>
      </c>
    </row>
    <row r="69" spans="1:8" x14ac:dyDescent="0.2">
      <c r="A69" s="4">
        <v>44599</v>
      </c>
      <c r="B69">
        <v>215.4263610839844</v>
      </c>
      <c r="C69">
        <v>4483.8701171875</v>
      </c>
      <c r="D69">
        <f t="shared" si="4"/>
        <v>-1.0308834621779783E-2</v>
      </c>
      <c r="E69">
        <f t="shared" si="5"/>
        <v>-3.7017126347429485E-3</v>
      </c>
      <c r="F69">
        <f t="shared" si="6"/>
        <v>-6.7298697943105681E-3</v>
      </c>
      <c r="G69">
        <f t="shared" si="7"/>
        <v>-3.5789648274692151E-3</v>
      </c>
      <c r="H69">
        <f>0</f>
        <v>0</v>
      </c>
    </row>
    <row r="70" spans="1:8" x14ac:dyDescent="0.2">
      <c r="A70" s="4">
        <v>44600</v>
      </c>
      <c r="B70">
        <v>215.88310241699219</v>
      </c>
      <c r="C70">
        <v>4521.5400390625</v>
      </c>
      <c r="D70">
        <f t="shared" si="4"/>
        <v>2.1201738297464967E-3</v>
      </c>
      <c r="E70">
        <f t="shared" si="5"/>
        <v>8.4012071916632625E-3</v>
      </c>
      <c r="F70">
        <f t="shared" si="6"/>
        <v>1.1418903151273625E-2</v>
      </c>
      <c r="G70">
        <f t="shared" si="7"/>
        <v>-9.2987293215271282E-3</v>
      </c>
      <c r="H70">
        <f>0</f>
        <v>0</v>
      </c>
    </row>
    <row r="71" spans="1:8" x14ac:dyDescent="0.2">
      <c r="A71" s="4">
        <v>44601</v>
      </c>
      <c r="B71">
        <v>220.46028137207031</v>
      </c>
      <c r="C71">
        <v>4587.18017578125</v>
      </c>
      <c r="D71">
        <f t="shared" si="4"/>
        <v>2.1202117737946002E-2</v>
      </c>
      <c r="E71">
        <f t="shared" si="5"/>
        <v>1.4517207887505545E-2</v>
      </c>
      <c r="F71">
        <f t="shared" si="6"/>
        <v>2.0590070898886127E-2</v>
      </c>
      <c r="G71">
        <f t="shared" si="7"/>
        <v>6.1204683905987517E-4</v>
      </c>
      <c r="H71">
        <f>0</f>
        <v>0</v>
      </c>
    </row>
    <row r="72" spans="1:8" x14ac:dyDescent="0.2">
      <c r="A72" s="4">
        <v>44602</v>
      </c>
      <c r="B72">
        <v>216.12138366699219</v>
      </c>
      <c r="C72">
        <v>4504.080078125</v>
      </c>
      <c r="D72">
        <f t="shared" si="4"/>
        <v>-1.9681085763268991E-2</v>
      </c>
      <c r="E72">
        <f t="shared" si="5"/>
        <v>-1.8115725668459759E-2</v>
      </c>
      <c r="F72">
        <f t="shared" si="6"/>
        <v>-2.8344211914702436E-2</v>
      </c>
      <c r="G72">
        <f t="shared" si="7"/>
        <v>8.6631261514334458E-3</v>
      </c>
      <c r="H72">
        <f>0</f>
        <v>0</v>
      </c>
    </row>
    <row r="73" spans="1:8" x14ac:dyDescent="0.2">
      <c r="A73" s="4">
        <v>44603</v>
      </c>
      <c r="B73">
        <v>206.4208984375</v>
      </c>
      <c r="C73">
        <v>4418.64013671875</v>
      </c>
      <c r="D73">
        <f t="shared" si="4"/>
        <v>-4.4884430521873075E-2</v>
      </c>
      <c r="E73">
        <f t="shared" si="5"/>
        <v>-1.896945434456343E-2</v>
      </c>
      <c r="F73">
        <f t="shared" si="6"/>
        <v>-2.9624409430836895E-2</v>
      </c>
      <c r="G73">
        <f t="shared" si="7"/>
        <v>-1.5260021091036181E-2</v>
      </c>
      <c r="H73">
        <f>0</f>
        <v>0</v>
      </c>
    </row>
    <row r="74" spans="1:8" x14ac:dyDescent="0.2">
      <c r="A74" s="4">
        <v>44606</v>
      </c>
      <c r="B74">
        <v>204.93156433105469</v>
      </c>
      <c r="C74">
        <v>4401.669921875</v>
      </c>
      <c r="D74">
        <f t="shared" si="4"/>
        <v>-7.2150354819633389E-3</v>
      </c>
      <c r="E74">
        <f t="shared" si="5"/>
        <v>-3.8405967262932217E-3</v>
      </c>
      <c r="F74">
        <f t="shared" si="6"/>
        <v>-6.9381315922446684E-3</v>
      </c>
      <c r="G74">
        <f t="shared" si="7"/>
        <v>-2.7690388971867048E-4</v>
      </c>
      <c r="H74">
        <f>0</f>
        <v>0</v>
      </c>
    </row>
    <row r="75" spans="1:8" x14ac:dyDescent="0.2">
      <c r="A75" s="4">
        <v>44607</v>
      </c>
      <c r="B75">
        <v>212.7257080078125</v>
      </c>
      <c r="C75">
        <v>4471.06982421875</v>
      </c>
      <c r="D75">
        <f t="shared" si="4"/>
        <v>3.8032909679871718E-2</v>
      </c>
      <c r="E75">
        <f t="shared" si="5"/>
        <v>1.5766721170720421E-2</v>
      </c>
      <c r="F75">
        <f t="shared" si="6"/>
        <v>2.2463761974661177E-2</v>
      </c>
      <c r="G75">
        <f t="shared" si="7"/>
        <v>1.5569147705210541E-2</v>
      </c>
      <c r="H75">
        <f>0</f>
        <v>0</v>
      </c>
    </row>
    <row r="76" spans="1:8" x14ac:dyDescent="0.2">
      <c r="A76" s="4">
        <v>44608</v>
      </c>
      <c r="B76">
        <v>210.23356628417969</v>
      </c>
      <c r="C76">
        <v>4475.009765625</v>
      </c>
      <c r="D76">
        <f t="shared" si="4"/>
        <v>-1.1715282308715103E-2</v>
      </c>
      <c r="E76">
        <f t="shared" si="5"/>
        <v>8.8120775589506373E-4</v>
      </c>
      <c r="F76">
        <f t="shared" si="6"/>
        <v>1.4238770969330228E-4</v>
      </c>
      <c r="G76">
        <f t="shared" si="7"/>
        <v>-1.1857670018408404E-2</v>
      </c>
      <c r="H76">
        <f>0</f>
        <v>0</v>
      </c>
    </row>
    <row r="77" spans="1:8" x14ac:dyDescent="0.2">
      <c r="A77" s="4">
        <v>44609</v>
      </c>
      <c r="B77">
        <v>198.6069030761719</v>
      </c>
      <c r="C77">
        <v>4380.259765625</v>
      </c>
      <c r="D77">
        <f t="shared" si="4"/>
        <v>-5.5303553155216179E-2</v>
      </c>
      <c r="E77">
        <f t="shared" si="5"/>
        <v>-2.1173138152195015E-2</v>
      </c>
      <c r="F77">
        <f t="shared" si="6"/>
        <v>-3.2928914264563597E-2</v>
      </c>
      <c r="G77">
        <f t="shared" si="7"/>
        <v>-2.2374638890652582E-2</v>
      </c>
      <c r="H77">
        <f>0</f>
        <v>0</v>
      </c>
    </row>
    <row r="78" spans="1:8" x14ac:dyDescent="0.2">
      <c r="A78" s="4">
        <v>44610</v>
      </c>
      <c r="B78">
        <v>195.4396057128906</v>
      </c>
      <c r="C78">
        <v>4348.8701171875</v>
      </c>
      <c r="D78">
        <f t="shared" si="4"/>
        <v>-1.5947569365534875E-2</v>
      </c>
      <c r="E78">
        <f t="shared" si="5"/>
        <v>-7.1661613961429005E-3</v>
      </c>
      <c r="F78">
        <f t="shared" si="6"/>
        <v>-1.1924937997197946E-2</v>
      </c>
      <c r="G78">
        <f t="shared" si="7"/>
        <v>-4.0226313683369291E-3</v>
      </c>
      <c r="H78">
        <f>0</f>
        <v>0</v>
      </c>
    </row>
    <row r="79" spans="1:8" x14ac:dyDescent="0.2">
      <c r="A79" s="4">
        <v>44614</v>
      </c>
      <c r="B79">
        <v>193.74176025390619</v>
      </c>
      <c r="C79">
        <v>4304.759765625</v>
      </c>
      <c r="D79">
        <f t="shared" si="4"/>
        <v>-8.687315208149804E-3</v>
      </c>
      <c r="E79">
        <f t="shared" si="5"/>
        <v>-1.0142945264832837E-2</v>
      </c>
      <c r="F79">
        <f t="shared" si="6"/>
        <v>-1.6388734776472597E-2</v>
      </c>
      <c r="G79">
        <f t="shared" si="7"/>
        <v>7.7014195683227926E-3</v>
      </c>
      <c r="H79">
        <f>0</f>
        <v>0</v>
      </c>
    </row>
    <row r="80" spans="1:8" x14ac:dyDescent="0.2">
      <c r="A80" s="4">
        <v>44615</v>
      </c>
      <c r="B80">
        <v>189.18438720703119</v>
      </c>
      <c r="C80">
        <v>4225.5</v>
      </c>
      <c r="D80">
        <f t="shared" si="4"/>
        <v>-2.3522925779668635E-2</v>
      </c>
      <c r="E80">
        <f t="shared" si="5"/>
        <v>-1.8412122845487655E-2</v>
      </c>
      <c r="F80">
        <f t="shared" si="6"/>
        <v>-2.8788670371401037E-2</v>
      </c>
      <c r="G80">
        <f t="shared" si="7"/>
        <v>5.2657445917324019E-3</v>
      </c>
      <c r="H80">
        <f>0</f>
        <v>0</v>
      </c>
    </row>
    <row r="81" spans="1:8" x14ac:dyDescent="0.2">
      <c r="A81" s="4">
        <v>44616</v>
      </c>
      <c r="B81">
        <v>202.83656311035159</v>
      </c>
      <c r="C81">
        <v>4288.7001953125</v>
      </c>
      <c r="D81">
        <f t="shared" si="4"/>
        <v>7.2163332846173711E-2</v>
      </c>
      <c r="E81">
        <f t="shared" si="5"/>
        <v>1.4956856067329216E-2</v>
      </c>
      <c r="F81">
        <f t="shared" si="6"/>
        <v>2.1249339497373444E-2</v>
      </c>
      <c r="G81">
        <f t="shared" si="7"/>
        <v>5.0913993348800271E-2</v>
      </c>
      <c r="H81">
        <f>0</f>
        <v>0</v>
      </c>
    </row>
    <row r="82" spans="1:8" x14ac:dyDescent="0.2">
      <c r="A82" s="4">
        <v>44617</v>
      </c>
      <c r="B82">
        <v>206.60955810546881</v>
      </c>
      <c r="C82">
        <v>4384.64990234375</v>
      </c>
      <c r="D82">
        <f t="shared" si="4"/>
        <v>1.8601158180069133E-2</v>
      </c>
      <c r="E82">
        <f t="shared" si="5"/>
        <v>2.2372677655603468E-2</v>
      </c>
      <c r="F82">
        <f t="shared" si="6"/>
        <v>3.2369636429102761E-2</v>
      </c>
      <c r="G82">
        <f t="shared" si="7"/>
        <v>-1.3768478249033628E-2</v>
      </c>
      <c r="H82">
        <f>0</f>
        <v>0</v>
      </c>
    </row>
    <row r="83" spans="1:8" x14ac:dyDescent="0.2">
      <c r="A83" s="4">
        <v>44620</v>
      </c>
      <c r="B83">
        <v>209.03218078613281</v>
      </c>
      <c r="C83">
        <v>4373.93994140625</v>
      </c>
      <c r="D83">
        <f t="shared" si="4"/>
        <v>1.1725607967407292E-2</v>
      </c>
      <c r="E83">
        <f t="shared" si="5"/>
        <v>-2.4426034406476171E-3</v>
      </c>
      <c r="F83">
        <f t="shared" si="6"/>
        <v>-4.8417892976128528E-3</v>
      </c>
      <c r="G83">
        <f t="shared" si="7"/>
        <v>1.6567397265020146E-2</v>
      </c>
      <c r="H83">
        <f>0</f>
        <v>0</v>
      </c>
    </row>
    <row r="84" spans="1:8" x14ac:dyDescent="0.2">
      <c r="A84" s="4">
        <v>44621</v>
      </c>
      <c r="B84">
        <v>207.40385437011719</v>
      </c>
      <c r="C84">
        <v>4306.259765625</v>
      </c>
      <c r="D84">
        <f t="shared" si="4"/>
        <v>-7.7898360429087266E-3</v>
      </c>
      <c r="E84">
        <f t="shared" si="5"/>
        <v>-1.5473503680411893E-2</v>
      </c>
      <c r="F84">
        <f t="shared" si="6"/>
        <v>-2.4382102967381601E-2</v>
      </c>
      <c r="G84">
        <f t="shared" si="7"/>
        <v>1.6592266924472875E-2</v>
      </c>
      <c r="H84">
        <f>0</f>
        <v>0</v>
      </c>
    </row>
    <row r="85" spans="1:8" x14ac:dyDescent="0.2">
      <c r="A85" s="4">
        <v>44622</v>
      </c>
      <c r="B85">
        <v>208.8931884765625</v>
      </c>
      <c r="C85">
        <v>4386.5400390625</v>
      </c>
      <c r="D85">
        <f t="shared" si="4"/>
        <v>7.1808410261631206E-3</v>
      </c>
      <c r="E85">
        <f t="shared" si="5"/>
        <v>1.8642691757321028E-2</v>
      </c>
      <c r="F85">
        <f t="shared" si="6"/>
        <v>2.6776385533524464E-2</v>
      </c>
      <c r="G85">
        <f t="shared" si="7"/>
        <v>-1.9595544507361343E-2</v>
      </c>
      <c r="H85">
        <f>0</f>
        <v>0</v>
      </c>
    </row>
    <row r="86" spans="1:8" x14ac:dyDescent="0.2">
      <c r="A86" s="4">
        <v>44623</v>
      </c>
      <c r="B86">
        <v>203.2933044433594</v>
      </c>
      <c r="C86">
        <v>4363.490234375</v>
      </c>
      <c r="D86">
        <f t="shared" si="4"/>
        <v>-2.6807403697758136E-2</v>
      </c>
      <c r="E86">
        <f t="shared" si="5"/>
        <v>-5.2546664300883172E-3</v>
      </c>
      <c r="F86">
        <f t="shared" si="6"/>
        <v>-9.0585810665453799E-3</v>
      </c>
      <c r="G86">
        <f t="shared" si="7"/>
        <v>-1.7748822631212757E-2</v>
      </c>
      <c r="H86">
        <f>0</f>
        <v>0</v>
      </c>
    </row>
    <row r="87" spans="1:8" x14ac:dyDescent="0.2">
      <c r="A87" s="4">
        <v>44624</v>
      </c>
      <c r="B87">
        <v>201.565673828125</v>
      </c>
      <c r="C87">
        <v>4328.8701171875</v>
      </c>
      <c r="D87">
        <f t="shared" si="4"/>
        <v>-8.4982169971846711E-3</v>
      </c>
      <c r="E87">
        <f t="shared" si="5"/>
        <v>-7.9340425503344747E-3</v>
      </c>
      <c r="F87">
        <f t="shared" si="6"/>
        <v>-1.3076404000154534E-2</v>
      </c>
      <c r="G87">
        <f t="shared" si="7"/>
        <v>4.5781870029698631E-3</v>
      </c>
      <c r="H87">
        <f>0</f>
        <v>0</v>
      </c>
    </row>
    <row r="88" spans="1:8" x14ac:dyDescent="0.2">
      <c r="A88" s="4">
        <v>44627</v>
      </c>
      <c r="B88">
        <v>194.83390808105469</v>
      </c>
      <c r="C88">
        <v>4201.08984375</v>
      </c>
      <c r="D88">
        <f t="shared" si="4"/>
        <v>-3.3397381703049733E-2</v>
      </c>
      <c r="E88">
        <f t="shared" si="5"/>
        <v>-2.9518158313449172E-2</v>
      </c>
      <c r="F88">
        <f t="shared" si="6"/>
        <v>-4.5442578595586071E-2</v>
      </c>
      <c r="G88">
        <f t="shared" si="7"/>
        <v>1.2045196892536338E-2</v>
      </c>
      <c r="H88">
        <f>0</f>
        <v>0</v>
      </c>
    </row>
    <row r="89" spans="1:8" x14ac:dyDescent="0.2">
      <c r="A89" s="4">
        <v>44628</v>
      </c>
      <c r="B89">
        <v>190.71345520019531</v>
      </c>
      <c r="C89">
        <v>4170.7001953125</v>
      </c>
      <c r="D89">
        <f t="shared" si="4"/>
        <v>-2.1148540936443139E-2</v>
      </c>
      <c r="E89">
        <f t="shared" si="5"/>
        <v>-7.2337535181997703E-3</v>
      </c>
      <c r="F89">
        <f t="shared" si="6"/>
        <v>-1.2026294867582553E-2</v>
      </c>
      <c r="G89">
        <f t="shared" si="7"/>
        <v>-9.1222460688605862E-3</v>
      </c>
      <c r="H89">
        <f>0</f>
        <v>0</v>
      </c>
    </row>
    <row r="90" spans="1:8" x14ac:dyDescent="0.2">
      <c r="A90" s="4">
        <v>44629</v>
      </c>
      <c r="B90">
        <v>201.7146301269531</v>
      </c>
      <c r="C90">
        <v>4277.8798828125</v>
      </c>
      <c r="D90">
        <f t="shared" si="4"/>
        <v>5.7684314487457922E-2</v>
      </c>
      <c r="E90">
        <f t="shared" si="5"/>
        <v>2.5698247891435821E-2</v>
      </c>
      <c r="F90">
        <f t="shared" si="6"/>
        <v>3.7356451180451555E-2</v>
      </c>
      <c r="G90">
        <f t="shared" si="7"/>
        <v>2.0327863307006366E-2</v>
      </c>
      <c r="H90">
        <f>0</f>
        <v>0</v>
      </c>
    </row>
    <row r="91" spans="1:8" x14ac:dyDescent="0.2">
      <c r="A91" s="4">
        <v>44630</v>
      </c>
      <c r="B91">
        <v>198.7260437011719</v>
      </c>
      <c r="C91">
        <v>4259.52001953125</v>
      </c>
      <c r="D91">
        <f t="shared" si="4"/>
        <v>-1.4815913074328169E-2</v>
      </c>
      <c r="E91">
        <f t="shared" si="5"/>
        <v>-4.291813651667864E-3</v>
      </c>
      <c r="F91">
        <f t="shared" si="6"/>
        <v>-7.6147479497257883E-3</v>
      </c>
      <c r="G91">
        <f t="shared" si="7"/>
        <v>-7.2011651246023803E-3</v>
      </c>
      <c r="H91">
        <f>0</f>
        <v>0</v>
      </c>
    </row>
    <row r="92" spans="1:8" x14ac:dyDescent="0.2">
      <c r="A92" s="4">
        <v>44631</v>
      </c>
      <c r="B92">
        <v>196.4920349121094</v>
      </c>
      <c r="C92">
        <v>4204.31005859375</v>
      </c>
      <c r="D92">
        <f t="shared" si="4"/>
        <v>-1.1241650804571068E-2</v>
      </c>
      <c r="E92">
        <f t="shared" si="5"/>
        <v>-1.2961545123475138E-2</v>
      </c>
      <c r="F92">
        <f t="shared" si="6"/>
        <v>-2.0615328820939988E-2</v>
      </c>
      <c r="G92">
        <f t="shared" si="7"/>
        <v>9.37367801636892E-3</v>
      </c>
      <c r="H92">
        <f>0</f>
        <v>0</v>
      </c>
    </row>
    <row r="93" spans="1:8" x14ac:dyDescent="0.2">
      <c r="A93" s="4">
        <v>44634</v>
      </c>
      <c r="B93">
        <v>191.74604797363281</v>
      </c>
      <c r="C93">
        <v>4173.10986328125</v>
      </c>
      <c r="D93">
        <f t="shared" si="4"/>
        <v>-2.4153584345540824E-2</v>
      </c>
      <c r="E93">
        <f t="shared" si="5"/>
        <v>-7.4210024659636664E-3</v>
      </c>
      <c r="F93">
        <f t="shared" si="6"/>
        <v>-1.2307081544352234E-2</v>
      </c>
      <c r="G93">
        <f t="shared" si="7"/>
        <v>-1.184650280118859E-2</v>
      </c>
      <c r="H93">
        <f>0</f>
        <v>0</v>
      </c>
    </row>
    <row r="94" spans="1:8" x14ac:dyDescent="0.2">
      <c r="A94" s="4">
        <v>44635</v>
      </c>
      <c r="B94">
        <v>194.74455261230469</v>
      </c>
      <c r="C94">
        <v>4262.4501953125</v>
      </c>
      <c r="D94">
        <f t="shared" si="4"/>
        <v>1.5637895384859268E-2</v>
      </c>
      <c r="E94">
        <f t="shared" si="5"/>
        <v>2.1408574170870942E-2</v>
      </c>
      <c r="F94">
        <f t="shared" si="6"/>
        <v>3.0923927832216792E-2</v>
      </c>
      <c r="G94">
        <f t="shared" si="7"/>
        <v>-1.5286032447357524E-2</v>
      </c>
      <c r="H94">
        <f>0</f>
        <v>0</v>
      </c>
    </row>
    <row r="95" spans="1:8" x14ac:dyDescent="0.2">
      <c r="A95" s="4">
        <v>44636</v>
      </c>
      <c r="B95">
        <v>204.10748291015619</v>
      </c>
      <c r="C95">
        <v>4357.85986328125</v>
      </c>
      <c r="D95">
        <f t="shared" si="4"/>
        <v>4.8078008715813025E-2</v>
      </c>
      <c r="E95">
        <f t="shared" si="5"/>
        <v>2.238376135718223E-2</v>
      </c>
      <c r="F95">
        <f t="shared" si="6"/>
        <v>3.2386256846839538E-2</v>
      </c>
      <c r="G95">
        <f t="shared" si="7"/>
        <v>1.5691751868973487E-2</v>
      </c>
      <c r="H95">
        <f>0</f>
        <v>0</v>
      </c>
    </row>
    <row r="96" spans="1:8" x14ac:dyDescent="0.2">
      <c r="A96" s="4">
        <v>44637</v>
      </c>
      <c r="B96">
        <v>208.91304016113281</v>
      </c>
      <c r="C96">
        <v>4411.669921875</v>
      </c>
      <c r="D96">
        <f t="shared" si="4"/>
        <v>2.3544248267918455E-2</v>
      </c>
      <c r="E96">
        <f t="shared" si="5"/>
        <v>1.234781757145198E-2</v>
      </c>
      <c r="F96">
        <f t="shared" si="6"/>
        <v>1.7336990415736615E-2</v>
      </c>
      <c r="G96">
        <f t="shared" si="7"/>
        <v>6.2072578521818397E-3</v>
      </c>
      <c r="H96">
        <f>0</f>
        <v>0</v>
      </c>
    </row>
    <row r="97" spans="1:8" x14ac:dyDescent="0.2">
      <c r="A97" s="4">
        <v>44638</v>
      </c>
      <c r="B97">
        <v>217.24336242675781</v>
      </c>
      <c r="C97">
        <v>4463.1201171875</v>
      </c>
      <c r="D97">
        <f t="shared" si="4"/>
        <v>3.9874592123114505E-2</v>
      </c>
      <c r="E97">
        <f t="shared" si="5"/>
        <v>1.1662294827948783E-2</v>
      </c>
      <c r="F97">
        <f t="shared" si="6"/>
        <v>1.6309023875486654E-2</v>
      </c>
      <c r="G97">
        <f t="shared" si="7"/>
        <v>2.3565568247627851E-2</v>
      </c>
      <c r="H97">
        <f>0</f>
        <v>0</v>
      </c>
    </row>
    <row r="98" spans="1:8" x14ac:dyDescent="0.2">
      <c r="A98" s="4">
        <v>44641</v>
      </c>
      <c r="B98">
        <v>212.1994934082031</v>
      </c>
      <c r="C98">
        <v>4461.18017578125</v>
      </c>
      <c r="D98">
        <f t="shared" si="4"/>
        <v>-2.321759782306454E-2</v>
      </c>
      <c r="E98">
        <f t="shared" si="5"/>
        <v>-4.3466036210393355E-4</v>
      </c>
      <c r="F98">
        <f t="shared" si="6"/>
        <v>-1.8308048787424611E-3</v>
      </c>
      <c r="G98">
        <f t="shared" si="7"/>
        <v>-2.1386792944322077E-2</v>
      </c>
      <c r="H98">
        <f>0</f>
        <v>0</v>
      </c>
    </row>
    <row r="99" spans="1:8" x14ac:dyDescent="0.2">
      <c r="A99" s="4">
        <v>44642</v>
      </c>
      <c r="B99">
        <v>216.65754699707031</v>
      </c>
      <c r="C99">
        <v>4511.60986328125</v>
      </c>
      <c r="D99">
        <f t="shared" si="4"/>
        <v>2.1008785257990104E-2</v>
      </c>
      <c r="E99">
        <f t="shared" si="5"/>
        <v>1.1304113600650201E-2</v>
      </c>
      <c r="F99">
        <f t="shared" si="6"/>
        <v>1.5771917965437601E-2</v>
      </c>
      <c r="G99">
        <f t="shared" si="7"/>
        <v>5.2368672925525023E-3</v>
      </c>
      <c r="H99">
        <f>0</f>
        <v>0</v>
      </c>
    </row>
    <row r="100" spans="1:8" x14ac:dyDescent="0.2">
      <c r="A100" s="4">
        <v>44643</v>
      </c>
      <c r="B100">
        <v>209.6080627441406</v>
      </c>
      <c r="C100">
        <v>4456.240234375</v>
      </c>
      <c r="D100">
        <f t="shared" si="4"/>
        <v>-3.2537450694136383E-2</v>
      </c>
      <c r="E100">
        <f t="shared" si="5"/>
        <v>-1.2272698789159042E-2</v>
      </c>
      <c r="F100">
        <f t="shared" si="6"/>
        <v>-1.9582378434156094E-2</v>
      </c>
      <c r="G100">
        <f t="shared" si="7"/>
        <v>-1.2955072259980289E-2</v>
      </c>
      <c r="H100">
        <f>0</f>
        <v>0</v>
      </c>
    </row>
    <row r="101" spans="1:8" x14ac:dyDescent="0.2">
      <c r="A101" s="4">
        <v>44644</v>
      </c>
      <c r="B101">
        <v>212.45762634277341</v>
      </c>
      <c r="C101">
        <v>4520.16015625</v>
      </c>
      <c r="D101">
        <f t="shared" si="4"/>
        <v>1.3594723224512384E-2</v>
      </c>
      <c r="E101">
        <f t="shared" si="5"/>
        <v>1.4343912920566471E-2</v>
      </c>
      <c r="F101">
        <f t="shared" si="6"/>
        <v>2.0330208729037839E-2</v>
      </c>
      <c r="G101">
        <f t="shared" si="7"/>
        <v>-6.7354855045254555E-3</v>
      </c>
      <c r="H101">
        <f>0</f>
        <v>0</v>
      </c>
    </row>
    <row r="102" spans="1:8" x14ac:dyDescent="0.2">
      <c r="A102" s="4">
        <v>44645</v>
      </c>
      <c r="B102">
        <v>209.52862548828119</v>
      </c>
      <c r="C102">
        <v>4543.06005859375</v>
      </c>
      <c r="D102">
        <f t="shared" si="4"/>
        <v>-1.3786282492710522E-2</v>
      </c>
      <c r="E102">
        <f t="shared" si="5"/>
        <v>5.0661705674490687E-3</v>
      </c>
      <c r="F102">
        <f t="shared" si="6"/>
        <v>6.4178932027475462E-3</v>
      </c>
      <c r="G102">
        <f t="shared" si="7"/>
        <v>-2.0204175695458067E-2</v>
      </c>
      <c r="H102">
        <f>0</f>
        <v>0</v>
      </c>
    </row>
    <row r="103" spans="1:8" x14ac:dyDescent="0.2">
      <c r="A103" s="4">
        <v>44648</v>
      </c>
      <c r="B103">
        <v>213.74839782714841</v>
      </c>
      <c r="C103">
        <v>4575.52001953125</v>
      </c>
      <c r="D103">
        <f t="shared" si="4"/>
        <v>2.0139359617491692E-2</v>
      </c>
      <c r="E103">
        <f t="shared" si="5"/>
        <v>7.1449552765867619E-3</v>
      </c>
      <c r="F103">
        <f t="shared" si="6"/>
        <v>9.5351072494421676E-3</v>
      </c>
      <c r="G103">
        <f t="shared" si="7"/>
        <v>1.0604252368049525E-2</v>
      </c>
      <c r="H103">
        <f>0</f>
        <v>0</v>
      </c>
    </row>
    <row r="104" spans="1:8" x14ac:dyDescent="0.2">
      <c r="A104" s="4">
        <v>44649</v>
      </c>
      <c r="B104">
        <v>219.71562194824219</v>
      </c>
      <c r="C104">
        <v>4631.60009765625</v>
      </c>
      <c r="D104">
        <f t="shared" si="4"/>
        <v>2.7917047246919235E-2</v>
      </c>
      <c r="E104">
        <f t="shared" si="5"/>
        <v>1.2256547427530462E-2</v>
      </c>
      <c r="F104">
        <f t="shared" si="6"/>
        <v>1.7200127481626422E-2</v>
      </c>
      <c r="G104">
        <f t="shared" si="7"/>
        <v>1.0716919765292814E-2</v>
      </c>
      <c r="H104">
        <f>0</f>
        <v>0</v>
      </c>
    </row>
    <row r="105" spans="1:8" x14ac:dyDescent="0.2">
      <c r="A105" s="4">
        <v>44650</v>
      </c>
      <c r="B105">
        <v>213.41081237792969</v>
      </c>
      <c r="C105">
        <v>4602.4501953125</v>
      </c>
      <c r="D105">
        <f t="shared" si="4"/>
        <v>-2.8695317676581511E-2</v>
      </c>
      <c r="E105">
        <f t="shared" si="5"/>
        <v>-6.2937001746978805E-3</v>
      </c>
      <c r="F105">
        <f t="shared" si="6"/>
        <v>-1.0616650341083278E-2</v>
      </c>
      <c r="G105">
        <f t="shared" si="7"/>
        <v>-1.8078667335498233E-2</v>
      </c>
      <c r="H105">
        <f>0</f>
        <v>0</v>
      </c>
    </row>
    <row r="106" spans="1:8" x14ac:dyDescent="0.2">
      <c r="A106" s="4">
        <v>44651</v>
      </c>
      <c r="B106">
        <v>210.80946350097659</v>
      </c>
      <c r="C106">
        <v>4530.41015625</v>
      </c>
      <c r="D106">
        <f t="shared" si="4"/>
        <v>-1.2189395879091514E-2</v>
      </c>
      <c r="E106">
        <f t="shared" si="5"/>
        <v>-1.5652540713177343E-2</v>
      </c>
      <c r="F106">
        <f t="shared" si="6"/>
        <v>-2.4650575575902226E-2</v>
      </c>
      <c r="G106">
        <f t="shared" si="7"/>
        <v>1.2461179696810713E-2</v>
      </c>
      <c r="H106">
        <f>0</f>
        <v>0</v>
      </c>
    </row>
    <row r="107" spans="1:8" x14ac:dyDescent="0.2">
      <c r="A107" s="4">
        <v>44652</v>
      </c>
      <c r="B107">
        <v>210.73994445800781</v>
      </c>
      <c r="C107">
        <v>4545.85986328125</v>
      </c>
      <c r="D107">
        <f t="shared" si="4"/>
        <v>-3.297719268112731E-4</v>
      </c>
      <c r="E107">
        <f t="shared" si="5"/>
        <v>3.4102225843584133E-3</v>
      </c>
      <c r="F107">
        <f t="shared" si="6"/>
        <v>3.9347383619429584E-3</v>
      </c>
      <c r="G107">
        <f t="shared" si="7"/>
        <v>-4.2645102887542315E-3</v>
      </c>
      <c r="H107">
        <f>0</f>
        <v>0</v>
      </c>
    </row>
    <row r="108" spans="1:8" x14ac:dyDescent="0.2">
      <c r="A108" s="4">
        <v>44655</v>
      </c>
      <c r="B108">
        <v>217.2929992675781</v>
      </c>
      <c r="C108">
        <v>4582.64013671875</v>
      </c>
      <c r="D108">
        <f t="shared" si="4"/>
        <v>3.1095456660690468E-2</v>
      </c>
      <c r="E108">
        <f t="shared" si="5"/>
        <v>8.0909386878793566E-3</v>
      </c>
      <c r="F108">
        <f t="shared" si="6"/>
        <v>1.0953644130466554E-2</v>
      </c>
      <c r="G108">
        <f t="shared" si="7"/>
        <v>2.0141812530223915E-2</v>
      </c>
      <c r="H108">
        <f>0</f>
        <v>0</v>
      </c>
    </row>
    <row r="109" spans="1:8" x14ac:dyDescent="0.2">
      <c r="A109" s="4">
        <v>44656</v>
      </c>
      <c r="B109">
        <v>208.64495849609381</v>
      </c>
      <c r="C109">
        <v>4525.1201171875</v>
      </c>
      <c r="D109">
        <f t="shared" si="4"/>
        <v>-3.9798984783835367E-2</v>
      </c>
      <c r="E109">
        <f t="shared" si="5"/>
        <v>-1.2551720801807331E-2</v>
      </c>
      <c r="F109">
        <f t="shared" si="6"/>
        <v>-2.000078219349731E-2</v>
      </c>
      <c r="G109">
        <f t="shared" si="7"/>
        <v>-1.9798202590338057E-2</v>
      </c>
      <c r="H109">
        <f>0</f>
        <v>0</v>
      </c>
    </row>
    <row r="110" spans="1:8" x14ac:dyDescent="0.2">
      <c r="A110" s="4">
        <v>44657</v>
      </c>
      <c r="B110">
        <v>199.39128112792969</v>
      </c>
      <c r="C110">
        <v>4481.14990234375</v>
      </c>
      <c r="D110">
        <f t="shared" si="4"/>
        <v>-4.4351310642079866E-2</v>
      </c>
      <c r="E110">
        <f t="shared" si="5"/>
        <v>-9.7169166132718976E-3</v>
      </c>
      <c r="F110">
        <f t="shared" si="6"/>
        <v>-1.5749889161001906E-2</v>
      </c>
      <c r="G110">
        <f t="shared" si="7"/>
        <v>-2.8601421481077961E-2</v>
      </c>
      <c r="H110">
        <f>0</f>
        <v>0</v>
      </c>
    </row>
    <row r="111" spans="1:8" x14ac:dyDescent="0.2">
      <c r="A111" s="4">
        <v>44658</v>
      </c>
      <c r="B111">
        <v>198.73597717285159</v>
      </c>
      <c r="C111">
        <v>4500.2099609375</v>
      </c>
      <c r="D111">
        <f t="shared" si="4"/>
        <v>-3.2865226170930573E-3</v>
      </c>
      <c r="E111">
        <f t="shared" si="5"/>
        <v>4.2533856284925342E-3</v>
      </c>
      <c r="F111">
        <f t="shared" si="6"/>
        <v>5.1990923247537298E-3</v>
      </c>
      <c r="G111">
        <f t="shared" si="7"/>
        <v>-8.485614941846787E-3</v>
      </c>
      <c r="H111">
        <f>0</f>
        <v>0</v>
      </c>
    </row>
    <row r="112" spans="1:8" x14ac:dyDescent="0.2">
      <c r="A112" s="4">
        <v>44659</v>
      </c>
      <c r="B112">
        <v>195.76722717285159</v>
      </c>
      <c r="C112">
        <v>4488.27978515625</v>
      </c>
      <c r="D112">
        <f t="shared" si="4"/>
        <v>-1.4938160881750706E-2</v>
      </c>
      <c r="E112">
        <f t="shared" si="5"/>
        <v>-2.6510264820542861E-3</v>
      </c>
      <c r="F112">
        <f t="shared" si="6"/>
        <v>-5.1543273057441446E-3</v>
      </c>
      <c r="G112">
        <f t="shared" si="7"/>
        <v>-9.7838335760065606E-3</v>
      </c>
      <c r="H112">
        <f>0</f>
        <v>0</v>
      </c>
    </row>
    <row r="113" spans="1:8" x14ac:dyDescent="0.2">
      <c r="A113" s="4">
        <v>44662</v>
      </c>
      <c r="B113">
        <v>194.05946350097659</v>
      </c>
      <c r="C113">
        <v>4412.52978515625</v>
      </c>
      <c r="D113">
        <f t="shared" si="4"/>
        <v>-8.7234400595924688E-3</v>
      </c>
      <c r="E113">
        <f t="shared" si="5"/>
        <v>-1.687729010355421E-2</v>
      </c>
      <c r="F113">
        <f t="shared" si="6"/>
        <v>-2.6487132284531818E-2</v>
      </c>
      <c r="G113">
        <f t="shared" si="7"/>
        <v>1.7763692224939349E-2</v>
      </c>
      <c r="H113">
        <f>0</f>
        <v>0</v>
      </c>
    </row>
    <row r="114" spans="1:8" x14ac:dyDescent="0.2">
      <c r="A114" s="4">
        <v>44663</v>
      </c>
      <c r="B114">
        <v>193.42402648925781</v>
      </c>
      <c r="C114">
        <v>4397.4501953125</v>
      </c>
      <c r="D114">
        <f t="shared" si="4"/>
        <v>-3.2744448544534954E-3</v>
      </c>
      <c r="E114">
        <f t="shared" si="5"/>
        <v>-3.4174477177417728E-3</v>
      </c>
      <c r="F114">
        <f t="shared" si="6"/>
        <v>-6.3036041072658915E-3</v>
      </c>
      <c r="G114">
        <f t="shared" si="7"/>
        <v>3.029159252812396E-3</v>
      </c>
      <c r="H114">
        <f>0</f>
        <v>0</v>
      </c>
    </row>
    <row r="115" spans="1:8" x14ac:dyDescent="0.2">
      <c r="A115" s="4">
        <v>44664</v>
      </c>
      <c r="B115">
        <v>194.3275451660156</v>
      </c>
      <c r="C115">
        <v>4446.58984375</v>
      </c>
      <c r="D115">
        <f t="shared" si="4"/>
        <v>4.671181203065089E-3</v>
      </c>
      <c r="E115">
        <f t="shared" si="5"/>
        <v>1.1174577597236057E-2</v>
      </c>
      <c r="F115">
        <f t="shared" si="6"/>
        <v>1.5577673969115947E-2</v>
      </c>
      <c r="G115">
        <f t="shared" si="7"/>
        <v>-1.0906492766050858E-2</v>
      </c>
      <c r="H115">
        <f>0</f>
        <v>0</v>
      </c>
    </row>
    <row r="116" spans="1:8" x14ac:dyDescent="0.2">
      <c r="A116" s="4">
        <v>44665</v>
      </c>
      <c r="B116">
        <v>188.06245422363281</v>
      </c>
      <c r="C116">
        <v>4392.58984375</v>
      </c>
      <c r="D116">
        <f t="shared" si="4"/>
        <v>-3.2239850181972174E-2</v>
      </c>
      <c r="E116">
        <f t="shared" si="5"/>
        <v>-1.214413784439794E-2</v>
      </c>
      <c r="F116">
        <f t="shared" si="6"/>
        <v>-1.93895965741087E-2</v>
      </c>
      <c r="G116">
        <f t="shared" si="7"/>
        <v>-1.2850253607863474E-2</v>
      </c>
      <c r="H116">
        <f>0</f>
        <v>0</v>
      </c>
    </row>
    <row r="117" spans="1:8" x14ac:dyDescent="0.2">
      <c r="A117" s="4">
        <v>44669</v>
      </c>
      <c r="B117">
        <v>185.67951965332031</v>
      </c>
      <c r="C117">
        <v>4391.68994140625</v>
      </c>
      <c r="D117">
        <f t="shared" si="4"/>
        <v>-1.2670974544865099E-2</v>
      </c>
      <c r="E117">
        <f t="shared" si="5"/>
        <v>-2.0486828403298851E-4</v>
      </c>
      <c r="F117">
        <f t="shared" si="6"/>
        <v>-1.4862232150265335E-3</v>
      </c>
      <c r="G117">
        <f t="shared" si="7"/>
        <v>-1.1184751329838566E-2</v>
      </c>
      <c r="H117">
        <f>0</f>
        <v>0</v>
      </c>
    </row>
    <row r="118" spans="1:8" x14ac:dyDescent="0.2">
      <c r="A118" s="4">
        <v>44670</v>
      </c>
      <c r="B118">
        <v>190.02836608886719</v>
      </c>
      <c r="C118">
        <v>4462.2099609375</v>
      </c>
      <c r="D118">
        <f t="shared" si="4"/>
        <v>2.3421249923882614E-2</v>
      </c>
      <c r="E118">
        <f t="shared" si="5"/>
        <v>1.6057604355527166E-2</v>
      </c>
      <c r="F118">
        <f t="shared" si="6"/>
        <v>2.2899951997437985E-2</v>
      </c>
      <c r="G118">
        <f t="shared" si="7"/>
        <v>5.2129792644462977E-4</v>
      </c>
      <c r="H118">
        <f>0</f>
        <v>0</v>
      </c>
    </row>
    <row r="119" spans="1:8" x14ac:dyDescent="0.2">
      <c r="A119" s="4">
        <v>44671</v>
      </c>
      <c r="B119">
        <v>184.90507507324219</v>
      </c>
      <c r="C119">
        <v>4459.4501953125</v>
      </c>
      <c r="D119">
        <f t="shared" si="4"/>
        <v>-2.6960664458005601E-2</v>
      </c>
      <c r="E119">
        <f t="shared" si="5"/>
        <v>-6.1847507158097059E-4</v>
      </c>
      <c r="F119">
        <f t="shared" si="6"/>
        <v>-2.106441789025775E-3</v>
      </c>
      <c r="G119">
        <f t="shared" si="7"/>
        <v>-2.4854222668979825E-2</v>
      </c>
      <c r="H119">
        <f>0</f>
        <v>0</v>
      </c>
    </row>
    <row r="120" spans="1:8" x14ac:dyDescent="0.2">
      <c r="A120" s="4">
        <v>44672</v>
      </c>
      <c r="B120">
        <v>175.96910095214841</v>
      </c>
      <c r="C120">
        <v>4393.66015625</v>
      </c>
      <c r="D120">
        <f t="shared" si="4"/>
        <v>-4.8327359957827998E-2</v>
      </c>
      <c r="E120">
        <f t="shared" si="5"/>
        <v>-1.4752948498371943E-2</v>
      </c>
      <c r="F120">
        <f t="shared" si="6"/>
        <v>-2.3301603998440629E-2</v>
      </c>
      <c r="G120">
        <f t="shared" si="7"/>
        <v>-2.5025755959387368E-2</v>
      </c>
      <c r="H120">
        <f>0</f>
        <v>0</v>
      </c>
    </row>
    <row r="121" spans="1:8" x14ac:dyDescent="0.2">
      <c r="A121" s="4">
        <v>44673</v>
      </c>
      <c r="B121">
        <v>170.21037292480469</v>
      </c>
      <c r="C121">
        <v>4271.77978515625</v>
      </c>
      <c r="D121">
        <f t="shared" si="4"/>
        <v>-3.2725791040494667E-2</v>
      </c>
      <c r="E121">
        <f t="shared" si="5"/>
        <v>-2.7740054250753654E-2</v>
      </c>
      <c r="F121">
        <f t="shared" si="6"/>
        <v>-4.277624622535306E-2</v>
      </c>
      <c r="G121">
        <f t="shared" si="7"/>
        <v>1.0050455184858392E-2</v>
      </c>
      <c r="H121">
        <f>0</f>
        <v>0</v>
      </c>
    </row>
    <row r="122" spans="1:8" x14ac:dyDescent="0.2">
      <c r="A122" s="4">
        <v>44676</v>
      </c>
      <c r="B122">
        <v>173.32801818847659</v>
      </c>
      <c r="C122">
        <v>4296.1201171875</v>
      </c>
      <c r="D122">
        <f t="shared" si="4"/>
        <v>1.831642343589257E-2</v>
      </c>
      <c r="E122">
        <f t="shared" si="5"/>
        <v>5.6979369853822348E-3</v>
      </c>
      <c r="F122">
        <f t="shared" si="6"/>
        <v>7.3652501577773548E-3</v>
      </c>
      <c r="G122">
        <f t="shared" si="7"/>
        <v>1.0951173278115216E-2</v>
      </c>
      <c r="H122">
        <f>0</f>
        <v>0</v>
      </c>
    </row>
    <row r="123" spans="1:8" x14ac:dyDescent="0.2">
      <c r="A123" s="4">
        <v>44677</v>
      </c>
      <c r="B123">
        <v>168.8699645996094</v>
      </c>
      <c r="C123">
        <v>4175.2001953125</v>
      </c>
      <c r="D123">
        <f t="shared" si="4"/>
        <v>-2.5720328631574807E-2</v>
      </c>
      <c r="E123">
        <f t="shared" si="5"/>
        <v>-2.8146308431003852E-2</v>
      </c>
      <c r="F123">
        <f t="shared" si="6"/>
        <v>-4.3385439294571677E-2</v>
      </c>
      <c r="G123">
        <f t="shared" si="7"/>
        <v>1.766511066299687E-2</v>
      </c>
      <c r="H123">
        <f>0</f>
        <v>0</v>
      </c>
    </row>
    <row r="124" spans="1:8" x14ac:dyDescent="0.2">
      <c r="A124" s="4">
        <v>44678</v>
      </c>
      <c r="B124">
        <v>173.4372253417969</v>
      </c>
      <c r="C124">
        <v>4183.9599609375</v>
      </c>
      <c r="D124">
        <f t="shared" si="4"/>
        <v>2.70460217897035E-2</v>
      </c>
      <c r="E124">
        <f t="shared" si="5"/>
        <v>2.0980468517017847E-3</v>
      </c>
      <c r="F124">
        <f t="shared" si="6"/>
        <v>1.9670826409877223E-3</v>
      </c>
      <c r="G124">
        <f t="shared" si="7"/>
        <v>2.5078939148715777E-2</v>
      </c>
      <c r="H124">
        <f>0</f>
        <v>0</v>
      </c>
    </row>
    <row r="125" spans="1:8" x14ac:dyDescent="0.2">
      <c r="A125" s="4">
        <v>44679</v>
      </c>
      <c r="B125">
        <v>184.41856384277341</v>
      </c>
      <c r="C125">
        <v>4287.5</v>
      </c>
      <c r="D125">
        <f t="shared" si="4"/>
        <v>6.3315925859257272E-2</v>
      </c>
      <c r="E125">
        <f t="shared" si="5"/>
        <v>2.4746900072939448E-2</v>
      </c>
      <c r="F125">
        <f t="shared" si="6"/>
        <v>3.5929870173734738E-2</v>
      </c>
      <c r="G125">
        <f t="shared" si="7"/>
        <v>2.7386055685522534E-2</v>
      </c>
      <c r="H125">
        <f>0</f>
        <v>0</v>
      </c>
    </row>
    <row r="126" spans="1:8" x14ac:dyDescent="0.2">
      <c r="A126" s="4">
        <v>44680</v>
      </c>
      <c r="B126">
        <v>174.68829345703119</v>
      </c>
      <c r="C126">
        <v>4131.93017578125</v>
      </c>
      <c r="D126">
        <f t="shared" si="4"/>
        <v>-5.2761881358309393E-2</v>
      </c>
      <c r="E126">
        <f t="shared" si="5"/>
        <v>-3.6284507106413955E-2</v>
      </c>
      <c r="F126">
        <f t="shared" si="6"/>
        <v>-5.5588967208870764E-2</v>
      </c>
      <c r="G126">
        <f t="shared" si="7"/>
        <v>2.8270858505613713E-3</v>
      </c>
      <c r="H126">
        <f>0</f>
        <v>0</v>
      </c>
    </row>
    <row r="127" spans="1:8" x14ac:dyDescent="0.2">
      <c r="A127" s="4">
        <v>44683</v>
      </c>
      <c r="B127">
        <v>176.30670166015619</v>
      </c>
      <c r="C127">
        <v>4155.3798828125</v>
      </c>
      <c r="D127">
        <f t="shared" si="4"/>
        <v>9.2645487061391307E-3</v>
      </c>
      <c r="E127">
        <f t="shared" si="5"/>
        <v>5.6752428123536536E-3</v>
      </c>
      <c r="F127">
        <f t="shared" si="6"/>
        <v>7.3312194115284285E-3</v>
      </c>
      <c r="G127">
        <f t="shared" si="7"/>
        <v>1.9333292946107023E-3</v>
      </c>
      <c r="H127">
        <f>0</f>
        <v>0</v>
      </c>
    </row>
    <row r="128" spans="1:8" x14ac:dyDescent="0.2">
      <c r="A128" s="4">
        <v>44684</v>
      </c>
      <c r="B128">
        <v>177.091064453125</v>
      </c>
      <c r="C128">
        <v>4175.47998046875</v>
      </c>
      <c r="D128">
        <f t="shared" si="4"/>
        <v>4.4488541024421124E-3</v>
      </c>
      <c r="E128">
        <f t="shared" si="5"/>
        <v>4.8371263814863674E-3</v>
      </c>
      <c r="F128">
        <f t="shared" si="6"/>
        <v>6.0744330307257715E-3</v>
      </c>
      <c r="G128">
        <f t="shared" si="7"/>
        <v>-1.6255789282836591E-3</v>
      </c>
      <c r="H128">
        <f>0</f>
        <v>0</v>
      </c>
    </row>
    <row r="129" spans="1:8" x14ac:dyDescent="0.2">
      <c r="A129" s="4">
        <v>44685</v>
      </c>
      <c r="B129">
        <v>184.16041564941409</v>
      </c>
      <c r="C129">
        <v>4300.169921875</v>
      </c>
      <c r="D129">
        <f t="shared" si="4"/>
        <v>3.9919299249343565E-2</v>
      </c>
      <c r="E129">
        <f t="shared" si="5"/>
        <v>2.9862421084402291E-2</v>
      </c>
      <c r="F129">
        <f t="shared" si="6"/>
        <v>4.3600781876615279E-2</v>
      </c>
      <c r="G129">
        <f t="shared" si="7"/>
        <v>-3.6814826272717135E-3</v>
      </c>
      <c r="H129">
        <f>0</f>
        <v>0</v>
      </c>
    </row>
    <row r="130" spans="1:8" x14ac:dyDescent="0.2">
      <c r="A130" s="4">
        <v>44686</v>
      </c>
      <c r="B130">
        <v>171.0741882324219</v>
      </c>
      <c r="C130">
        <v>4146.8701171875</v>
      </c>
      <c r="D130">
        <f t="shared" ref="D130:D193" si="8">(B130/B129)-1</f>
        <v>-7.1058850355249059E-2</v>
      </c>
      <c r="E130">
        <f t="shared" ref="E130:E193" si="9">(C130/C129)-1</f>
        <v>-3.5649708609806985E-2</v>
      </c>
      <c r="F130">
        <f t="shared" ref="F130:F193" si="10">alpha_crm+beta_crm*E130</f>
        <v>-5.4637063540469856E-2</v>
      </c>
      <c r="G130">
        <f t="shared" ref="G130:G193" si="11">D130-F130</f>
        <v>-1.6421786814779203E-2</v>
      </c>
      <c r="H130">
        <f>0</f>
        <v>0</v>
      </c>
    </row>
    <row r="131" spans="1:8" x14ac:dyDescent="0.2">
      <c r="A131" s="4">
        <v>44687</v>
      </c>
      <c r="B131">
        <v>168.49267578125</v>
      </c>
      <c r="C131">
        <v>4123.33984375</v>
      </c>
      <c r="D131">
        <f t="shared" si="8"/>
        <v>-1.5090017248333476E-2</v>
      </c>
      <c r="E131">
        <f t="shared" si="9"/>
        <v>-5.6742248424840325E-3</v>
      </c>
      <c r="F131">
        <f t="shared" si="10"/>
        <v>-9.6877243206687624E-3</v>
      </c>
      <c r="G131">
        <f t="shared" si="11"/>
        <v>-5.4022929276647137E-3</v>
      </c>
      <c r="H131">
        <f>0</f>
        <v>0</v>
      </c>
    </row>
    <row r="132" spans="1:8" x14ac:dyDescent="0.2">
      <c r="A132" s="4">
        <v>44690</v>
      </c>
      <c r="B132">
        <v>162.43605041503909</v>
      </c>
      <c r="C132">
        <v>3991.239990234375</v>
      </c>
      <c r="D132">
        <f t="shared" si="8"/>
        <v>-3.5945926658996652E-2</v>
      </c>
      <c r="E132">
        <f t="shared" si="9"/>
        <v>-3.2037100632356763E-2</v>
      </c>
      <c r="F132">
        <f t="shared" si="10"/>
        <v>-4.9219825149689027E-2</v>
      </c>
      <c r="G132">
        <f t="shared" si="11"/>
        <v>1.3273898490692375E-2</v>
      </c>
      <c r="H132">
        <f>0</f>
        <v>0</v>
      </c>
    </row>
    <row r="133" spans="1:8" x14ac:dyDescent="0.2">
      <c r="A133" s="4">
        <v>44691</v>
      </c>
      <c r="B133">
        <v>165.96080017089841</v>
      </c>
      <c r="C133">
        <v>4001.050048828125</v>
      </c>
      <c r="D133">
        <f t="shared" si="8"/>
        <v>2.16993071849092E-2</v>
      </c>
      <c r="E133">
        <f t="shared" si="9"/>
        <v>2.4578974498534745E-3</v>
      </c>
      <c r="F133">
        <f t="shared" si="10"/>
        <v>2.5066918339643326E-3</v>
      </c>
      <c r="G133">
        <f t="shared" si="11"/>
        <v>1.9192615350944867E-2</v>
      </c>
      <c r="H133">
        <f>0</f>
        <v>0</v>
      </c>
    </row>
    <row r="134" spans="1:8" x14ac:dyDescent="0.2">
      <c r="A134" s="4">
        <v>44692</v>
      </c>
      <c r="B134">
        <v>160.12266540527341</v>
      </c>
      <c r="C134">
        <v>3935.179931640625</v>
      </c>
      <c r="D134">
        <f t="shared" si="8"/>
        <v>-3.5177793548917369E-2</v>
      </c>
      <c r="E134">
        <f t="shared" si="9"/>
        <v>-1.6463207503938371E-2</v>
      </c>
      <c r="F134">
        <f t="shared" si="10"/>
        <v>-2.5866200212855309E-2</v>
      </c>
      <c r="G134">
        <f t="shared" si="11"/>
        <v>-9.3115933360620601E-3</v>
      </c>
      <c r="H134">
        <f>0</f>
        <v>0</v>
      </c>
    </row>
    <row r="135" spans="1:8" x14ac:dyDescent="0.2">
      <c r="A135" s="4">
        <v>44693</v>
      </c>
      <c r="B135">
        <v>159.2786865234375</v>
      </c>
      <c r="C135">
        <v>3930.080078125</v>
      </c>
      <c r="D135">
        <f t="shared" si="8"/>
        <v>-5.2708270855957862E-3</v>
      </c>
      <c r="E135">
        <f t="shared" si="9"/>
        <v>-1.2959645058717717E-3</v>
      </c>
      <c r="F135">
        <f t="shared" si="10"/>
        <v>-3.1223620869649076E-3</v>
      </c>
      <c r="G135">
        <f t="shared" si="11"/>
        <v>-2.1484649986308786E-3</v>
      </c>
      <c r="H135">
        <f>0</f>
        <v>0</v>
      </c>
    </row>
    <row r="136" spans="1:8" x14ac:dyDescent="0.2">
      <c r="A136" s="4">
        <v>44694</v>
      </c>
      <c r="B136">
        <v>165.7225341796875</v>
      </c>
      <c r="C136">
        <v>4023.889892578125</v>
      </c>
      <c r="D136">
        <f t="shared" si="8"/>
        <v>4.0456433920314838E-2</v>
      </c>
      <c r="E136">
        <f t="shared" si="9"/>
        <v>2.3869695423071491E-2</v>
      </c>
      <c r="F136">
        <f t="shared" si="10"/>
        <v>3.4614469572424506E-2</v>
      </c>
      <c r="G136">
        <f t="shared" si="11"/>
        <v>5.8419643478903327E-3</v>
      </c>
      <c r="H136">
        <f>0</f>
        <v>0</v>
      </c>
    </row>
    <row r="137" spans="1:8" x14ac:dyDescent="0.2">
      <c r="A137" s="4">
        <v>44697</v>
      </c>
      <c r="B137">
        <v>162.9523620605469</v>
      </c>
      <c r="C137">
        <v>4008.010009765625</v>
      </c>
      <c r="D137">
        <f t="shared" si="8"/>
        <v>-1.6715723862495313E-2</v>
      </c>
      <c r="E137">
        <f t="shared" si="9"/>
        <v>-3.9464009295556712E-3</v>
      </c>
      <c r="F137">
        <f t="shared" si="10"/>
        <v>-7.0967888823234727E-3</v>
      </c>
      <c r="G137">
        <f t="shared" si="11"/>
        <v>-9.6189349801718404E-3</v>
      </c>
      <c r="H137">
        <f>0</f>
        <v>0</v>
      </c>
    </row>
    <row r="138" spans="1:8" x14ac:dyDescent="0.2">
      <c r="A138" s="4">
        <v>44698</v>
      </c>
      <c r="B138">
        <v>162.56513977050781</v>
      </c>
      <c r="C138">
        <v>4088.85009765625</v>
      </c>
      <c r="D138">
        <f t="shared" si="8"/>
        <v>-2.3762913598958102E-3</v>
      </c>
      <c r="E138">
        <f t="shared" si="9"/>
        <v>2.0169632234863677E-2</v>
      </c>
      <c r="F138">
        <f t="shared" si="10"/>
        <v>2.9066088879974881E-2</v>
      </c>
      <c r="G138">
        <f t="shared" si="11"/>
        <v>-3.1442380239870692E-2</v>
      </c>
      <c r="H138">
        <f>0</f>
        <v>0</v>
      </c>
    </row>
    <row r="139" spans="1:8" x14ac:dyDescent="0.2">
      <c r="A139" s="4">
        <v>44699</v>
      </c>
      <c r="B139">
        <v>156.21067810058591</v>
      </c>
      <c r="C139">
        <v>3923.679931640625</v>
      </c>
      <c r="D139">
        <f t="shared" si="8"/>
        <v>-3.9088710401826932E-2</v>
      </c>
      <c r="E139">
        <f t="shared" si="9"/>
        <v>-4.0395260787452592E-2</v>
      </c>
      <c r="F139">
        <f t="shared" si="10"/>
        <v>-6.1753193384245467E-2</v>
      </c>
      <c r="G139">
        <f t="shared" si="11"/>
        <v>2.2664482982418535E-2</v>
      </c>
      <c r="H139">
        <f>0</f>
        <v>0</v>
      </c>
    </row>
    <row r="140" spans="1:8" x14ac:dyDescent="0.2">
      <c r="A140" s="4">
        <v>44700</v>
      </c>
      <c r="B140">
        <v>154.49298095703119</v>
      </c>
      <c r="C140">
        <v>3900.7900390625</v>
      </c>
      <c r="D140">
        <f t="shared" si="8"/>
        <v>-1.099602898112173E-2</v>
      </c>
      <c r="E140">
        <f t="shared" si="9"/>
        <v>-5.8337818009925879E-3</v>
      </c>
      <c r="F140">
        <f t="shared" si="10"/>
        <v>-9.9269858421358204E-3</v>
      </c>
      <c r="G140">
        <f t="shared" si="11"/>
        <v>-1.06904313898591E-3</v>
      </c>
      <c r="H140">
        <f>0</f>
        <v>0</v>
      </c>
    </row>
    <row r="141" spans="1:8" x14ac:dyDescent="0.2">
      <c r="A141" s="4">
        <v>44701</v>
      </c>
      <c r="B141">
        <v>158.51417541503909</v>
      </c>
      <c r="C141">
        <v>3901.360107421875</v>
      </c>
      <c r="D141">
        <f t="shared" si="8"/>
        <v>2.6028331080790723E-2</v>
      </c>
      <c r="E141">
        <f t="shared" si="9"/>
        <v>1.4614176965843662E-4</v>
      </c>
      <c r="F141">
        <f t="shared" si="10"/>
        <v>-9.5987074327306304E-4</v>
      </c>
      <c r="G141">
        <f t="shared" si="11"/>
        <v>2.6988201824063786E-2</v>
      </c>
      <c r="H141">
        <f>0</f>
        <v>0</v>
      </c>
    </row>
    <row r="142" spans="1:8" x14ac:dyDescent="0.2">
      <c r="A142" s="4">
        <v>44704</v>
      </c>
      <c r="B142">
        <v>159.17942810058591</v>
      </c>
      <c r="C142">
        <v>3973.75</v>
      </c>
      <c r="D142">
        <f t="shared" si="8"/>
        <v>4.1968024866230191E-3</v>
      </c>
      <c r="E142">
        <f t="shared" si="9"/>
        <v>1.8555039930923556E-2</v>
      </c>
      <c r="F142">
        <f t="shared" si="10"/>
        <v>2.6644948399479937E-2</v>
      </c>
      <c r="G142">
        <f t="shared" si="11"/>
        <v>-2.2448145912856918E-2</v>
      </c>
      <c r="H142">
        <f>0</f>
        <v>0</v>
      </c>
    </row>
    <row r="143" spans="1:8" x14ac:dyDescent="0.2">
      <c r="A143" s="4">
        <v>44705</v>
      </c>
      <c r="B143">
        <v>155.81352233886719</v>
      </c>
      <c r="C143">
        <v>3941.47998046875</v>
      </c>
      <c r="D143">
        <f t="shared" si="8"/>
        <v>-2.1145356544388316E-2</v>
      </c>
      <c r="E143">
        <f t="shared" si="9"/>
        <v>-8.1207976171752128E-3</v>
      </c>
      <c r="F143">
        <f t="shared" si="10"/>
        <v>-1.3356450084334568E-2</v>
      </c>
      <c r="G143">
        <f t="shared" si="11"/>
        <v>-7.7889064600537485E-3</v>
      </c>
      <c r="H143">
        <f>0</f>
        <v>0</v>
      </c>
    </row>
    <row r="144" spans="1:8" x14ac:dyDescent="0.2">
      <c r="A144" s="4">
        <v>44706</v>
      </c>
      <c r="B144">
        <v>158.51417541503909</v>
      </c>
      <c r="C144">
        <v>3978.72998046875</v>
      </c>
      <c r="D144">
        <f t="shared" si="8"/>
        <v>1.733259755400729E-2</v>
      </c>
      <c r="E144">
        <f t="shared" si="9"/>
        <v>9.450764734207695E-3</v>
      </c>
      <c r="F144">
        <f t="shared" si="10"/>
        <v>1.2992753247463209E-2</v>
      </c>
      <c r="G144">
        <f t="shared" si="11"/>
        <v>4.3398443065440807E-3</v>
      </c>
      <c r="H144">
        <f>0</f>
        <v>0</v>
      </c>
    </row>
    <row r="145" spans="1:8" x14ac:dyDescent="0.2">
      <c r="A145" s="4">
        <v>44707</v>
      </c>
      <c r="B145">
        <v>161.30418395996091</v>
      </c>
      <c r="C145">
        <v>4057.840087890625</v>
      </c>
      <c r="D145">
        <f t="shared" si="8"/>
        <v>1.7601003428347806E-2</v>
      </c>
      <c r="E145">
        <f t="shared" si="9"/>
        <v>1.9883256167224195E-2</v>
      </c>
      <c r="F145">
        <f t="shared" si="10"/>
        <v>2.8636657444983588E-2</v>
      </c>
      <c r="G145">
        <f t="shared" si="11"/>
        <v>-1.1035654016635782E-2</v>
      </c>
      <c r="H145">
        <f>0</f>
        <v>0</v>
      </c>
    </row>
    <row r="146" spans="1:8" x14ac:dyDescent="0.2">
      <c r="A146" s="4">
        <v>44708</v>
      </c>
      <c r="B146">
        <v>163.92543029785159</v>
      </c>
      <c r="C146">
        <v>4158.240234375</v>
      </c>
      <c r="D146">
        <f t="shared" si="8"/>
        <v>1.6250330732532792E-2</v>
      </c>
      <c r="E146">
        <f t="shared" si="9"/>
        <v>2.4742262955109728E-2</v>
      </c>
      <c r="F146">
        <f t="shared" si="10"/>
        <v>3.5922916645179596E-2</v>
      </c>
      <c r="G146">
        <f t="shared" si="11"/>
        <v>-1.9672585912646805E-2</v>
      </c>
      <c r="H146">
        <f>0</f>
        <v>0</v>
      </c>
    </row>
    <row r="147" spans="1:8" x14ac:dyDescent="0.2">
      <c r="A147" s="4">
        <v>44712</v>
      </c>
      <c r="B147">
        <v>159.0999755859375</v>
      </c>
      <c r="C147">
        <v>4132.14990234375</v>
      </c>
      <c r="D147">
        <f t="shared" si="8"/>
        <v>-2.9436889097355201E-2</v>
      </c>
      <c r="E147">
        <f t="shared" si="9"/>
        <v>-6.2743686176590652E-3</v>
      </c>
      <c r="F147">
        <f t="shared" si="10"/>
        <v>-1.05876619610548E-2</v>
      </c>
      <c r="G147">
        <f t="shared" si="11"/>
        <v>-1.8849227136300401E-2</v>
      </c>
      <c r="H147">
        <f>0</f>
        <v>0</v>
      </c>
    </row>
    <row r="148" spans="1:8" x14ac:dyDescent="0.2">
      <c r="A148" s="4">
        <v>44713</v>
      </c>
      <c r="B148">
        <v>174.81736755371091</v>
      </c>
      <c r="C148">
        <v>4101.22998046875</v>
      </c>
      <c r="D148">
        <f t="shared" si="8"/>
        <v>9.8789405277335707E-2</v>
      </c>
      <c r="E148">
        <f t="shared" si="9"/>
        <v>-7.4827686811318461E-3</v>
      </c>
      <c r="F148">
        <f t="shared" si="10"/>
        <v>-1.2399702253311211E-2</v>
      </c>
      <c r="G148">
        <f t="shared" si="11"/>
        <v>0.11118910753064692</v>
      </c>
      <c r="H148">
        <f>0</f>
        <v>0</v>
      </c>
    </row>
    <row r="149" spans="1:8" x14ac:dyDescent="0.2">
      <c r="A149" s="4">
        <v>44714</v>
      </c>
      <c r="B149">
        <v>187.05961608886719</v>
      </c>
      <c r="C149">
        <v>4176.81982421875</v>
      </c>
      <c r="D149">
        <f t="shared" si="8"/>
        <v>7.0028788938232722E-2</v>
      </c>
      <c r="E149">
        <f t="shared" si="9"/>
        <v>1.8431018038486124E-2</v>
      </c>
      <c r="F149">
        <f t="shared" si="10"/>
        <v>2.6458973015158403E-2</v>
      </c>
      <c r="G149">
        <f t="shared" si="11"/>
        <v>4.3569815923074323E-2</v>
      </c>
      <c r="H149">
        <f>0</f>
        <v>0</v>
      </c>
    </row>
    <row r="150" spans="1:8" x14ac:dyDescent="0.2">
      <c r="A150" s="4">
        <v>44715</v>
      </c>
      <c r="B150">
        <v>183.59446716308591</v>
      </c>
      <c r="C150">
        <v>4108.5400390625</v>
      </c>
      <c r="D150">
        <f t="shared" si="8"/>
        <v>-1.8524302563173611E-2</v>
      </c>
      <c r="E150">
        <f t="shared" si="9"/>
        <v>-1.6347313992415624E-2</v>
      </c>
      <c r="F150">
        <f t="shared" si="10"/>
        <v>-2.5692413634355156E-2</v>
      </c>
      <c r="G150">
        <f t="shared" si="11"/>
        <v>7.1681110711815446E-3</v>
      </c>
      <c r="H150">
        <f>0</f>
        <v>0</v>
      </c>
    </row>
    <row r="151" spans="1:8" x14ac:dyDescent="0.2">
      <c r="A151" s="4">
        <v>44718</v>
      </c>
      <c r="B151">
        <v>181.5689697265625</v>
      </c>
      <c r="C151">
        <v>4121.43017578125</v>
      </c>
      <c r="D151">
        <f t="shared" si="8"/>
        <v>-1.1032453580009927E-2</v>
      </c>
      <c r="E151">
        <f t="shared" si="9"/>
        <v>3.1374007789131131E-3</v>
      </c>
      <c r="F151">
        <f t="shared" si="10"/>
        <v>3.5256320411005985E-3</v>
      </c>
      <c r="G151">
        <f t="shared" si="11"/>
        <v>-1.4558085621110526E-2</v>
      </c>
      <c r="H151">
        <f>0</f>
        <v>0</v>
      </c>
    </row>
    <row r="152" spans="1:8" x14ac:dyDescent="0.2">
      <c r="A152" s="4">
        <v>44719</v>
      </c>
      <c r="B152">
        <v>185.8185119628906</v>
      </c>
      <c r="C152">
        <v>4160.68017578125</v>
      </c>
      <c r="D152">
        <f t="shared" si="8"/>
        <v>2.3404562149180963E-2</v>
      </c>
      <c r="E152">
        <f t="shared" si="9"/>
        <v>9.5233931732350285E-3</v>
      </c>
      <c r="F152">
        <f t="shared" si="10"/>
        <v>1.3101662260181231E-2</v>
      </c>
      <c r="G152">
        <f t="shared" si="11"/>
        <v>1.0302899888999732E-2</v>
      </c>
      <c r="H152">
        <f>0</f>
        <v>0</v>
      </c>
    </row>
    <row r="153" spans="1:8" x14ac:dyDescent="0.2">
      <c r="A153" s="4">
        <v>44720</v>
      </c>
      <c r="B153">
        <v>187.84400939941409</v>
      </c>
      <c r="C153">
        <v>4115.77001953125</v>
      </c>
      <c r="D153">
        <f t="shared" si="8"/>
        <v>1.0900407150650215E-2</v>
      </c>
      <c r="E153">
        <f t="shared" si="9"/>
        <v>-1.0793945785935621E-2</v>
      </c>
      <c r="F153">
        <f t="shared" si="10"/>
        <v>-1.736493397587353E-2</v>
      </c>
      <c r="G153">
        <f t="shared" si="11"/>
        <v>2.8265341126523746E-2</v>
      </c>
      <c r="H153">
        <f>0</f>
        <v>0</v>
      </c>
    </row>
    <row r="154" spans="1:8" x14ac:dyDescent="0.2">
      <c r="A154" s="4">
        <v>44721</v>
      </c>
      <c r="B154">
        <v>185.77882385253909</v>
      </c>
      <c r="C154">
        <v>4017.820068359375</v>
      </c>
      <c r="D154">
        <f t="shared" si="8"/>
        <v>-1.0994151761761994E-2</v>
      </c>
      <c r="E154">
        <f t="shared" si="9"/>
        <v>-2.3798693976353591E-2</v>
      </c>
      <c r="F154">
        <f t="shared" si="10"/>
        <v>-3.6866031686811226E-2</v>
      </c>
      <c r="G154">
        <f t="shared" si="11"/>
        <v>2.5871879925049232E-2</v>
      </c>
      <c r="H154">
        <f>0</f>
        <v>0</v>
      </c>
    </row>
    <row r="155" spans="1:8" x14ac:dyDescent="0.2">
      <c r="A155" s="4">
        <v>44722</v>
      </c>
      <c r="B155">
        <v>177.180419921875</v>
      </c>
      <c r="C155">
        <v>3900.860107421875</v>
      </c>
      <c r="D155">
        <f t="shared" si="8"/>
        <v>-4.6283014136686673E-2</v>
      </c>
      <c r="E155">
        <f t="shared" si="9"/>
        <v>-2.9110303335524668E-2</v>
      </c>
      <c r="F155">
        <f t="shared" si="10"/>
        <v>-4.4830985071440912E-2</v>
      </c>
      <c r="G155">
        <f t="shared" si="11"/>
        <v>-1.4520290652457607E-3</v>
      </c>
      <c r="H155">
        <f>0</f>
        <v>0</v>
      </c>
    </row>
    <row r="156" spans="1:8" x14ac:dyDescent="0.2">
      <c r="A156" s="4">
        <v>44725</v>
      </c>
      <c r="B156">
        <v>164.84877014160159</v>
      </c>
      <c r="C156">
        <v>3749.6298828125</v>
      </c>
      <c r="D156">
        <f t="shared" si="8"/>
        <v>-6.9599393576958768E-2</v>
      </c>
      <c r="E156">
        <f t="shared" si="9"/>
        <v>-3.8768430665237275E-2</v>
      </c>
      <c r="F156">
        <f t="shared" si="10"/>
        <v>-5.9313701845624754E-2</v>
      </c>
      <c r="G156">
        <f t="shared" si="11"/>
        <v>-1.0285691731334014E-2</v>
      </c>
      <c r="H156">
        <f>0</f>
        <v>0</v>
      </c>
    </row>
    <row r="157" spans="1:8" x14ac:dyDescent="0.2">
      <c r="A157" s="4">
        <v>44726</v>
      </c>
      <c r="B157">
        <v>163.28001403808591</v>
      </c>
      <c r="C157">
        <v>3735.47998046875</v>
      </c>
      <c r="D157">
        <f t="shared" si="8"/>
        <v>-9.5163348939040215E-3</v>
      </c>
      <c r="E157">
        <f t="shared" si="9"/>
        <v>-3.7736797459957394E-3</v>
      </c>
      <c r="F157">
        <f t="shared" si="10"/>
        <v>-6.8377871217332291E-3</v>
      </c>
      <c r="G157">
        <f t="shared" si="11"/>
        <v>-2.6785477721707925E-3</v>
      </c>
      <c r="H157">
        <f>0</f>
        <v>0</v>
      </c>
    </row>
    <row r="158" spans="1:8" x14ac:dyDescent="0.2">
      <c r="A158" s="4">
        <v>44727</v>
      </c>
      <c r="B158">
        <v>167.35084533691409</v>
      </c>
      <c r="C158">
        <v>3789.989990234375</v>
      </c>
      <c r="D158">
        <f t="shared" si="8"/>
        <v>2.4931595718007626E-2</v>
      </c>
      <c r="E158">
        <f t="shared" si="9"/>
        <v>1.4592504858983224E-2</v>
      </c>
      <c r="F158">
        <f t="shared" si="10"/>
        <v>2.0702981474056342E-2</v>
      </c>
      <c r="G158">
        <f t="shared" si="11"/>
        <v>4.2286142439512849E-3</v>
      </c>
      <c r="H158">
        <f>0</f>
        <v>0</v>
      </c>
    </row>
    <row r="159" spans="1:8" x14ac:dyDescent="0.2">
      <c r="A159" s="4">
        <v>44728</v>
      </c>
      <c r="B159">
        <v>158.71275329589841</v>
      </c>
      <c r="C159">
        <v>3666.77001953125</v>
      </c>
      <c r="D159">
        <f t="shared" si="8"/>
        <v>-5.1616662130539614E-2</v>
      </c>
      <c r="E159">
        <f t="shared" si="9"/>
        <v>-3.2511951488163437E-2</v>
      </c>
      <c r="F159">
        <f t="shared" si="10"/>
        <v>-4.9931881454172593E-2</v>
      </c>
      <c r="G159">
        <f t="shared" si="11"/>
        <v>-1.6847806763670217E-3</v>
      </c>
      <c r="H159">
        <f>0</f>
        <v>0</v>
      </c>
    </row>
    <row r="160" spans="1:8" x14ac:dyDescent="0.2">
      <c r="A160" s="4">
        <v>44729</v>
      </c>
      <c r="B160">
        <v>162.0984802246094</v>
      </c>
      <c r="C160">
        <v>3674.840087890625</v>
      </c>
      <c r="D160">
        <f t="shared" si="8"/>
        <v>2.1332418840965817E-2</v>
      </c>
      <c r="E160">
        <f t="shared" si="9"/>
        <v>2.2008656982546171E-3</v>
      </c>
      <c r="F160">
        <f t="shared" si="10"/>
        <v>2.1212632789973113E-3</v>
      </c>
      <c r="G160">
        <f t="shared" si="11"/>
        <v>1.9211155561968507E-2</v>
      </c>
      <c r="H160">
        <f>0</f>
        <v>0</v>
      </c>
    </row>
    <row r="161" spans="1:8" x14ac:dyDescent="0.2">
      <c r="A161" s="4">
        <v>44733</v>
      </c>
      <c r="B161">
        <v>165.64308166503909</v>
      </c>
      <c r="C161">
        <v>3764.7900390625</v>
      </c>
      <c r="D161">
        <f t="shared" si="8"/>
        <v>2.1866962821108338E-2</v>
      </c>
      <c r="E161">
        <f t="shared" si="9"/>
        <v>2.4477242280086964E-2</v>
      </c>
      <c r="F161">
        <f t="shared" si="10"/>
        <v>3.5525508406022331E-2</v>
      </c>
      <c r="G161">
        <f t="shared" si="11"/>
        <v>-1.3658545584913993E-2</v>
      </c>
      <c r="H161">
        <f>0</f>
        <v>0</v>
      </c>
    </row>
    <row r="162" spans="1:8" x14ac:dyDescent="0.2">
      <c r="A162" s="4">
        <v>44734</v>
      </c>
      <c r="B162">
        <v>166.25868225097659</v>
      </c>
      <c r="C162">
        <v>3759.889892578125</v>
      </c>
      <c r="D162">
        <f t="shared" si="8"/>
        <v>3.716427995358984E-3</v>
      </c>
      <c r="E162">
        <f t="shared" si="9"/>
        <v>-1.3015723144006452E-3</v>
      </c>
      <c r="F162">
        <f t="shared" si="10"/>
        <v>-3.130771201886976E-3</v>
      </c>
      <c r="G162">
        <f t="shared" si="11"/>
        <v>6.84719919724596E-3</v>
      </c>
      <c r="H162">
        <f>0</f>
        <v>0</v>
      </c>
    </row>
    <row r="163" spans="1:8" x14ac:dyDescent="0.2">
      <c r="A163" s="4">
        <v>44735</v>
      </c>
      <c r="B163">
        <v>171.81884765625</v>
      </c>
      <c r="C163">
        <v>3795.72998046875</v>
      </c>
      <c r="D163">
        <f t="shared" si="8"/>
        <v>3.344285741950026E-2</v>
      </c>
      <c r="E163">
        <f t="shared" si="9"/>
        <v>9.5322174091778678E-3</v>
      </c>
      <c r="F163">
        <f t="shared" si="10"/>
        <v>1.3114894526183311E-2</v>
      </c>
      <c r="G163">
        <f t="shared" si="11"/>
        <v>2.032796289331695E-2</v>
      </c>
      <c r="H163">
        <f>0</f>
        <v>0</v>
      </c>
    </row>
    <row r="164" spans="1:8" x14ac:dyDescent="0.2">
      <c r="A164" s="4">
        <v>44736</v>
      </c>
      <c r="B164">
        <v>184.5972595214844</v>
      </c>
      <c r="C164">
        <v>3911.739990234375</v>
      </c>
      <c r="D164">
        <f t="shared" si="8"/>
        <v>7.4371421060858145E-2</v>
      </c>
      <c r="E164">
        <f t="shared" si="9"/>
        <v>3.056329358583576E-2</v>
      </c>
      <c r="F164">
        <f t="shared" si="10"/>
        <v>4.4651765942837644E-2</v>
      </c>
      <c r="G164">
        <f t="shared" si="11"/>
        <v>2.9719655118020501E-2</v>
      </c>
      <c r="H164">
        <f>0</f>
        <v>0</v>
      </c>
    </row>
    <row r="165" spans="1:8" x14ac:dyDescent="0.2">
      <c r="A165" s="4">
        <v>44739</v>
      </c>
      <c r="B165">
        <v>180.02009582519531</v>
      </c>
      <c r="C165">
        <v>3900.110107421875</v>
      </c>
      <c r="D165">
        <f t="shared" si="8"/>
        <v>-2.4795404374659102E-2</v>
      </c>
      <c r="E165">
        <f t="shared" si="9"/>
        <v>-2.9730715337762392E-3</v>
      </c>
      <c r="F165">
        <f t="shared" si="10"/>
        <v>-5.6372456928591779E-3</v>
      </c>
      <c r="G165">
        <f t="shared" si="11"/>
        <v>-1.9158158681799924E-2</v>
      </c>
      <c r="H165">
        <f>0</f>
        <v>0</v>
      </c>
    </row>
    <row r="166" spans="1:8" x14ac:dyDescent="0.2">
      <c r="A166" s="4">
        <v>44740</v>
      </c>
      <c r="B166">
        <v>170.24015808105469</v>
      </c>
      <c r="C166">
        <v>3821.550048828125</v>
      </c>
      <c r="D166">
        <f t="shared" si="8"/>
        <v>-5.4326922221157092E-2</v>
      </c>
      <c r="E166">
        <f t="shared" si="9"/>
        <v>-2.0143036075892073E-2</v>
      </c>
      <c r="F166">
        <f t="shared" si="10"/>
        <v>-3.1384238354804375E-2</v>
      </c>
      <c r="G166">
        <f t="shared" si="11"/>
        <v>-2.2942683866352717E-2</v>
      </c>
      <c r="H166">
        <f>0</f>
        <v>0</v>
      </c>
    </row>
    <row r="167" spans="1:8" x14ac:dyDescent="0.2">
      <c r="A167" s="4">
        <v>44741</v>
      </c>
      <c r="B167">
        <v>169.3962097167969</v>
      </c>
      <c r="C167">
        <v>3818.830078125</v>
      </c>
      <c r="D167">
        <f t="shared" si="8"/>
        <v>-4.9573988521319778E-3</v>
      </c>
      <c r="E167">
        <f t="shared" si="9"/>
        <v>-7.1174540915908135E-4</v>
      </c>
      <c r="F167">
        <f t="shared" si="10"/>
        <v>-2.2463040870119091E-3</v>
      </c>
      <c r="G167">
        <f t="shared" si="11"/>
        <v>-2.7110947651200687E-3</v>
      </c>
      <c r="H167">
        <f>0</f>
        <v>0</v>
      </c>
    </row>
    <row r="168" spans="1:8" x14ac:dyDescent="0.2">
      <c r="A168" s="4">
        <v>44742</v>
      </c>
      <c r="B168">
        <v>163.86582946777341</v>
      </c>
      <c r="C168">
        <v>3785.3798828125</v>
      </c>
      <c r="D168">
        <f t="shared" si="8"/>
        <v>-3.2647603262607849E-2</v>
      </c>
      <c r="E168">
        <f t="shared" si="9"/>
        <v>-8.7592782679987158E-3</v>
      </c>
      <c r="F168">
        <f t="shared" si="10"/>
        <v>-1.4313875278266911E-2</v>
      </c>
      <c r="G168">
        <f t="shared" si="11"/>
        <v>-1.8333727984340936E-2</v>
      </c>
      <c r="H168">
        <f>0</f>
        <v>0</v>
      </c>
    </row>
    <row r="169" spans="1:8" x14ac:dyDescent="0.2">
      <c r="A169" s="4">
        <v>44743</v>
      </c>
      <c r="B169">
        <v>167.00334167480469</v>
      </c>
      <c r="C169">
        <v>3825.330078125</v>
      </c>
      <c r="D169">
        <f t="shared" si="8"/>
        <v>1.9146836269780865E-2</v>
      </c>
      <c r="E169">
        <f t="shared" si="9"/>
        <v>1.0553814029047315E-2</v>
      </c>
      <c r="F169">
        <f t="shared" si="10"/>
        <v>1.4646816191526794E-2</v>
      </c>
      <c r="G169">
        <f t="shared" si="11"/>
        <v>4.5000200782540703E-3</v>
      </c>
      <c r="H169">
        <f>0</f>
        <v>0</v>
      </c>
    </row>
    <row r="170" spans="1:8" x14ac:dyDescent="0.2">
      <c r="A170" s="4">
        <v>44747</v>
      </c>
      <c r="B170">
        <v>170.97486877441409</v>
      </c>
      <c r="C170">
        <v>3831.389892578125</v>
      </c>
      <c r="D170">
        <f t="shared" si="8"/>
        <v>2.3781123537892412E-2</v>
      </c>
      <c r="E170">
        <f t="shared" si="9"/>
        <v>1.5841285142366157E-3</v>
      </c>
      <c r="F170">
        <f t="shared" si="10"/>
        <v>1.196443212403076E-3</v>
      </c>
      <c r="G170">
        <f t="shared" si="11"/>
        <v>2.2584680325489336E-2</v>
      </c>
      <c r="H170">
        <f>0</f>
        <v>0</v>
      </c>
    </row>
    <row r="171" spans="1:8" x14ac:dyDescent="0.2">
      <c r="A171" s="4">
        <v>44748</v>
      </c>
      <c r="B171">
        <v>171.5011291503906</v>
      </c>
      <c r="C171">
        <v>3845.080078125</v>
      </c>
      <c r="D171">
        <f t="shared" si="8"/>
        <v>3.0779984201705357E-3</v>
      </c>
      <c r="E171">
        <f t="shared" si="9"/>
        <v>3.5731642904301975E-3</v>
      </c>
      <c r="F171">
        <f t="shared" si="10"/>
        <v>4.1790754367379938E-3</v>
      </c>
      <c r="G171">
        <f t="shared" si="11"/>
        <v>-1.1010770165674581E-3</v>
      </c>
      <c r="H171">
        <f>0</f>
        <v>0</v>
      </c>
    </row>
    <row r="172" spans="1:8" x14ac:dyDescent="0.2">
      <c r="A172" s="4">
        <v>44749</v>
      </c>
      <c r="B172">
        <v>175.38328552246091</v>
      </c>
      <c r="C172">
        <v>3902.6201171875</v>
      </c>
      <c r="D172">
        <f t="shared" si="8"/>
        <v>2.2636331266752352E-2</v>
      </c>
      <c r="E172">
        <f t="shared" si="9"/>
        <v>1.4964587965241805E-2</v>
      </c>
      <c r="F172">
        <f t="shared" si="10"/>
        <v>2.1260933762366246E-2</v>
      </c>
      <c r="G172">
        <f t="shared" si="11"/>
        <v>1.3753975043861062E-3</v>
      </c>
      <c r="H172">
        <f>0</f>
        <v>0</v>
      </c>
    </row>
    <row r="173" spans="1:8" x14ac:dyDescent="0.2">
      <c r="A173" s="4">
        <v>44750</v>
      </c>
      <c r="B173">
        <v>174.25140380859381</v>
      </c>
      <c r="C173">
        <v>3899.3798828125</v>
      </c>
      <c r="D173">
        <f t="shared" si="8"/>
        <v>-6.4537604623796652E-3</v>
      </c>
      <c r="E173">
        <f t="shared" si="9"/>
        <v>-8.3027152981907104E-4</v>
      </c>
      <c r="F173">
        <f t="shared" si="10"/>
        <v>-2.4240383596364195E-3</v>
      </c>
      <c r="G173">
        <f t="shared" si="11"/>
        <v>-4.0297221027432457E-3</v>
      </c>
      <c r="H173">
        <f>0</f>
        <v>0</v>
      </c>
    </row>
    <row r="174" spans="1:8" x14ac:dyDescent="0.2">
      <c r="A174" s="4">
        <v>44753</v>
      </c>
      <c r="B174">
        <v>173.1195068359375</v>
      </c>
      <c r="C174">
        <v>3854.429931640625</v>
      </c>
      <c r="D174">
        <f t="shared" si="8"/>
        <v>-6.4957696059633196E-3</v>
      </c>
      <c r="E174">
        <f t="shared" si="9"/>
        <v>-1.1527461422777274E-2</v>
      </c>
      <c r="F174">
        <f t="shared" si="10"/>
        <v>-1.8464867622961706E-2</v>
      </c>
      <c r="G174">
        <f t="shared" si="11"/>
        <v>1.1969098016998386E-2</v>
      </c>
      <c r="H174">
        <f>0</f>
        <v>0</v>
      </c>
    </row>
    <row r="175" spans="1:8" x14ac:dyDescent="0.2">
      <c r="A175" s="4">
        <v>44754</v>
      </c>
      <c r="B175">
        <v>165.1466369628906</v>
      </c>
      <c r="C175">
        <v>3818.800048828125</v>
      </c>
      <c r="D175">
        <f t="shared" si="8"/>
        <v>-4.6054139240372605E-2</v>
      </c>
      <c r="E175">
        <f t="shared" si="9"/>
        <v>-9.2438787173215742E-3</v>
      </c>
      <c r="F175">
        <f t="shared" si="10"/>
        <v>-1.5040551456431777E-2</v>
      </c>
      <c r="G175">
        <f t="shared" si="11"/>
        <v>-3.1013587783940828E-2</v>
      </c>
      <c r="H175">
        <f>0</f>
        <v>0</v>
      </c>
    </row>
    <row r="176" spans="1:8" x14ac:dyDescent="0.2">
      <c r="A176" s="4">
        <v>44755</v>
      </c>
      <c r="B176">
        <v>162.3268737792969</v>
      </c>
      <c r="C176">
        <v>3801.780029296875</v>
      </c>
      <c r="D176">
        <f t="shared" si="8"/>
        <v>-1.7074299758385703E-2</v>
      </c>
      <c r="E176">
        <f t="shared" si="9"/>
        <v>-4.4569025122100925E-3</v>
      </c>
      <c r="F176">
        <f t="shared" si="10"/>
        <v>-7.8623047615365288E-3</v>
      </c>
      <c r="G176">
        <f t="shared" si="11"/>
        <v>-9.2119949968491738E-3</v>
      </c>
      <c r="H176">
        <f>0</f>
        <v>0</v>
      </c>
    </row>
    <row r="177" spans="1:8" x14ac:dyDescent="0.2">
      <c r="A177" s="4">
        <v>44756</v>
      </c>
      <c r="B177">
        <v>159.8942565917969</v>
      </c>
      <c r="C177">
        <v>3790.3798828125</v>
      </c>
      <c r="D177">
        <f t="shared" si="8"/>
        <v>-1.4985917801925042E-2</v>
      </c>
      <c r="E177">
        <f t="shared" si="9"/>
        <v>-2.9986339021522701E-3</v>
      </c>
      <c r="F177">
        <f t="shared" si="10"/>
        <v>-5.6755774034101952E-3</v>
      </c>
      <c r="G177">
        <f t="shared" si="11"/>
        <v>-9.3103403985148464E-3</v>
      </c>
      <c r="H177">
        <f>0</f>
        <v>0</v>
      </c>
    </row>
    <row r="178" spans="1:8" x14ac:dyDescent="0.2">
      <c r="A178" s="4">
        <v>44757</v>
      </c>
      <c r="B178">
        <v>166.18919372558591</v>
      </c>
      <c r="C178">
        <v>3863.159912109375</v>
      </c>
      <c r="D178">
        <f t="shared" si="8"/>
        <v>3.9369376161269454E-2</v>
      </c>
      <c r="E178">
        <f t="shared" si="9"/>
        <v>1.9201249359436678E-2</v>
      </c>
      <c r="F178">
        <f t="shared" si="10"/>
        <v>2.7613963179516105E-2</v>
      </c>
      <c r="G178">
        <f t="shared" si="11"/>
        <v>1.1755412981753349E-2</v>
      </c>
      <c r="H178">
        <f>0</f>
        <v>0</v>
      </c>
    </row>
    <row r="179" spans="1:8" x14ac:dyDescent="0.2">
      <c r="A179" s="4">
        <v>44760</v>
      </c>
      <c r="B179">
        <v>166.695556640625</v>
      </c>
      <c r="C179">
        <v>3830.85009765625</v>
      </c>
      <c r="D179">
        <f t="shared" si="8"/>
        <v>3.0469063823439502E-3</v>
      </c>
      <c r="E179">
        <f t="shared" si="9"/>
        <v>-8.3635715808313416E-3</v>
      </c>
      <c r="F179">
        <f t="shared" si="10"/>
        <v>-1.3720498562444904E-2</v>
      </c>
      <c r="G179">
        <f t="shared" si="11"/>
        <v>1.6767404944788854E-2</v>
      </c>
      <c r="H179">
        <f>0</f>
        <v>0</v>
      </c>
    </row>
    <row r="180" spans="1:8" x14ac:dyDescent="0.2">
      <c r="A180" s="4">
        <v>44761</v>
      </c>
      <c r="B180">
        <v>172.57342529296881</v>
      </c>
      <c r="C180">
        <v>3936.68994140625</v>
      </c>
      <c r="D180">
        <f t="shared" si="8"/>
        <v>3.5261099760539816E-2</v>
      </c>
      <c r="E180">
        <f t="shared" si="9"/>
        <v>2.7628291645959591E-2</v>
      </c>
      <c r="F180">
        <f t="shared" si="10"/>
        <v>4.0250622700903224E-2</v>
      </c>
      <c r="G180">
        <f t="shared" si="11"/>
        <v>-4.9895229403634084E-3</v>
      </c>
      <c r="H180">
        <f>0</f>
        <v>0</v>
      </c>
    </row>
    <row r="181" spans="1:8" x14ac:dyDescent="0.2">
      <c r="A181" s="4">
        <v>44762</v>
      </c>
      <c r="B181">
        <v>181.15196228027341</v>
      </c>
      <c r="C181">
        <v>3959.89990234375</v>
      </c>
      <c r="D181">
        <f t="shared" si="8"/>
        <v>4.9709490164787873E-2</v>
      </c>
      <c r="E181">
        <f t="shared" si="9"/>
        <v>5.8958061932632422E-3</v>
      </c>
      <c r="F181">
        <f t="shared" si="10"/>
        <v>7.6619623047850501E-3</v>
      </c>
      <c r="G181">
        <f t="shared" si="11"/>
        <v>4.204752786000282E-2</v>
      </c>
      <c r="H181">
        <f>0</f>
        <v>0</v>
      </c>
    </row>
    <row r="182" spans="1:8" x14ac:dyDescent="0.2">
      <c r="A182" s="4">
        <v>44763</v>
      </c>
      <c r="B182">
        <v>184.0313415527344</v>
      </c>
      <c r="C182">
        <v>3998.949951171875</v>
      </c>
      <c r="D182">
        <f t="shared" si="8"/>
        <v>1.5894827945645451E-2</v>
      </c>
      <c r="E182">
        <f t="shared" si="9"/>
        <v>9.8613727091971803E-3</v>
      </c>
      <c r="F182">
        <f t="shared" si="10"/>
        <v>1.3608474991853468E-2</v>
      </c>
      <c r="G182">
        <f t="shared" si="11"/>
        <v>2.2863529537919831E-3</v>
      </c>
      <c r="H182">
        <f>0</f>
        <v>0</v>
      </c>
    </row>
    <row r="183" spans="1:8" x14ac:dyDescent="0.2">
      <c r="A183" s="4">
        <v>44764</v>
      </c>
      <c r="B183">
        <v>181.17181396484381</v>
      </c>
      <c r="C183">
        <v>3961.6298828125</v>
      </c>
      <c r="D183">
        <f t="shared" si="8"/>
        <v>-1.5538264100906973E-2</v>
      </c>
      <c r="E183">
        <f t="shared" si="9"/>
        <v>-9.3324669763467094E-3</v>
      </c>
      <c r="F183">
        <f t="shared" si="10"/>
        <v>-1.5173392805606374E-2</v>
      </c>
      <c r="G183">
        <f t="shared" si="11"/>
        <v>-3.648712953005992E-4</v>
      </c>
      <c r="H183">
        <f>0</f>
        <v>0</v>
      </c>
    </row>
    <row r="184" spans="1:8" x14ac:dyDescent="0.2">
      <c r="A184" s="4">
        <v>44767</v>
      </c>
      <c r="B184">
        <v>176.0286865234375</v>
      </c>
      <c r="C184">
        <v>3966.840087890625</v>
      </c>
      <c r="D184">
        <f t="shared" si="8"/>
        <v>-2.8388121357576734E-2</v>
      </c>
      <c r="E184">
        <f t="shared" si="9"/>
        <v>1.3151670479691902E-3</v>
      </c>
      <c r="F184">
        <f t="shared" si="10"/>
        <v>7.931256119882719E-4</v>
      </c>
      <c r="G184">
        <f t="shared" si="11"/>
        <v>-2.9181246969565006E-2</v>
      </c>
      <c r="H184">
        <f>0</f>
        <v>0</v>
      </c>
    </row>
    <row r="185" spans="1:8" x14ac:dyDescent="0.2">
      <c r="A185" s="4">
        <v>44768</v>
      </c>
      <c r="B185">
        <v>169.24726867675781</v>
      </c>
      <c r="C185">
        <v>3921.050048828125</v>
      </c>
      <c r="D185">
        <f t="shared" si="8"/>
        <v>-3.8524504048814578E-2</v>
      </c>
      <c r="E185">
        <f t="shared" si="9"/>
        <v>-1.154320266205866E-2</v>
      </c>
      <c r="F185">
        <f t="shared" si="10"/>
        <v>-1.8488472189603273E-2</v>
      </c>
      <c r="G185">
        <f t="shared" si="11"/>
        <v>-2.0036031859211306E-2</v>
      </c>
      <c r="H185">
        <f>0</f>
        <v>0</v>
      </c>
    </row>
    <row r="186" spans="1:8" x14ac:dyDescent="0.2">
      <c r="A186" s="4">
        <v>44769</v>
      </c>
      <c r="B186">
        <v>179.01725769042969</v>
      </c>
      <c r="C186">
        <v>4023.610107421875</v>
      </c>
      <c r="D186">
        <f t="shared" si="8"/>
        <v>5.7726125154382135E-2</v>
      </c>
      <c r="E186">
        <f t="shared" si="9"/>
        <v>2.6156273782937722E-2</v>
      </c>
      <c r="F186">
        <f t="shared" si="10"/>
        <v>3.8043277832804513E-2</v>
      </c>
      <c r="G186">
        <f t="shared" si="11"/>
        <v>1.9682847321577622E-2</v>
      </c>
      <c r="H186">
        <f>0</f>
        <v>0</v>
      </c>
    </row>
    <row r="187" spans="1:8" x14ac:dyDescent="0.2">
      <c r="A187" s="4">
        <v>44770</v>
      </c>
      <c r="B187">
        <v>180.0002136230469</v>
      </c>
      <c r="C187">
        <v>4072.429931640625</v>
      </c>
      <c r="D187">
        <f t="shared" si="8"/>
        <v>5.4908445436976372E-3</v>
      </c>
      <c r="E187">
        <f t="shared" si="9"/>
        <v>1.2133338697180918E-2</v>
      </c>
      <c r="F187">
        <f t="shared" si="10"/>
        <v>1.7015371463731558E-2</v>
      </c>
      <c r="G187">
        <f t="shared" si="11"/>
        <v>-1.1524526920033921E-2</v>
      </c>
      <c r="H187">
        <f>0</f>
        <v>0</v>
      </c>
    </row>
    <row r="188" spans="1:8" x14ac:dyDescent="0.2">
      <c r="A188" s="4">
        <v>44771</v>
      </c>
      <c r="B188">
        <v>182.7108154296875</v>
      </c>
      <c r="C188">
        <v>4130.2900390625</v>
      </c>
      <c r="D188">
        <f t="shared" si="8"/>
        <v>1.5058881053980899E-2</v>
      </c>
      <c r="E188">
        <f t="shared" si="9"/>
        <v>1.4207760082581844E-2</v>
      </c>
      <c r="F188">
        <f t="shared" si="10"/>
        <v>2.0126042546172722E-2</v>
      </c>
      <c r="G188">
        <f t="shared" si="11"/>
        <v>-5.0671614921918226E-3</v>
      </c>
      <c r="H188">
        <f>0</f>
        <v>0</v>
      </c>
    </row>
    <row r="189" spans="1:8" x14ac:dyDescent="0.2">
      <c r="A189" s="4">
        <v>44774</v>
      </c>
      <c r="B189">
        <v>181.67817687988281</v>
      </c>
      <c r="C189">
        <v>4118.6298828125</v>
      </c>
      <c r="D189">
        <f t="shared" si="8"/>
        <v>-5.6517647703350216E-3</v>
      </c>
      <c r="E189">
        <f t="shared" si="9"/>
        <v>-2.8230841271976725E-3</v>
      </c>
      <c r="F189">
        <f t="shared" si="10"/>
        <v>-5.4123340661001241E-3</v>
      </c>
      <c r="G189">
        <f t="shared" si="11"/>
        <v>-2.3943070423489751E-4</v>
      </c>
      <c r="H189">
        <f>0</f>
        <v>0</v>
      </c>
    </row>
    <row r="190" spans="1:8" x14ac:dyDescent="0.2">
      <c r="A190" s="4">
        <v>44775</v>
      </c>
      <c r="B190">
        <v>182.48243713378909</v>
      </c>
      <c r="C190">
        <v>4091.18994140625</v>
      </c>
      <c r="D190">
        <f t="shared" si="8"/>
        <v>4.4268401836617954E-3</v>
      </c>
      <c r="E190">
        <f t="shared" si="9"/>
        <v>-6.6623955507048027E-3</v>
      </c>
      <c r="F190">
        <f t="shared" si="10"/>
        <v>-1.116952260341432E-2</v>
      </c>
      <c r="G190">
        <f t="shared" si="11"/>
        <v>1.5596362787076115E-2</v>
      </c>
      <c r="H190">
        <f>0</f>
        <v>0</v>
      </c>
    </row>
    <row r="191" spans="1:8" x14ac:dyDescent="0.2">
      <c r="A191" s="4">
        <v>44776</v>
      </c>
      <c r="B191">
        <v>188.30073547363281</v>
      </c>
      <c r="C191">
        <v>4155.169921875</v>
      </c>
      <c r="D191">
        <f t="shared" si="8"/>
        <v>3.1884155161616912E-2</v>
      </c>
      <c r="E191">
        <f t="shared" si="9"/>
        <v>1.5638477163140152E-2</v>
      </c>
      <c r="F191">
        <f t="shared" si="10"/>
        <v>2.2271455373560838E-2</v>
      </c>
      <c r="G191">
        <f t="shared" si="11"/>
        <v>9.6126997880560741E-3</v>
      </c>
      <c r="H191">
        <f>0</f>
        <v>0</v>
      </c>
    </row>
    <row r="192" spans="1:8" x14ac:dyDescent="0.2">
      <c r="A192" s="4">
        <v>44777</v>
      </c>
      <c r="B192">
        <v>189.9092102050781</v>
      </c>
      <c r="C192">
        <v>4151.93994140625</v>
      </c>
      <c r="D192">
        <f t="shared" si="8"/>
        <v>8.5420523047852193E-3</v>
      </c>
      <c r="E192">
        <f t="shared" si="9"/>
        <v>-7.7734016405583972E-4</v>
      </c>
      <c r="F192">
        <f t="shared" si="10"/>
        <v>-2.3446658319558984E-3</v>
      </c>
      <c r="G192">
        <f t="shared" si="11"/>
        <v>1.0886718136741119E-2</v>
      </c>
      <c r="H192">
        <f>0</f>
        <v>0</v>
      </c>
    </row>
    <row r="193" spans="1:8" x14ac:dyDescent="0.2">
      <c r="A193" s="4">
        <v>44778</v>
      </c>
      <c r="B193">
        <v>188.81703186035159</v>
      </c>
      <c r="C193">
        <v>4145.18994140625</v>
      </c>
      <c r="D193">
        <f t="shared" si="8"/>
        <v>-5.7510551676092092E-3</v>
      </c>
      <c r="E193">
        <f t="shared" si="9"/>
        <v>-1.6257460597355333E-3</v>
      </c>
      <c r="F193">
        <f t="shared" si="10"/>
        <v>-3.6168816432836206E-3</v>
      </c>
      <c r="G193">
        <f t="shared" si="11"/>
        <v>-2.1341735243255886E-3</v>
      </c>
      <c r="H193">
        <f>0</f>
        <v>0</v>
      </c>
    </row>
    <row r="194" spans="1:8" x14ac:dyDescent="0.2">
      <c r="A194" s="4">
        <v>44781</v>
      </c>
      <c r="B194">
        <v>188.4000244140625</v>
      </c>
      <c r="C194">
        <v>4140.06005859375</v>
      </c>
      <c r="D194">
        <f t="shared" ref="D194:D257" si="12">(B194/B193)-1</f>
        <v>-2.2085266470955878E-3</v>
      </c>
      <c r="E194">
        <f t="shared" ref="E194:E257" si="13">(C194/C193)-1</f>
        <v>-1.2375507238541195E-3</v>
      </c>
      <c r="F194">
        <f t="shared" ref="F194:F257" si="14">alpha_crm+beta_crm*E194</f>
        <v>-3.034768474684819E-3</v>
      </c>
      <c r="G194">
        <f t="shared" ref="G194:G257" si="15">D194-F194</f>
        <v>8.2624182758923121E-4</v>
      </c>
      <c r="H194">
        <f>0</f>
        <v>0</v>
      </c>
    </row>
    <row r="195" spans="1:8" x14ac:dyDescent="0.2">
      <c r="A195" s="4">
        <v>44782</v>
      </c>
      <c r="B195">
        <v>180.94346618652341</v>
      </c>
      <c r="C195">
        <v>4122.47021484375</v>
      </c>
      <c r="D195">
        <f t="shared" si="12"/>
        <v>-3.957832941226791E-2</v>
      </c>
      <c r="E195">
        <f t="shared" si="13"/>
        <v>-4.248692893594086E-3</v>
      </c>
      <c r="F195">
        <f t="shared" si="14"/>
        <v>-7.5500867887210686E-3</v>
      </c>
      <c r="G195">
        <f t="shared" si="15"/>
        <v>-3.2028242623546838E-2</v>
      </c>
      <c r="H195">
        <f>0</f>
        <v>0</v>
      </c>
    </row>
    <row r="196" spans="1:8" x14ac:dyDescent="0.2">
      <c r="A196" s="4">
        <v>44783</v>
      </c>
      <c r="B196">
        <v>187.26812744140619</v>
      </c>
      <c r="C196">
        <v>4210.240234375</v>
      </c>
      <c r="D196">
        <f t="shared" si="12"/>
        <v>3.495379738311799E-2</v>
      </c>
      <c r="E196">
        <f t="shared" si="13"/>
        <v>2.1290637641290244E-2</v>
      </c>
      <c r="F196">
        <f t="shared" si="14"/>
        <v>3.074707767307748E-2</v>
      </c>
      <c r="G196">
        <f t="shared" si="15"/>
        <v>4.2067197100405102E-3</v>
      </c>
      <c r="H196">
        <f>0</f>
        <v>0</v>
      </c>
    </row>
    <row r="197" spans="1:8" x14ac:dyDescent="0.2">
      <c r="A197" s="4">
        <v>44784</v>
      </c>
      <c r="B197">
        <v>185.4015197753906</v>
      </c>
      <c r="C197">
        <v>4207.27001953125</v>
      </c>
      <c r="D197">
        <f t="shared" si="12"/>
        <v>-9.9675673138752696E-3</v>
      </c>
      <c r="E197">
        <f t="shared" si="13"/>
        <v>-7.0547395835030002E-4</v>
      </c>
      <c r="F197">
        <f t="shared" si="14"/>
        <v>-2.2368998161086482E-3</v>
      </c>
      <c r="G197">
        <f t="shared" si="15"/>
        <v>-7.7306674977666214E-3</v>
      </c>
      <c r="H197">
        <f>0</f>
        <v>0</v>
      </c>
    </row>
    <row r="198" spans="1:8" x14ac:dyDescent="0.2">
      <c r="A198" s="4">
        <v>44785</v>
      </c>
      <c r="B198">
        <v>188.5390319824219</v>
      </c>
      <c r="C198">
        <v>4280.14990234375</v>
      </c>
      <c r="D198">
        <f t="shared" si="12"/>
        <v>1.6922796592133249E-2</v>
      </c>
      <c r="E198">
        <f t="shared" si="13"/>
        <v>1.7322368774566943E-2</v>
      </c>
      <c r="F198">
        <f t="shared" si="14"/>
        <v>2.4796512711715017E-2</v>
      </c>
      <c r="G198">
        <f t="shared" si="15"/>
        <v>-7.8737161195817675E-3</v>
      </c>
      <c r="H198">
        <f>0</f>
        <v>0</v>
      </c>
    </row>
    <row r="199" spans="1:8" x14ac:dyDescent="0.2">
      <c r="A199" s="4">
        <v>44788</v>
      </c>
      <c r="B199">
        <v>189.7007141113281</v>
      </c>
      <c r="C199">
        <v>4297.14013671875</v>
      </c>
      <c r="D199">
        <f t="shared" si="12"/>
        <v>6.1614940773351279E-3</v>
      </c>
      <c r="E199">
        <f t="shared" si="13"/>
        <v>3.9695418998517695E-3</v>
      </c>
      <c r="F199">
        <f t="shared" si="14"/>
        <v>4.7734582251301111E-3</v>
      </c>
      <c r="G199">
        <f t="shared" si="15"/>
        <v>1.3880358522050168E-3</v>
      </c>
      <c r="H199">
        <f>0</f>
        <v>0</v>
      </c>
    </row>
    <row r="200" spans="1:8" x14ac:dyDescent="0.2">
      <c r="A200" s="4">
        <v>44789</v>
      </c>
      <c r="B200">
        <v>188.24116516113281</v>
      </c>
      <c r="C200">
        <v>4305.2001953125</v>
      </c>
      <c r="D200">
        <f t="shared" si="12"/>
        <v>-7.6939560139912544E-3</v>
      </c>
      <c r="E200">
        <f t="shared" si="13"/>
        <v>1.8756797165810912E-3</v>
      </c>
      <c r="F200">
        <f t="shared" si="14"/>
        <v>1.6336349520209312E-3</v>
      </c>
      <c r="G200">
        <f t="shared" si="15"/>
        <v>-9.3275909660121854E-3</v>
      </c>
      <c r="H200">
        <f>0</f>
        <v>0</v>
      </c>
    </row>
    <row r="201" spans="1:8" x14ac:dyDescent="0.2">
      <c r="A201" s="4">
        <v>44790</v>
      </c>
      <c r="B201">
        <v>186.6227722167969</v>
      </c>
      <c r="C201">
        <v>4274.0400390625</v>
      </c>
      <c r="D201">
        <f t="shared" si="12"/>
        <v>-8.5974443631953168E-3</v>
      </c>
      <c r="E201">
        <f t="shared" si="13"/>
        <v>-7.2377949540946007E-3</v>
      </c>
      <c r="F201">
        <f t="shared" si="14"/>
        <v>-1.2032355149190746E-2</v>
      </c>
      <c r="G201">
        <f t="shared" si="15"/>
        <v>3.4349107859954296E-3</v>
      </c>
      <c r="H201">
        <f>0</f>
        <v>0</v>
      </c>
    </row>
    <row r="202" spans="1:8" x14ac:dyDescent="0.2">
      <c r="A202" s="4">
        <v>44791</v>
      </c>
      <c r="B202">
        <v>186.59297180175781</v>
      </c>
      <c r="C202">
        <v>4283.740234375</v>
      </c>
      <c r="D202">
        <f t="shared" si="12"/>
        <v>-1.5968262975152303E-4</v>
      </c>
      <c r="E202">
        <f t="shared" si="13"/>
        <v>2.2695611701915031E-3</v>
      </c>
      <c r="F202">
        <f t="shared" si="14"/>
        <v>2.2242746630644974E-3</v>
      </c>
      <c r="G202">
        <f t="shared" si="15"/>
        <v>-2.3839572928160205E-3</v>
      </c>
      <c r="H202">
        <f>0</f>
        <v>0</v>
      </c>
    </row>
    <row r="203" spans="1:8" x14ac:dyDescent="0.2">
      <c r="A203" s="4">
        <v>44792</v>
      </c>
      <c r="B203">
        <v>182.46257019042969</v>
      </c>
      <c r="C203">
        <v>4228.47998046875</v>
      </c>
      <c r="D203">
        <f t="shared" si="12"/>
        <v>-2.2135890604263464E-2</v>
      </c>
      <c r="E203">
        <f t="shared" si="13"/>
        <v>-1.2900001139847905E-2</v>
      </c>
      <c r="F203">
        <f t="shared" si="14"/>
        <v>-2.0523041356341535E-2</v>
      </c>
      <c r="G203">
        <f t="shared" si="15"/>
        <v>-1.612849247921929E-3</v>
      </c>
      <c r="H203">
        <f>0</f>
        <v>0</v>
      </c>
    </row>
    <row r="204" spans="1:8" x14ac:dyDescent="0.2">
      <c r="A204" s="4">
        <v>44795</v>
      </c>
      <c r="B204">
        <v>175.72087097167969</v>
      </c>
      <c r="C204">
        <v>4137.990234375</v>
      </c>
      <c r="D204">
        <f t="shared" si="12"/>
        <v>-3.6948395562519609E-2</v>
      </c>
      <c r="E204">
        <f t="shared" si="13"/>
        <v>-2.14000649197158E-2</v>
      </c>
      <c r="F204">
        <f t="shared" si="14"/>
        <v>-3.3269199289836959E-2</v>
      </c>
      <c r="G204">
        <f t="shared" si="15"/>
        <v>-3.6791962726826499E-3</v>
      </c>
      <c r="H204">
        <f>0</f>
        <v>0</v>
      </c>
    </row>
    <row r="205" spans="1:8" x14ac:dyDescent="0.2">
      <c r="A205" s="4">
        <v>44796</v>
      </c>
      <c r="B205">
        <v>174.74786376953119</v>
      </c>
      <c r="C205">
        <v>4128.72998046875</v>
      </c>
      <c r="D205">
        <f t="shared" si="12"/>
        <v>-5.537231842569823E-3</v>
      </c>
      <c r="E205">
        <f t="shared" si="13"/>
        <v>-2.2378626777133093E-3</v>
      </c>
      <c r="F205">
        <f t="shared" si="14"/>
        <v>-4.5347730013391803E-3</v>
      </c>
      <c r="G205">
        <f t="shared" si="15"/>
        <v>-1.0024588412306428E-3</v>
      </c>
      <c r="H205">
        <f>0</f>
        <v>0</v>
      </c>
    </row>
    <row r="206" spans="1:8" x14ac:dyDescent="0.2">
      <c r="A206" s="4">
        <v>44797</v>
      </c>
      <c r="B206">
        <v>178.72932434082031</v>
      </c>
      <c r="C206">
        <v>4140.77001953125</v>
      </c>
      <c r="D206">
        <f t="shared" si="12"/>
        <v>2.2784030004167288E-2</v>
      </c>
      <c r="E206">
        <f t="shared" si="13"/>
        <v>2.9161604463010526E-3</v>
      </c>
      <c r="F206">
        <f t="shared" si="14"/>
        <v>3.1938740338946564E-3</v>
      </c>
      <c r="G206">
        <f t="shared" si="15"/>
        <v>1.9590155970272631E-2</v>
      </c>
      <c r="H206">
        <f>0</f>
        <v>0</v>
      </c>
    </row>
    <row r="207" spans="1:8" x14ac:dyDescent="0.2">
      <c r="A207" s="4">
        <v>44798</v>
      </c>
      <c r="B207">
        <v>172.6727294921875</v>
      </c>
      <c r="C207">
        <v>4199.1201171875</v>
      </c>
      <c r="D207">
        <f t="shared" si="12"/>
        <v>-3.3886967742816743E-2</v>
      </c>
      <c r="E207">
        <f t="shared" si="13"/>
        <v>1.4091605518061545E-2</v>
      </c>
      <c r="F207">
        <f t="shared" si="14"/>
        <v>1.9951864509111555E-2</v>
      </c>
      <c r="G207">
        <f t="shared" si="15"/>
        <v>-5.3838832251928301E-2</v>
      </c>
      <c r="H207">
        <f>0</f>
        <v>0</v>
      </c>
    </row>
    <row r="208" spans="1:8" x14ac:dyDescent="0.2">
      <c r="A208" s="4">
        <v>44799</v>
      </c>
      <c r="B208">
        <v>164.0544738769531</v>
      </c>
      <c r="C208">
        <v>4057.659912109375</v>
      </c>
      <c r="D208">
        <f t="shared" si="12"/>
        <v>-4.9910924791539468E-2</v>
      </c>
      <c r="E208">
        <f t="shared" si="13"/>
        <v>-3.3688058719518743E-2</v>
      </c>
      <c r="F208">
        <f t="shared" si="14"/>
        <v>-5.1695497458217887E-2</v>
      </c>
      <c r="G208">
        <f t="shared" si="15"/>
        <v>1.784572666678419E-3</v>
      </c>
      <c r="H208">
        <f>0</f>
        <v>0</v>
      </c>
    </row>
    <row r="209" spans="1:8" x14ac:dyDescent="0.2">
      <c r="A209" s="4">
        <v>44802</v>
      </c>
      <c r="B209">
        <v>159.0701904296875</v>
      </c>
      <c r="C209">
        <v>4030.610107421875</v>
      </c>
      <c r="D209">
        <f t="shared" si="12"/>
        <v>-3.0381880661200289E-2</v>
      </c>
      <c r="E209">
        <f t="shared" si="13"/>
        <v>-6.666355799502699E-3</v>
      </c>
      <c r="F209">
        <f t="shared" si="14"/>
        <v>-1.1175461141987817E-2</v>
      </c>
      <c r="G209">
        <f t="shared" si="15"/>
        <v>-1.9206419519212474E-2</v>
      </c>
      <c r="H209">
        <f>0</f>
        <v>0</v>
      </c>
    </row>
    <row r="210" spans="1:8" x14ac:dyDescent="0.2">
      <c r="A210" s="4">
        <v>44803</v>
      </c>
      <c r="B210">
        <v>158.53404235839841</v>
      </c>
      <c r="C210">
        <v>3986.159912109375</v>
      </c>
      <c r="D210">
        <f t="shared" si="12"/>
        <v>-3.3705125381494616E-3</v>
      </c>
      <c r="E210">
        <f t="shared" si="13"/>
        <v>-1.1028155571448206E-2</v>
      </c>
      <c r="F210">
        <f t="shared" si="14"/>
        <v>-1.7716140154206451E-2</v>
      </c>
      <c r="G210">
        <f t="shared" si="15"/>
        <v>1.434562761605699E-2</v>
      </c>
      <c r="H210">
        <f>0</f>
        <v>0</v>
      </c>
    </row>
    <row r="211" spans="1:8" x14ac:dyDescent="0.2">
      <c r="A211" s="4">
        <v>44804</v>
      </c>
      <c r="B211">
        <v>155.00927734375</v>
      </c>
      <c r="C211">
        <v>3955</v>
      </c>
      <c r="D211">
        <f t="shared" si="12"/>
        <v>-2.2233489805804418E-2</v>
      </c>
      <c r="E211">
        <f t="shared" si="13"/>
        <v>-7.8170251059712648E-3</v>
      </c>
      <c r="F211">
        <f t="shared" si="14"/>
        <v>-1.2900932043066388E-2</v>
      </c>
      <c r="G211">
        <f t="shared" si="15"/>
        <v>-9.3325577627380307E-3</v>
      </c>
      <c r="H211">
        <f>0</f>
        <v>0</v>
      </c>
    </row>
    <row r="212" spans="1:8" x14ac:dyDescent="0.2">
      <c r="A212" s="4">
        <v>44805</v>
      </c>
      <c r="B212">
        <v>152.4377136230469</v>
      </c>
      <c r="C212">
        <v>3966.85009765625</v>
      </c>
      <c r="D212">
        <f t="shared" si="12"/>
        <v>-1.6589740722423807E-2</v>
      </c>
      <c r="E212">
        <f t="shared" si="13"/>
        <v>2.9962320243361873E-3</v>
      </c>
      <c r="F212">
        <f t="shared" si="14"/>
        <v>3.3139443070186415E-3</v>
      </c>
      <c r="G212">
        <f t="shared" si="15"/>
        <v>-1.9903685029442449E-2</v>
      </c>
      <c r="H212">
        <f>0</f>
        <v>0</v>
      </c>
    </row>
    <row r="213" spans="1:8" x14ac:dyDescent="0.2">
      <c r="A213" s="4">
        <v>44806</v>
      </c>
      <c r="B213">
        <v>152.5965881347656</v>
      </c>
      <c r="C213">
        <v>3924.260009765625</v>
      </c>
      <c r="D213">
        <f t="shared" si="12"/>
        <v>1.0422257585911421E-3</v>
      </c>
      <c r="E213">
        <f t="shared" si="13"/>
        <v>-1.0736500458081055E-2</v>
      </c>
      <c r="F213">
        <f t="shared" si="14"/>
        <v>-1.7278792596192364E-2</v>
      </c>
      <c r="G213">
        <f t="shared" si="15"/>
        <v>1.8321018354783506E-2</v>
      </c>
      <c r="H213">
        <f>0</f>
        <v>0</v>
      </c>
    </row>
    <row r="214" spans="1:8" x14ac:dyDescent="0.2">
      <c r="A214" s="4">
        <v>44810</v>
      </c>
      <c r="B214">
        <v>150.64057922363281</v>
      </c>
      <c r="C214">
        <v>3908.18994140625</v>
      </c>
      <c r="D214">
        <f t="shared" si="12"/>
        <v>-1.2818169364346099E-2</v>
      </c>
      <c r="E214">
        <f t="shared" si="13"/>
        <v>-4.0950569838349438E-3</v>
      </c>
      <c r="F214">
        <f t="shared" si="14"/>
        <v>-7.3197040973953442E-3</v>
      </c>
      <c r="G214">
        <f t="shared" si="15"/>
        <v>-5.498465266950755E-3</v>
      </c>
      <c r="H214">
        <f>0</f>
        <v>0</v>
      </c>
    </row>
    <row r="215" spans="1:8" x14ac:dyDescent="0.2">
      <c r="A215" s="4">
        <v>44811</v>
      </c>
      <c r="B215">
        <v>152.1894836425781</v>
      </c>
      <c r="C215">
        <v>3979.8701171875</v>
      </c>
      <c r="D215">
        <f t="shared" si="12"/>
        <v>1.0282119379306565E-2</v>
      </c>
      <c r="E215">
        <f t="shared" si="13"/>
        <v>1.8341016392734E-2</v>
      </c>
      <c r="F215">
        <f t="shared" si="14"/>
        <v>2.632401224065832E-2</v>
      </c>
      <c r="G215">
        <f t="shared" si="15"/>
        <v>-1.6041892861351756E-2</v>
      </c>
      <c r="H215">
        <f>0</f>
        <v>0</v>
      </c>
    </row>
    <row r="216" spans="1:8" x14ac:dyDescent="0.2">
      <c r="A216" s="4">
        <v>44812</v>
      </c>
      <c r="B216">
        <v>155.78373718261719</v>
      </c>
      <c r="C216">
        <v>4006.179931640625</v>
      </c>
      <c r="D216">
        <f t="shared" si="12"/>
        <v>2.3616963892724163E-2</v>
      </c>
      <c r="E216">
        <f t="shared" si="13"/>
        <v>6.6107218774560383E-3</v>
      </c>
      <c r="F216">
        <f t="shared" si="14"/>
        <v>8.7340046395069128E-3</v>
      </c>
      <c r="G216">
        <f t="shared" si="15"/>
        <v>1.488295925321725E-2</v>
      </c>
      <c r="H216">
        <f>0</f>
        <v>0</v>
      </c>
    </row>
    <row r="217" spans="1:8" x14ac:dyDescent="0.2">
      <c r="A217" s="4">
        <v>44813</v>
      </c>
      <c r="B217">
        <v>161.4332580566406</v>
      </c>
      <c r="C217">
        <v>4067.360107421875</v>
      </c>
      <c r="D217">
        <f t="shared" si="12"/>
        <v>3.6265151781541771E-2</v>
      </c>
      <c r="E217">
        <f t="shared" si="13"/>
        <v>1.5271449816332883E-2</v>
      </c>
      <c r="F217">
        <f t="shared" si="14"/>
        <v>2.1721084382298701E-2</v>
      </c>
      <c r="G217">
        <f t="shared" si="15"/>
        <v>1.454406739924307E-2</v>
      </c>
      <c r="H217">
        <f>0</f>
        <v>0</v>
      </c>
    </row>
    <row r="218" spans="1:8" x14ac:dyDescent="0.2">
      <c r="A218" s="4">
        <v>44816</v>
      </c>
      <c r="B218">
        <v>164.45164489746091</v>
      </c>
      <c r="C218">
        <v>4110.41015625</v>
      </c>
      <c r="D218">
        <f t="shared" si="12"/>
        <v>1.8697428752638245E-2</v>
      </c>
      <c r="E218">
        <f t="shared" si="13"/>
        <v>1.0584272769349701E-2</v>
      </c>
      <c r="F218">
        <f t="shared" si="14"/>
        <v>1.4692490191675952E-2</v>
      </c>
      <c r="G218">
        <f t="shared" si="15"/>
        <v>4.0049385609622935E-3</v>
      </c>
      <c r="H218">
        <f>0</f>
        <v>0</v>
      </c>
    </row>
    <row r="219" spans="1:8" x14ac:dyDescent="0.2">
      <c r="A219" s="4">
        <v>44817</v>
      </c>
      <c r="B219">
        <v>156.97523498535159</v>
      </c>
      <c r="C219">
        <v>3932.68994140625</v>
      </c>
      <c r="D219">
        <f t="shared" si="12"/>
        <v>-4.5462664218232751E-2</v>
      </c>
      <c r="E219">
        <f t="shared" si="13"/>
        <v>-4.3236613400616797E-2</v>
      </c>
      <c r="F219">
        <f t="shared" si="14"/>
        <v>-6.6013906020063323E-2</v>
      </c>
      <c r="G219">
        <f t="shared" si="15"/>
        <v>2.0551241801830572E-2</v>
      </c>
      <c r="H219">
        <f>0</f>
        <v>0</v>
      </c>
    </row>
    <row r="220" spans="1:8" x14ac:dyDescent="0.2">
      <c r="A220" s="4">
        <v>44818</v>
      </c>
      <c r="B220">
        <v>159.13969421386719</v>
      </c>
      <c r="C220">
        <v>3946.010009765625</v>
      </c>
      <c r="D220">
        <f t="shared" si="12"/>
        <v>1.3788539502537223E-2</v>
      </c>
      <c r="E220">
        <f t="shared" si="13"/>
        <v>3.3870120853238816E-3</v>
      </c>
      <c r="F220">
        <f t="shared" si="14"/>
        <v>3.8999333658780964E-3</v>
      </c>
      <c r="G220">
        <f t="shared" si="15"/>
        <v>9.8886061366591262E-3</v>
      </c>
      <c r="H220">
        <f>0</f>
        <v>0</v>
      </c>
    </row>
    <row r="221" spans="1:8" x14ac:dyDescent="0.2">
      <c r="A221" s="4">
        <v>44819</v>
      </c>
      <c r="B221">
        <v>153.67881774902341</v>
      </c>
      <c r="C221">
        <v>3901.35009765625</v>
      </c>
      <c r="D221">
        <f t="shared" si="12"/>
        <v>-3.4314986539467185E-2</v>
      </c>
      <c r="E221">
        <f t="shared" si="13"/>
        <v>-1.1317739184353415E-2</v>
      </c>
      <c r="F221">
        <f t="shared" si="14"/>
        <v>-1.8150381421170141E-2</v>
      </c>
      <c r="G221">
        <f t="shared" si="15"/>
        <v>-1.6164605118297044E-2</v>
      </c>
      <c r="H221">
        <f>0</f>
        <v>0</v>
      </c>
    </row>
    <row r="222" spans="1:8" x14ac:dyDescent="0.2">
      <c r="A222" s="4">
        <v>44820</v>
      </c>
      <c r="B222">
        <v>150.43208312988281</v>
      </c>
      <c r="C222">
        <v>3873.330078125</v>
      </c>
      <c r="D222">
        <f t="shared" si="12"/>
        <v>-2.1126754270343939E-2</v>
      </c>
      <c r="E222">
        <f t="shared" si="13"/>
        <v>-7.1821340894484553E-3</v>
      </c>
      <c r="F222">
        <f t="shared" si="14"/>
        <v>-1.1948889637652466E-2</v>
      </c>
      <c r="G222">
        <f t="shared" si="15"/>
        <v>-9.177864632691473E-3</v>
      </c>
      <c r="H222">
        <f>0</f>
        <v>0</v>
      </c>
    </row>
    <row r="223" spans="1:8" x14ac:dyDescent="0.2">
      <c r="A223" s="4">
        <v>44823</v>
      </c>
      <c r="B223">
        <v>151.74269104003909</v>
      </c>
      <c r="C223">
        <v>3899.889892578125</v>
      </c>
      <c r="D223">
        <f t="shared" si="12"/>
        <v>8.7122898446119201E-3</v>
      </c>
      <c r="E223">
        <f t="shared" si="13"/>
        <v>6.8571007162865349E-3</v>
      </c>
      <c r="F223">
        <f t="shared" si="14"/>
        <v>9.1034587603857006E-3</v>
      </c>
      <c r="G223">
        <f t="shared" si="15"/>
        <v>-3.9116891577378049E-4</v>
      </c>
      <c r="H223">
        <f>0</f>
        <v>0</v>
      </c>
    </row>
    <row r="224" spans="1:8" x14ac:dyDescent="0.2">
      <c r="A224" s="4">
        <v>44824</v>
      </c>
      <c r="B224">
        <v>148.7342529296875</v>
      </c>
      <c r="C224">
        <v>3855.929931640625</v>
      </c>
      <c r="D224">
        <f t="shared" si="12"/>
        <v>-1.9825917740959098E-2</v>
      </c>
      <c r="E224">
        <f t="shared" si="13"/>
        <v>-1.1272103097361819E-2</v>
      </c>
      <c r="F224">
        <f t="shared" si="14"/>
        <v>-1.8081948432039009E-2</v>
      </c>
      <c r="G224">
        <f t="shared" si="15"/>
        <v>-1.7439693089200889E-3</v>
      </c>
      <c r="H224">
        <f>0</f>
        <v>0</v>
      </c>
    </row>
    <row r="225" spans="1:8" x14ac:dyDescent="0.2">
      <c r="A225" s="4">
        <v>44825</v>
      </c>
      <c r="B225">
        <v>146.5796813964844</v>
      </c>
      <c r="C225">
        <v>3789.929931640625</v>
      </c>
      <c r="D225">
        <f t="shared" si="12"/>
        <v>-1.4486048040471489E-2</v>
      </c>
      <c r="E225">
        <f t="shared" si="13"/>
        <v>-1.7116493600784488E-2</v>
      </c>
      <c r="F225">
        <f t="shared" si="14"/>
        <v>-2.6845826717056293E-2</v>
      </c>
      <c r="G225">
        <f t="shared" si="15"/>
        <v>1.2359778676584804E-2</v>
      </c>
      <c r="H225">
        <f>0</f>
        <v>0</v>
      </c>
    </row>
    <row r="226" spans="1:8" x14ac:dyDescent="0.2">
      <c r="A226" s="4">
        <v>44826</v>
      </c>
      <c r="B226">
        <v>149.08174133300781</v>
      </c>
      <c r="C226">
        <v>3757.989990234375</v>
      </c>
      <c r="D226">
        <f t="shared" si="12"/>
        <v>1.7069623243044063E-2</v>
      </c>
      <c r="E226">
        <f t="shared" si="13"/>
        <v>-8.4275809796894308E-3</v>
      </c>
      <c r="F226">
        <f t="shared" si="14"/>
        <v>-1.3816483007762323E-2</v>
      </c>
      <c r="G226">
        <f t="shared" si="15"/>
        <v>3.0886106250806386E-2</v>
      </c>
      <c r="H226">
        <f>0</f>
        <v>0</v>
      </c>
    </row>
    <row r="227" spans="1:8" x14ac:dyDescent="0.2">
      <c r="A227" s="4">
        <v>44827</v>
      </c>
      <c r="B227">
        <v>145.96409606933591</v>
      </c>
      <c r="C227">
        <v>3693.22998046875</v>
      </c>
      <c r="D227">
        <f t="shared" si="12"/>
        <v>-2.0912321225896702E-2</v>
      </c>
      <c r="E227">
        <f t="shared" si="13"/>
        <v>-1.7232619015461026E-2</v>
      </c>
      <c r="F227">
        <f t="shared" si="14"/>
        <v>-2.7019961042855763E-2</v>
      </c>
      <c r="G227">
        <f t="shared" si="15"/>
        <v>6.1076398169590609E-3</v>
      </c>
      <c r="H227">
        <f>0</f>
        <v>0</v>
      </c>
    </row>
    <row r="228" spans="1:8" x14ac:dyDescent="0.2">
      <c r="A228" s="4">
        <v>44830</v>
      </c>
      <c r="B228">
        <v>145.2790222167969</v>
      </c>
      <c r="C228">
        <v>3655.0400390625</v>
      </c>
      <c r="D228">
        <f t="shared" si="12"/>
        <v>-4.6934408596863708E-3</v>
      </c>
      <c r="E228">
        <f t="shared" si="13"/>
        <v>-1.0340526208282075E-2</v>
      </c>
      <c r="F228">
        <f t="shared" si="14"/>
        <v>-1.668501466037391E-2</v>
      </c>
      <c r="G228">
        <f t="shared" si="15"/>
        <v>1.1991573800687539E-2</v>
      </c>
      <c r="H228">
        <f>0</f>
        <v>0</v>
      </c>
    </row>
    <row r="229" spans="1:8" x14ac:dyDescent="0.2">
      <c r="A229" s="4">
        <v>44831</v>
      </c>
      <c r="B229">
        <v>147.8307189941406</v>
      </c>
      <c r="C229">
        <v>3647.2900390625</v>
      </c>
      <c r="D229">
        <f t="shared" si="12"/>
        <v>1.7564110347162432E-2</v>
      </c>
      <c r="E229">
        <f t="shared" si="13"/>
        <v>-2.1203598092424114E-3</v>
      </c>
      <c r="F229">
        <f t="shared" si="14"/>
        <v>-4.3585731329668885E-3</v>
      </c>
      <c r="G229">
        <f t="shared" si="15"/>
        <v>2.192268348012932E-2</v>
      </c>
      <c r="H229">
        <f>0</f>
        <v>0</v>
      </c>
    </row>
    <row r="230" spans="1:8" x14ac:dyDescent="0.2">
      <c r="A230" s="4">
        <v>44832</v>
      </c>
      <c r="B230">
        <v>149.10160827636719</v>
      </c>
      <c r="C230">
        <v>3719.0400390625</v>
      </c>
      <c r="D230">
        <f t="shared" si="12"/>
        <v>8.5969228241185025E-3</v>
      </c>
      <c r="E230">
        <f t="shared" si="13"/>
        <v>1.9672139926234733E-2</v>
      </c>
      <c r="F230">
        <f t="shared" si="14"/>
        <v>2.8320080885128718E-2</v>
      </c>
      <c r="G230">
        <f t="shared" si="15"/>
        <v>-1.9723158061010215E-2</v>
      </c>
      <c r="H230">
        <f>0</f>
        <v>0</v>
      </c>
    </row>
    <row r="231" spans="1:8" x14ac:dyDescent="0.2">
      <c r="A231" s="4">
        <v>44833</v>
      </c>
      <c r="B231">
        <v>145.7655334472656</v>
      </c>
      <c r="C231">
        <v>3640.469970703125</v>
      </c>
      <c r="D231">
        <f t="shared" si="12"/>
        <v>-2.2374506000753636E-2</v>
      </c>
      <c r="E231">
        <f t="shared" si="13"/>
        <v>-2.1126437880238824E-2</v>
      </c>
      <c r="F231">
        <f t="shared" si="14"/>
        <v>-3.2858885490979498E-2</v>
      </c>
      <c r="G231">
        <f t="shared" si="15"/>
        <v>1.0484379490225862E-2</v>
      </c>
      <c r="H231">
        <f>0</f>
        <v>0</v>
      </c>
    </row>
    <row r="232" spans="1:8" x14ac:dyDescent="0.2">
      <c r="A232" s="4">
        <v>44834</v>
      </c>
      <c r="B232">
        <v>142.81666564941409</v>
      </c>
      <c r="C232">
        <v>3585.6201171875</v>
      </c>
      <c r="D232">
        <f t="shared" si="12"/>
        <v>-2.0230213055943969E-2</v>
      </c>
      <c r="E232">
        <f t="shared" si="13"/>
        <v>-1.5066695771983274E-2</v>
      </c>
      <c r="F232">
        <f t="shared" si="14"/>
        <v>-2.3772079562415255E-2</v>
      </c>
      <c r="G232">
        <f t="shared" si="15"/>
        <v>3.5418665064712862E-3</v>
      </c>
      <c r="H232">
        <f>0</f>
        <v>0</v>
      </c>
    </row>
    <row r="233" spans="1:8" x14ac:dyDescent="0.2">
      <c r="A233" s="4">
        <v>44837</v>
      </c>
      <c r="B233">
        <v>146.84776306152341</v>
      </c>
      <c r="C233">
        <v>3678.429931640625</v>
      </c>
      <c r="D233">
        <f t="shared" si="12"/>
        <v>2.8225679361572942E-2</v>
      </c>
      <c r="E233">
        <f t="shared" si="13"/>
        <v>2.5883894952576147E-2</v>
      </c>
      <c r="F233">
        <f t="shared" si="14"/>
        <v>3.763483576937527E-2</v>
      </c>
      <c r="G233">
        <f t="shared" si="15"/>
        <v>-9.4091564078023285E-3</v>
      </c>
      <c r="H233">
        <f>0</f>
        <v>0</v>
      </c>
    </row>
    <row r="234" spans="1:8" x14ac:dyDescent="0.2">
      <c r="A234" s="4">
        <v>44838</v>
      </c>
      <c r="B234">
        <v>154.6220397949219</v>
      </c>
      <c r="C234">
        <v>3790.929931640625</v>
      </c>
      <c r="D234">
        <f t="shared" si="12"/>
        <v>5.2941063393259657E-2</v>
      </c>
      <c r="E234">
        <f t="shared" si="13"/>
        <v>3.0583700679551518E-2</v>
      </c>
      <c r="F234">
        <f t="shared" si="14"/>
        <v>4.4682367129628822E-2</v>
      </c>
      <c r="G234">
        <f t="shared" si="15"/>
        <v>8.2586962636308353E-3</v>
      </c>
      <c r="H234">
        <f>0</f>
        <v>0</v>
      </c>
    </row>
    <row r="235" spans="1:8" x14ac:dyDescent="0.2">
      <c r="A235" s="4">
        <v>44839</v>
      </c>
      <c r="B235">
        <v>155.1184997558594</v>
      </c>
      <c r="C235">
        <v>3783.280029296875</v>
      </c>
      <c r="D235">
        <f t="shared" si="12"/>
        <v>3.2107968669665699E-3</v>
      </c>
      <c r="E235">
        <f t="shared" si="13"/>
        <v>-2.0179487570848309E-3</v>
      </c>
      <c r="F235">
        <f t="shared" si="14"/>
        <v>-4.2050039976355008E-3</v>
      </c>
      <c r="G235">
        <f t="shared" si="15"/>
        <v>7.4158008646020707E-3</v>
      </c>
      <c r="H235">
        <f>0</f>
        <v>0</v>
      </c>
    </row>
    <row r="236" spans="1:8" x14ac:dyDescent="0.2">
      <c r="A236" s="4">
        <v>44840</v>
      </c>
      <c r="B236">
        <v>154.35400390625</v>
      </c>
      <c r="C236">
        <v>3744.52001953125</v>
      </c>
      <c r="D236">
        <f t="shared" si="12"/>
        <v>-4.9284634058003318E-3</v>
      </c>
      <c r="E236">
        <f t="shared" si="13"/>
        <v>-1.0245080846639998E-2</v>
      </c>
      <c r="F236">
        <f t="shared" si="14"/>
        <v>-1.6541890833892643E-2</v>
      </c>
      <c r="G236">
        <f t="shared" si="15"/>
        <v>1.1613427428092311E-2</v>
      </c>
      <c r="H236">
        <f>0</f>
        <v>0</v>
      </c>
    </row>
    <row r="237" spans="1:8" x14ac:dyDescent="0.2">
      <c r="A237" s="4">
        <v>44841</v>
      </c>
      <c r="B237">
        <v>149.22074890136719</v>
      </c>
      <c r="C237">
        <v>3639.659912109375</v>
      </c>
      <c r="D237">
        <f t="shared" si="12"/>
        <v>-3.3256377385588287E-2</v>
      </c>
      <c r="E237">
        <f t="shared" si="13"/>
        <v>-2.8003617786773516E-2</v>
      </c>
      <c r="F237">
        <f t="shared" si="14"/>
        <v>-4.3171469431039625E-2</v>
      </c>
      <c r="G237">
        <f t="shared" si="15"/>
        <v>9.9150920454513375E-3</v>
      </c>
      <c r="H237">
        <f>0</f>
        <v>0</v>
      </c>
    </row>
    <row r="238" spans="1:8" x14ac:dyDescent="0.2">
      <c r="A238" s="4">
        <v>44844</v>
      </c>
      <c r="B238">
        <v>144.6038513183594</v>
      </c>
      <c r="C238">
        <v>3612.389892578125</v>
      </c>
      <c r="D238">
        <f t="shared" si="12"/>
        <v>-3.094005101166919E-2</v>
      </c>
      <c r="E238">
        <f t="shared" si="13"/>
        <v>-7.4924636339018802E-3</v>
      </c>
      <c r="F238">
        <f t="shared" si="14"/>
        <v>-1.2414240191186138E-2</v>
      </c>
      <c r="G238">
        <f t="shared" si="15"/>
        <v>-1.8525810820483053E-2</v>
      </c>
      <c r="H238">
        <f>0</f>
        <v>0</v>
      </c>
    </row>
    <row r="239" spans="1:8" x14ac:dyDescent="0.2">
      <c r="A239" s="4">
        <v>44845</v>
      </c>
      <c r="B239">
        <v>141.5556945800781</v>
      </c>
      <c r="C239">
        <v>3588.840087890625</v>
      </c>
      <c r="D239">
        <f t="shared" si="12"/>
        <v>-2.1079360684318815E-2</v>
      </c>
      <c r="E239">
        <f t="shared" si="13"/>
        <v>-6.5191757777544046E-3</v>
      </c>
      <c r="F239">
        <f t="shared" si="14"/>
        <v>-1.0954759291926144E-2</v>
      </c>
      <c r="G239">
        <f t="shared" si="15"/>
        <v>-1.0124601392392671E-2</v>
      </c>
      <c r="H239">
        <f>0</f>
        <v>0</v>
      </c>
    </row>
    <row r="240" spans="1:8" x14ac:dyDescent="0.2">
      <c r="A240" s="4">
        <v>44846</v>
      </c>
      <c r="B240">
        <v>141.2776794433594</v>
      </c>
      <c r="C240">
        <v>3577.030029296875</v>
      </c>
      <c r="D240">
        <f t="shared" si="12"/>
        <v>-1.9639982520196497E-3</v>
      </c>
      <c r="E240">
        <f t="shared" si="13"/>
        <v>-3.2907731480149582E-3</v>
      </c>
      <c r="F240">
        <f t="shared" si="14"/>
        <v>-6.1136509358885533E-3</v>
      </c>
      <c r="G240">
        <f t="shared" si="15"/>
        <v>4.1496526838689035E-3</v>
      </c>
      <c r="H240">
        <f>0</f>
        <v>0</v>
      </c>
    </row>
    <row r="241" spans="1:8" x14ac:dyDescent="0.2">
      <c r="A241" s="4">
        <v>44847</v>
      </c>
      <c r="B241">
        <v>144.4052734375</v>
      </c>
      <c r="C241">
        <v>3669.909912109375</v>
      </c>
      <c r="D241">
        <f t="shared" si="12"/>
        <v>2.2137920204121864E-2</v>
      </c>
      <c r="E241">
        <f t="shared" si="13"/>
        <v>2.5965642460864968E-2</v>
      </c>
      <c r="F241">
        <f t="shared" si="14"/>
        <v>3.7757419161488975E-2</v>
      </c>
      <c r="G241">
        <f t="shared" si="15"/>
        <v>-1.5619498957367112E-2</v>
      </c>
      <c r="H241">
        <f>0</f>
        <v>0</v>
      </c>
    </row>
    <row r="242" spans="1:8" x14ac:dyDescent="0.2">
      <c r="A242" s="4">
        <v>44848</v>
      </c>
      <c r="B242">
        <v>141.20817565917969</v>
      </c>
      <c r="C242">
        <v>3583.070068359375</v>
      </c>
      <c r="D242">
        <f t="shared" si="12"/>
        <v>-2.2139757795646253E-2</v>
      </c>
      <c r="E242">
        <f t="shared" si="13"/>
        <v>-2.3662663615654389E-2</v>
      </c>
      <c r="F242">
        <f t="shared" si="14"/>
        <v>-3.6662049163135466E-2</v>
      </c>
      <c r="G242">
        <f t="shared" si="15"/>
        <v>1.4522291367489212E-2</v>
      </c>
      <c r="H242">
        <f>0</f>
        <v>0</v>
      </c>
    </row>
    <row r="243" spans="1:8" x14ac:dyDescent="0.2">
      <c r="A243" s="4">
        <v>44851</v>
      </c>
      <c r="B243">
        <v>146.13287353515619</v>
      </c>
      <c r="C243">
        <v>3677.949951171875</v>
      </c>
      <c r="D243">
        <f t="shared" si="12"/>
        <v>3.487544437839607E-2</v>
      </c>
      <c r="E243">
        <f t="shared" si="13"/>
        <v>2.6480052302171098E-2</v>
      </c>
      <c r="F243">
        <f t="shared" si="14"/>
        <v>3.8528795618141175E-2</v>
      </c>
      <c r="G243">
        <f t="shared" si="15"/>
        <v>-3.6533512397451048E-3</v>
      </c>
      <c r="H243">
        <f>0</f>
        <v>0</v>
      </c>
    </row>
    <row r="244" spans="1:8" x14ac:dyDescent="0.2">
      <c r="A244" s="4">
        <v>44852</v>
      </c>
      <c r="B244">
        <v>152.4377136230469</v>
      </c>
      <c r="C244">
        <v>3719.97998046875</v>
      </c>
      <c r="D244">
        <f t="shared" si="12"/>
        <v>4.3144570659345183E-2</v>
      </c>
      <c r="E244">
        <f t="shared" si="13"/>
        <v>1.1427569666488724E-2</v>
      </c>
      <c r="F244">
        <f t="shared" si="14"/>
        <v>1.5957044871985387E-2</v>
      </c>
      <c r="G244">
        <f t="shared" si="15"/>
        <v>2.7187525787359796E-2</v>
      </c>
      <c r="H244">
        <f>0</f>
        <v>0</v>
      </c>
    </row>
    <row r="245" spans="1:8" x14ac:dyDescent="0.2">
      <c r="A245" s="4">
        <v>44853</v>
      </c>
      <c r="B245">
        <v>152.57673645019531</v>
      </c>
      <c r="C245">
        <v>3695.159912109375</v>
      </c>
      <c r="D245">
        <f t="shared" si="12"/>
        <v>9.1199758802584796E-4</v>
      </c>
      <c r="E245">
        <f t="shared" si="13"/>
        <v>-6.6720972934503076E-3</v>
      </c>
      <c r="F245">
        <f t="shared" si="14"/>
        <v>-1.1184070723106931E-2</v>
      </c>
      <c r="G245">
        <f t="shared" si="15"/>
        <v>1.2096068311132779E-2</v>
      </c>
      <c r="H245">
        <f>0</f>
        <v>0</v>
      </c>
    </row>
    <row r="246" spans="1:8" x14ac:dyDescent="0.2">
      <c r="A246" s="4">
        <v>44854</v>
      </c>
      <c r="B246">
        <v>156.37947082519531</v>
      </c>
      <c r="C246">
        <v>3665.780029296875</v>
      </c>
      <c r="D246">
        <f t="shared" si="12"/>
        <v>2.492342190214103E-2</v>
      </c>
      <c r="E246">
        <f t="shared" si="13"/>
        <v>-7.9509097065648682E-3</v>
      </c>
      <c r="F246">
        <f t="shared" si="14"/>
        <v>-1.3101696920627759E-2</v>
      </c>
      <c r="G246">
        <f t="shared" si="15"/>
        <v>3.8025118822768787E-2</v>
      </c>
      <c r="H246">
        <f>0</f>
        <v>0</v>
      </c>
    </row>
    <row r="247" spans="1:8" x14ac:dyDescent="0.2">
      <c r="A247" s="4">
        <v>44855</v>
      </c>
      <c r="B247">
        <v>159.03047180175781</v>
      </c>
      <c r="C247">
        <v>3752.75</v>
      </c>
      <c r="D247">
        <f t="shared" si="12"/>
        <v>1.695235929993566E-2</v>
      </c>
      <c r="E247">
        <f t="shared" si="13"/>
        <v>2.372481982226482E-2</v>
      </c>
      <c r="F247">
        <f t="shared" si="14"/>
        <v>3.43972232862301E-2</v>
      </c>
      <c r="G247">
        <f t="shared" si="15"/>
        <v>-1.744486398629444E-2</v>
      </c>
      <c r="H247">
        <f>0</f>
        <v>0</v>
      </c>
    </row>
    <row r="248" spans="1:8" x14ac:dyDescent="0.2">
      <c r="A248" s="4">
        <v>44858</v>
      </c>
      <c r="B248">
        <v>159.5070495605469</v>
      </c>
      <c r="C248">
        <v>3797.340087890625</v>
      </c>
      <c r="D248">
        <f t="shared" si="12"/>
        <v>2.9967700742483672E-3</v>
      </c>
      <c r="E248">
        <f t="shared" si="13"/>
        <v>1.1881976654619875E-2</v>
      </c>
      <c r="F248">
        <f t="shared" si="14"/>
        <v>1.6638444845774012E-2</v>
      </c>
      <c r="G248">
        <f t="shared" si="15"/>
        <v>-1.3641674771525645E-2</v>
      </c>
      <c r="H248">
        <f>0</f>
        <v>0</v>
      </c>
    </row>
    <row r="249" spans="1:8" x14ac:dyDescent="0.2">
      <c r="A249" s="4">
        <v>44859</v>
      </c>
      <c r="B249">
        <v>164.09419250488281</v>
      </c>
      <c r="C249">
        <v>3859.110107421875</v>
      </c>
      <c r="D249">
        <f t="shared" si="12"/>
        <v>2.8758245839126229E-2</v>
      </c>
      <c r="E249">
        <f t="shared" si="13"/>
        <v>1.6266654579669915E-2</v>
      </c>
      <c r="F249">
        <f t="shared" si="14"/>
        <v>2.3213430489124959E-2</v>
      </c>
      <c r="G249">
        <f t="shared" si="15"/>
        <v>5.5448153500012691E-3</v>
      </c>
      <c r="H249">
        <f>0</f>
        <v>0</v>
      </c>
    </row>
    <row r="250" spans="1:8" x14ac:dyDescent="0.2">
      <c r="A250" s="4">
        <v>44860</v>
      </c>
      <c r="B250">
        <v>158.77232360839841</v>
      </c>
      <c r="C250">
        <v>3830.60009765625</v>
      </c>
      <c r="D250">
        <f t="shared" si="12"/>
        <v>-3.2431793077174587E-2</v>
      </c>
      <c r="E250">
        <f t="shared" si="13"/>
        <v>-7.3877160723645474E-3</v>
      </c>
      <c r="F250">
        <f t="shared" si="14"/>
        <v>-1.2257167374195566E-2</v>
      </c>
      <c r="G250">
        <f t="shared" si="15"/>
        <v>-2.017462570297902E-2</v>
      </c>
      <c r="H250">
        <f>0</f>
        <v>0</v>
      </c>
    </row>
    <row r="251" spans="1:8" x14ac:dyDescent="0.2">
      <c r="A251" s="4">
        <v>44861</v>
      </c>
      <c r="B251">
        <v>158.61347961425781</v>
      </c>
      <c r="C251">
        <v>3807.300048828125</v>
      </c>
      <c r="D251">
        <f t="shared" si="12"/>
        <v>-1.0004514044423818E-3</v>
      </c>
      <c r="E251">
        <f t="shared" si="13"/>
        <v>-6.0826106182112483E-3</v>
      </c>
      <c r="F251">
        <f t="shared" si="14"/>
        <v>-1.03001137956208E-2</v>
      </c>
      <c r="G251">
        <f t="shared" si="15"/>
        <v>9.299662391178418E-3</v>
      </c>
      <c r="H251">
        <f>0</f>
        <v>0</v>
      </c>
    </row>
    <row r="252" spans="1:8" x14ac:dyDescent="0.2">
      <c r="A252" s="4">
        <v>44862</v>
      </c>
      <c r="B252">
        <v>161.8602294921875</v>
      </c>
      <c r="C252">
        <v>3901.06005859375</v>
      </c>
      <c r="D252">
        <f t="shared" si="12"/>
        <v>2.0469570971052731E-2</v>
      </c>
      <c r="E252">
        <f t="shared" si="13"/>
        <v>2.4626377895927698E-2</v>
      </c>
      <c r="F252">
        <f t="shared" si="14"/>
        <v>3.5749142741274893E-2</v>
      </c>
      <c r="G252">
        <f t="shared" si="15"/>
        <v>-1.5279571770222163E-2</v>
      </c>
      <c r="H252">
        <f>0</f>
        <v>0</v>
      </c>
    </row>
    <row r="253" spans="1:8" x14ac:dyDescent="0.2">
      <c r="A253" s="4">
        <v>44865</v>
      </c>
      <c r="B253">
        <v>161.4332580566406</v>
      </c>
      <c r="C253">
        <v>3871.97998046875</v>
      </c>
      <c r="D253">
        <f t="shared" si="12"/>
        <v>-2.6379020769120576E-3</v>
      </c>
      <c r="E253">
        <f t="shared" si="13"/>
        <v>-7.4544041076575196E-3</v>
      </c>
      <c r="F253">
        <f t="shared" si="14"/>
        <v>-1.2357168533261216E-2</v>
      </c>
      <c r="G253">
        <f t="shared" si="15"/>
        <v>9.7192664563491588E-3</v>
      </c>
      <c r="H253">
        <f>0</f>
        <v>0</v>
      </c>
    </row>
    <row r="254" spans="1:8" x14ac:dyDescent="0.2">
      <c r="A254" s="4">
        <v>44866</v>
      </c>
      <c r="B254">
        <v>158.6829528808594</v>
      </c>
      <c r="C254">
        <v>3856.10009765625</v>
      </c>
      <c r="D254">
        <f t="shared" si="12"/>
        <v>-1.7036794083758244E-2</v>
      </c>
      <c r="E254">
        <f t="shared" si="13"/>
        <v>-4.1012306087846451E-3</v>
      </c>
      <c r="F254">
        <f t="shared" si="14"/>
        <v>-7.3289616748287547E-3</v>
      </c>
      <c r="G254">
        <f t="shared" si="15"/>
        <v>-9.7078324089294905E-3</v>
      </c>
      <c r="H254">
        <f>0</f>
        <v>0</v>
      </c>
    </row>
    <row r="255" spans="1:8" x14ac:dyDescent="0.2">
      <c r="A255" s="4">
        <v>44867</v>
      </c>
      <c r="B255">
        <v>148.9427490234375</v>
      </c>
      <c r="C255">
        <v>3759.68994140625</v>
      </c>
      <c r="D255">
        <f t="shared" si="12"/>
        <v>-6.1381538978134143E-2</v>
      </c>
      <c r="E255">
        <f t="shared" si="13"/>
        <v>-2.500198485734284E-2</v>
      </c>
      <c r="F255">
        <f t="shared" si="14"/>
        <v>-3.8670410572220273E-2</v>
      </c>
      <c r="G255">
        <f t="shared" si="15"/>
        <v>-2.2711128405913869E-2</v>
      </c>
      <c r="H255">
        <f>0</f>
        <v>0</v>
      </c>
    </row>
    <row r="256" spans="1:8" x14ac:dyDescent="0.2">
      <c r="A256" s="4">
        <v>44868</v>
      </c>
      <c r="B256">
        <v>145.28892517089841</v>
      </c>
      <c r="C256">
        <v>3719.889892578125</v>
      </c>
      <c r="D256">
        <f t="shared" si="12"/>
        <v>-2.4531733679523549E-2</v>
      </c>
      <c r="E256">
        <f t="shared" si="13"/>
        <v>-1.0585992315429671E-2</v>
      </c>
      <c r="F256">
        <f t="shared" si="14"/>
        <v>-1.7053100106560078E-2</v>
      </c>
      <c r="G256">
        <f t="shared" si="15"/>
        <v>-7.4786335729634702E-3</v>
      </c>
      <c r="H256">
        <f>0</f>
        <v>0</v>
      </c>
    </row>
    <row r="257" spans="1:15" x14ac:dyDescent="0.2">
      <c r="A257" s="4">
        <v>44869</v>
      </c>
      <c r="B257">
        <v>138.775634765625</v>
      </c>
      <c r="C257">
        <v>3770.550048828125</v>
      </c>
      <c r="D257">
        <f t="shared" si="12"/>
        <v>-4.4829916647893486E-2</v>
      </c>
      <c r="E257">
        <f t="shared" si="13"/>
        <v>1.3618724670070526E-2</v>
      </c>
      <c r="F257">
        <f t="shared" si="14"/>
        <v>1.9242762303726402E-2</v>
      </c>
      <c r="G257">
        <f t="shared" si="15"/>
        <v>-6.4072678951619888E-2</v>
      </c>
      <c r="H257">
        <f>0</f>
        <v>0</v>
      </c>
    </row>
    <row r="258" spans="1:15" x14ac:dyDescent="0.2">
      <c r="A258" s="4">
        <v>44872</v>
      </c>
      <c r="B258">
        <v>143.56132507324219</v>
      </c>
      <c r="C258">
        <v>3806.800048828125</v>
      </c>
      <c r="D258">
        <f t="shared" ref="D258:D300" si="16">(B258/B257)-1</f>
        <v>3.4485090381316752E-2</v>
      </c>
      <c r="E258">
        <f t="shared" ref="E258:E300" si="17">(C258/C257)-1</f>
        <v>9.6139819205598442E-3</v>
      </c>
      <c r="F258">
        <f t="shared" ref="F258:F300" si="18">alpha_crm+beta_crm*E258</f>
        <v>1.3237503415059903E-2</v>
      </c>
      <c r="G258">
        <f t="shared" ref="G258:G300" si="19">D258-F258</f>
        <v>2.1247586966256851E-2</v>
      </c>
      <c r="H258">
        <f>0</f>
        <v>0</v>
      </c>
    </row>
    <row r="259" spans="1:15" x14ac:dyDescent="0.2">
      <c r="A259" s="4">
        <v>44873</v>
      </c>
      <c r="B259">
        <v>146.053466796875</v>
      </c>
      <c r="C259">
        <v>3828.110107421875</v>
      </c>
      <c r="D259">
        <f t="shared" si="16"/>
        <v>1.7359422688257853E-2</v>
      </c>
      <c r="E259">
        <f t="shared" si="17"/>
        <v>5.5978928024627006E-3</v>
      </c>
      <c r="F259">
        <f t="shared" si="18"/>
        <v>7.2152302298280945E-3</v>
      </c>
      <c r="G259">
        <f t="shared" si="19"/>
        <v>1.0144192458429759E-2</v>
      </c>
      <c r="H259">
        <f>0</f>
        <v>0</v>
      </c>
    </row>
    <row r="260" spans="1:15" x14ac:dyDescent="0.2">
      <c r="A260" s="4">
        <v>44874</v>
      </c>
      <c r="B260">
        <v>141.04931640625</v>
      </c>
      <c r="C260">
        <v>3748.570068359375</v>
      </c>
      <c r="D260">
        <f t="shared" si="16"/>
        <v>-3.4262455389604374E-2</v>
      </c>
      <c r="E260">
        <f t="shared" si="17"/>
        <v>-2.077788695478977E-2</v>
      </c>
      <c r="F260">
        <f t="shared" si="18"/>
        <v>-3.2336220572374771E-2</v>
      </c>
      <c r="G260">
        <f t="shared" si="19"/>
        <v>-1.9262348172296023E-3</v>
      </c>
      <c r="H260">
        <f>0</f>
        <v>0</v>
      </c>
    </row>
    <row r="261" spans="1:15" x14ac:dyDescent="0.2">
      <c r="A261" s="4">
        <v>44875</v>
      </c>
      <c r="B261">
        <v>155.1880187988281</v>
      </c>
      <c r="C261">
        <v>3956.3701171875</v>
      </c>
      <c r="D261">
        <f t="shared" si="16"/>
        <v>0.10023942513734574</v>
      </c>
      <c r="E261">
        <f t="shared" si="17"/>
        <v>5.5434484360344927E-2</v>
      </c>
      <c r="F261">
        <f t="shared" si="18"/>
        <v>8.1947030286244144E-2</v>
      </c>
      <c r="G261">
        <f t="shared" si="19"/>
        <v>1.8292394851101595E-2</v>
      </c>
      <c r="H261">
        <f>0</f>
        <v>0</v>
      </c>
    </row>
    <row r="262" spans="1:15" x14ac:dyDescent="0.2">
      <c r="A262" s="4">
        <v>44876</v>
      </c>
      <c r="B262">
        <v>156.6078186035156</v>
      </c>
      <c r="C262">
        <v>3992.929931640625</v>
      </c>
      <c r="D262">
        <f t="shared" si="16"/>
        <v>9.1489008989025233E-3</v>
      </c>
      <c r="E262">
        <f t="shared" si="17"/>
        <v>9.2407467881479022E-3</v>
      </c>
      <c r="F262">
        <f t="shared" si="18"/>
        <v>1.2677823621207151E-2</v>
      </c>
      <c r="G262">
        <f t="shared" si="19"/>
        <v>-3.5289227223046279E-3</v>
      </c>
      <c r="H262">
        <f>0</f>
        <v>0</v>
      </c>
    </row>
    <row r="263" spans="1:15" x14ac:dyDescent="0.2">
      <c r="A263" s="4">
        <v>44879</v>
      </c>
      <c r="B263">
        <v>157.5312194824219</v>
      </c>
      <c r="C263">
        <v>3957.25</v>
      </c>
      <c r="D263">
        <f t="shared" si="16"/>
        <v>5.896262952516329E-3</v>
      </c>
      <c r="E263">
        <f t="shared" si="17"/>
        <v>-8.9357770488009969E-3</v>
      </c>
      <c r="F263">
        <f t="shared" si="18"/>
        <v>-1.4578541684712421E-2</v>
      </c>
      <c r="G263">
        <f t="shared" si="19"/>
        <v>2.0474804637228748E-2</v>
      </c>
      <c r="H263">
        <f>0</f>
        <v>0</v>
      </c>
    </row>
    <row r="264" spans="1:15" x14ac:dyDescent="0.2">
      <c r="A264" s="4">
        <v>44880</v>
      </c>
      <c r="B264">
        <v>160.91697692871091</v>
      </c>
      <c r="C264">
        <v>3991.72998046875</v>
      </c>
      <c r="D264">
        <f t="shared" si="16"/>
        <v>2.1492612432082447E-2</v>
      </c>
      <c r="E264">
        <f t="shared" si="17"/>
        <v>8.7131165503191443E-3</v>
      </c>
      <c r="F264">
        <f t="shared" si="18"/>
        <v>1.1886622694246857E-2</v>
      </c>
      <c r="G264">
        <f t="shared" si="19"/>
        <v>9.60598973783559E-3</v>
      </c>
      <c r="H264">
        <f>0</f>
        <v>0</v>
      </c>
    </row>
    <row r="265" spans="1:15" x14ac:dyDescent="0.2">
      <c r="A265" s="4">
        <v>44881</v>
      </c>
      <c r="B265">
        <v>154.0163879394531</v>
      </c>
      <c r="C265">
        <v>3958.7900390625</v>
      </c>
      <c r="D265">
        <f t="shared" si="16"/>
        <v>-4.2882914661731997E-2</v>
      </c>
      <c r="E265">
        <f t="shared" si="17"/>
        <v>-8.252046497990273E-3</v>
      </c>
      <c r="F265">
        <f t="shared" si="18"/>
        <v>-1.3553262603250665E-2</v>
      </c>
      <c r="G265">
        <f t="shared" si="19"/>
        <v>-2.9329652058481332E-2</v>
      </c>
      <c r="H265">
        <f>0</f>
        <v>0</v>
      </c>
    </row>
    <row r="266" spans="1:15" x14ac:dyDescent="0.2">
      <c r="A266" s="4">
        <v>44882</v>
      </c>
      <c r="B266">
        <v>148.6250305175781</v>
      </c>
      <c r="C266">
        <v>3946.56005859375</v>
      </c>
      <c r="D266">
        <f t="shared" si="16"/>
        <v>-3.5005089354481211E-2</v>
      </c>
      <c r="E266">
        <f t="shared" si="17"/>
        <v>-3.0893228355314273E-3</v>
      </c>
      <c r="F266">
        <f t="shared" si="18"/>
        <v>-5.8115687909582247E-3</v>
      </c>
      <c r="G266">
        <f t="shared" si="19"/>
        <v>-2.9193520563522986E-2</v>
      </c>
      <c r="H266">
        <f>0</f>
        <v>0</v>
      </c>
    </row>
    <row r="267" spans="1:15" x14ac:dyDescent="0.2">
      <c r="A267" s="4">
        <v>44883</v>
      </c>
      <c r="B267">
        <v>146.98675537109381</v>
      </c>
      <c r="C267">
        <v>3965.340087890625</v>
      </c>
      <c r="D267">
        <f t="shared" si="16"/>
        <v>-1.1022875088934181E-2</v>
      </c>
      <c r="E267">
        <f t="shared" si="17"/>
        <v>4.7585819088147296E-3</v>
      </c>
      <c r="F267">
        <f t="shared" si="18"/>
        <v>5.9566527082007834E-3</v>
      </c>
      <c r="G267">
        <f t="shared" si="19"/>
        <v>-1.6979527797134963E-2</v>
      </c>
      <c r="H267">
        <f>0</f>
        <v>0</v>
      </c>
    </row>
    <row r="268" spans="1:15" x14ac:dyDescent="0.2">
      <c r="A268" s="4">
        <v>44886</v>
      </c>
      <c r="B268">
        <v>143.81947326660159</v>
      </c>
      <c r="C268">
        <v>3949.93994140625</v>
      </c>
      <c r="D268">
        <f t="shared" si="16"/>
        <v>-2.1548078236680923E-2</v>
      </c>
      <c r="E268">
        <f t="shared" si="17"/>
        <v>-3.8836886983297791E-3</v>
      </c>
      <c r="F268">
        <f t="shared" si="18"/>
        <v>-7.0027495875289664E-3</v>
      </c>
      <c r="G268">
        <f t="shared" si="19"/>
        <v>-1.4545328649151958E-2</v>
      </c>
      <c r="H268">
        <f>0</f>
        <v>0</v>
      </c>
    </row>
    <row r="269" spans="1:15" x14ac:dyDescent="0.2">
      <c r="A269" s="4">
        <v>44887</v>
      </c>
      <c r="B269">
        <v>148.18815612792969</v>
      </c>
      <c r="C269">
        <v>4003.580078125</v>
      </c>
      <c r="D269">
        <f t="shared" si="16"/>
        <v>3.037615673386429E-2</v>
      </c>
      <c r="E269">
        <f t="shared" si="17"/>
        <v>1.3579987927526016E-2</v>
      </c>
      <c r="F269">
        <f t="shared" si="18"/>
        <v>1.9184675135078221E-2</v>
      </c>
      <c r="G269">
        <f t="shared" si="19"/>
        <v>1.1191481598786069E-2</v>
      </c>
      <c r="H269">
        <f>0</f>
        <v>0</v>
      </c>
    </row>
    <row r="270" spans="1:15" x14ac:dyDescent="0.2">
      <c r="A270" s="4">
        <v>44888</v>
      </c>
      <c r="B270">
        <v>151.15690612792969</v>
      </c>
      <c r="C270">
        <v>4027.260009765625</v>
      </c>
      <c r="D270">
        <f t="shared" si="16"/>
        <v>2.0033652334786378E-2</v>
      </c>
      <c r="E270">
        <f t="shared" si="17"/>
        <v>5.9146891478476515E-3</v>
      </c>
      <c r="F270">
        <f t="shared" si="18"/>
        <v>7.6902779889513216E-3</v>
      </c>
      <c r="G270">
        <f t="shared" si="19"/>
        <v>1.2343374345835056E-2</v>
      </c>
      <c r="H270">
        <f>0</f>
        <v>0</v>
      </c>
    </row>
    <row r="271" spans="1:15" x14ac:dyDescent="0.2">
      <c r="A271" s="4">
        <v>44890</v>
      </c>
      <c r="B271">
        <v>152.25898742675781</v>
      </c>
      <c r="C271">
        <v>4026.1201171875</v>
      </c>
      <c r="D271">
        <f t="shared" si="16"/>
        <v>7.2909754973113916E-3</v>
      </c>
      <c r="E271">
        <f t="shared" si="17"/>
        <v>-2.8304419763336419E-4</v>
      </c>
      <c r="F271">
        <f t="shared" si="18"/>
        <v>-1.6034508696831633E-3</v>
      </c>
      <c r="G271">
        <f t="shared" si="19"/>
        <v>8.894426366994555E-3</v>
      </c>
      <c r="H271">
        <f>0</f>
        <v>0</v>
      </c>
    </row>
    <row r="272" spans="1:15" x14ac:dyDescent="0.2">
      <c r="A272" s="4">
        <v>44893</v>
      </c>
      <c r="B272">
        <v>152.5965881347656</v>
      </c>
      <c r="C272">
        <v>3963.93994140625</v>
      </c>
      <c r="D272">
        <f t="shared" si="16"/>
        <v>2.2172793456292084E-3</v>
      </c>
      <c r="E272">
        <f t="shared" si="17"/>
        <v>-1.5444192913123267E-2</v>
      </c>
      <c r="F272">
        <f t="shared" si="18"/>
        <v>-2.4338150394943543E-2</v>
      </c>
      <c r="G272">
        <f t="shared" si="19"/>
        <v>2.6555429740572751E-2</v>
      </c>
      <c r="H272">
        <f>0</f>
        <v>0</v>
      </c>
      <c r="K272" t="s">
        <v>47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4">
        <v>44894</v>
      </c>
      <c r="B273">
        <v>150.6008605957031</v>
      </c>
      <c r="C273">
        <v>3957.6298828125</v>
      </c>
      <c r="D273">
        <f t="shared" si="16"/>
        <v>-1.3078454528091865E-2</v>
      </c>
      <c r="E273">
        <f t="shared" si="17"/>
        <v>-1.5918653377758885E-3</v>
      </c>
      <c r="F273">
        <f t="shared" si="18"/>
        <v>-3.5660762559144923E-3</v>
      </c>
      <c r="G273">
        <f t="shared" si="19"/>
        <v>-9.5123782721773728E-3</v>
      </c>
      <c r="H273">
        <f>0</f>
        <v>0</v>
      </c>
      <c r="K273">
        <f>SUM(G273:G275)</f>
        <v>-7.8443400575829131E-2</v>
      </c>
      <c r="L273">
        <f>SUM(G272:G276)</f>
        <v>-6.5516242416051931E-2</v>
      </c>
      <c r="M273">
        <f>SUM(G271:G277)</f>
        <v>-0.10214332005507291</v>
      </c>
      <c r="N273">
        <f>SUM(G269:G279)</f>
        <v>-7.772844002075463E-2</v>
      </c>
      <c r="O273">
        <f>SUM(G264:G284)</f>
        <v>-0.14325627791915202</v>
      </c>
    </row>
    <row r="274" spans="1:15" x14ac:dyDescent="0.2">
      <c r="A274" s="5">
        <v>44895</v>
      </c>
      <c r="B274" s="3">
        <v>159.10990905761719</v>
      </c>
      <c r="C274" s="3">
        <v>4080.110107421875</v>
      </c>
      <c r="D274" s="3">
        <f t="shared" si="16"/>
        <v>5.6500662932844392E-2</v>
      </c>
      <c r="E274" s="3">
        <f t="shared" si="17"/>
        <v>3.0947872397389053E-2</v>
      </c>
      <c r="F274" s="3">
        <f t="shared" si="18"/>
        <v>4.5228456000333941E-2</v>
      </c>
      <c r="G274" s="3">
        <f t="shared" si="19"/>
        <v>1.1272206932510451E-2</v>
      </c>
      <c r="H274">
        <f>0</f>
        <v>0</v>
      </c>
      <c r="K274">
        <f>_xlfn.T.TEST(G273:G275, H273:H275, 2, 1)</f>
        <v>0.44463116909030764</v>
      </c>
      <c r="L274">
        <f>_xlfn.T.TEST(G272:G276, H272:H276, 2, 1)</f>
        <v>0.51310081479279102</v>
      </c>
      <c r="M274">
        <f>_xlfn.T.TEST(G271:G277, H271:H277, 2, 1)</f>
        <v>0.3366297827531593</v>
      </c>
      <c r="N274">
        <f>_xlfn.T.TEST(G269:G279, H269:H279, 2, 1)</f>
        <v>0.47624475551594581</v>
      </c>
      <c r="O274">
        <f>_xlfn.T.TEST(G264:G284, H264:H284, 2, 1)</f>
        <v>0.22697221367532103</v>
      </c>
    </row>
    <row r="275" spans="1:15" x14ac:dyDescent="0.2">
      <c r="A275" s="4">
        <v>44896</v>
      </c>
      <c r="B275">
        <v>145.95417785644531</v>
      </c>
      <c r="C275">
        <v>4076.570068359375</v>
      </c>
      <c r="D275">
        <f t="shared" si="16"/>
        <v>-8.2683292819983323E-2</v>
      </c>
      <c r="E275">
        <f t="shared" si="17"/>
        <v>-8.6763321804983473E-4</v>
      </c>
      <c r="F275">
        <f t="shared" si="18"/>
        <v>-2.4800635838211176E-3</v>
      </c>
      <c r="G275">
        <f t="shared" si="19"/>
        <v>-8.0203229236162202E-2</v>
      </c>
      <c r="H275">
        <f>0</f>
        <v>0</v>
      </c>
    </row>
    <row r="276" spans="1:15" x14ac:dyDescent="0.2">
      <c r="A276" s="4">
        <v>44897</v>
      </c>
      <c r="B276">
        <v>143.5315246582031</v>
      </c>
      <c r="C276">
        <v>4071.699951171875</v>
      </c>
      <c r="D276">
        <f t="shared" si="16"/>
        <v>-1.6598724571111889E-2</v>
      </c>
      <c r="E276">
        <f t="shared" si="17"/>
        <v>-1.194660488065602E-3</v>
      </c>
      <c r="F276">
        <f t="shared" si="18"/>
        <v>-2.9704529903163243E-3</v>
      </c>
      <c r="G276">
        <f t="shared" si="19"/>
        <v>-1.3628271580795565E-2</v>
      </c>
      <c r="H276">
        <f>0</f>
        <v>0</v>
      </c>
    </row>
    <row r="277" spans="1:15" x14ac:dyDescent="0.2">
      <c r="A277" s="4">
        <v>44900</v>
      </c>
      <c r="B277">
        <v>132.9771423339844</v>
      </c>
      <c r="C277">
        <v>3998.840087890625</v>
      </c>
      <c r="D277">
        <f t="shared" si="16"/>
        <v>-7.3533548461581777E-2</v>
      </c>
      <c r="E277">
        <f t="shared" si="17"/>
        <v>-1.7894212283564803E-2</v>
      </c>
      <c r="F277">
        <f t="shared" si="18"/>
        <v>-2.8012044455566248E-2</v>
      </c>
      <c r="G277">
        <f t="shared" si="19"/>
        <v>-4.5521504006015526E-2</v>
      </c>
      <c r="H277">
        <f>0</f>
        <v>0</v>
      </c>
    </row>
    <row r="278" spans="1:15" x14ac:dyDescent="0.2">
      <c r="A278" s="4">
        <v>44901</v>
      </c>
      <c r="B278">
        <v>132.32183837890619</v>
      </c>
      <c r="C278">
        <v>3941.260009765625</v>
      </c>
      <c r="D278">
        <f t="shared" si="16"/>
        <v>-4.9279443337137963E-3</v>
      </c>
      <c r="E278">
        <f t="shared" si="17"/>
        <v>-1.4399194981406072E-2</v>
      </c>
      <c r="F278">
        <f t="shared" si="18"/>
        <v>-2.2771137602711242E-2</v>
      </c>
      <c r="G278">
        <f t="shared" si="19"/>
        <v>1.7843193268997446E-2</v>
      </c>
      <c r="H278">
        <f>0</f>
        <v>0</v>
      </c>
    </row>
    <row r="279" spans="1:15" x14ac:dyDescent="0.2">
      <c r="A279" s="4">
        <v>44902</v>
      </c>
      <c r="B279">
        <v>129.55169677734381</v>
      </c>
      <c r="C279">
        <v>3933.919921875</v>
      </c>
      <c r="D279">
        <f t="shared" si="16"/>
        <v>-2.0934878441078109E-2</v>
      </c>
      <c r="E279">
        <f t="shared" si="17"/>
        <v>-1.8623708845491027E-3</v>
      </c>
      <c r="F279">
        <f t="shared" si="18"/>
        <v>-3.9717092617778333E-3</v>
      </c>
      <c r="G279">
        <f t="shared" si="19"/>
        <v>-1.6963169179300276E-2</v>
      </c>
      <c r="H279">
        <f>0</f>
        <v>0</v>
      </c>
    </row>
    <row r="280" spans="1:15" x14ac:dyDescent="0.2">
      <c r="A280" s="4">
        <v>44903</v>
      </c>
      <c r="B280">
        <v>129.20420837402341</v>
      </c>
      <c r="C280">
        <v>3963.510009765625</v>
      </c>
      <c r="D280">
        <f t="shared" si="16"/>
        <v>-2.6822373767717567E-3</v>
      </c>
      <c r="E280">
        <f t="shared" si="17"/>
        <v>7.5217819575039702E-3</v>
      </c>
      <c r="F280">
        <f t="shared" si="18"/>
        <v>1.0100172702233425E-2</v>
      </c>
      <c r="G280">
        <f t="shared" si="19"/>
        <v>-1.2782410079005182E-2</v>
      </c>
      <c r="H280">
        <f>0</f>
        <v>0</v>
      </c>
    </row>
    <row r="281" spans="1:15" x14ac:dyDescent="0.2">
      <c r="A281" s="4">
        <v>44904</v>
      </c>
      <c r="B281">
        <v>130.1772155761719</v>
      </c>
      <c r="C281">
        <v>3934.3798828125</v>
      </c>
      <c r="D281">
        <f t="shared" si="16"/>
        <v>7.5307702000837473E-3</v>
      </c>
      <c r="E281">
        <f t="shared" si="17"/>
        <v>-7.349578247904498E-3</v>
      </c>
      <c r="F281">
        <f t="shared" si="18"/>
        <v>-1.2199978305219513E-2</v>
      </c>
      <c r="G281">
        <f t="shared" si="19"/>
        <v>1.973074850530326E-2</v>
      </c>
      <c r="H281">
        <f>0</f>
        <v>0</v>
      </c>
    </row>
    <row r="282" spans="1:15" x14ac:dyDescent="0.2">
      <c r="A282" s="4">
        <v>44907</v>
      </c>
      <c r="B282">
        <v>132.1629943847656</v>
      </c>
      <c r="C282">
        <v>3990.56005859375</v>
      </c>
      <c r="D282">
        <f t="shared" si="16"/>
        <v>1.525442681965905E-2</v>
      </c>
      <c r="E282">
        <f t="shared" si="17"/>
        <v>1.4279296218109305E-2</v>
      </c>
      <c r="F282">
        <f t="shared" si="18"/>
        <v>2.023331360966104E-2</v>
      </c>
      <c r="G282">
        <f t="shared" si="19"/>
        <v>-4.9788867900019892E-3</v>
      </c>
      <c r="H282">
        <f>0</f>
        <v>0</v>
      </c>
    </row>
    <row r="283" spans="1:15" x14ac:dyDescent="0.2">
      <c r="A283" s="4">
        <v>44908</v>
      </c>
      <c r="B283">
        <v>134.6551208496094</v>
      </c>
      <c r="C283">
        <v>4019.64990234375</v>
      </c>
      <c r="D283">
        <f t="shared" si="16"/>
        <v>1.8856461874558361E-2</v>
      </c>
      <c r="E283">
        <f t="shared" si="17"/>
        <v>7.2896644387934195E-3</v>
      </c>
      <c r="F283">
        <f t="shared" si="18"/>
        <v>9.752103954840833E-3</v>
      </c>
      <c r="G283">
        <f t="shared" si="19"/>
        <v>9.1043579197175283E-3</v>
      </c>
      <c r="H283">
        <f>0</f>
        <v>0</v>
      </c>
    </row>
    <row r="284" spans="1:15" x14ac:dyDescent="0.2">
      <c r="A284" s="4">
        <v>44909</v>
      </c>
      <c r="B284">
        <v>133.79132080078119</v>
      </c>
      <c r="C284">
        <v>3995.320068359375</v>
      </c>
      <c r="D284">
        <f t="shared" si="16"/>
        <v>-6.4149067883794153E-3</v>
      </c>
      <c r="E284">
        <f t="shared" si="17"/>
        <v>-6.0527246341003371E-3</v>
      </c>
      <c r="F284">
        <f t="shared" si="18"/>
        <v>-1.025529866442404E-2</v>
      </c>
      <c r="G284">
        <f t="shared" si="19"/>
        <v>3.8403918760446243E-3</v>
      </c>
      <c r="H284">
        <f>0</f>
        <v>0</v>
      </c>
    </row>
    <row r="285" spans="1:15" x14ac:dyDescent="0.2">
      <c r="A285" s="4">
        <v>44910</v>
      </c>
      <c r="B285">
        <v>129.51197814941409</v>
      </c>
      <c r="C285">
        <v>3895.75</v>
      </c>
      <c r="D285">
        <f t="shared" si="16"/>
        <v>-3.1985203716907384E-2</v>
      </c>
      <c r="E285">
        <f t="shared" si="17"/>
        <v>-2.4921675023714007E-2</v>
      </c>
      <c r="F285">
        <f t="shared" si="18"/>
        <v>-3.8549983026079933E-2</v>
      </c>
      <c r="G285">
        <f t="shared" si="19"/>
        <v>6.5647793091725484E-3</v>
      </c>
      <c r="H285">
        <f>0</f>
        <v>0</v>
      </c>
    </row>
    <row r="286" spans="1:15" x14ac:dyDescent="0.2">
      <c r="A286" s="4">
        <v>44911</v>
      </c>
      <c r="B286">
        <v>127.357421875</v>
      </c>
      <c r="C286">
        <v>3852.360107421875</v>
      </c>
      <c r="D286">
        <f t="shared" si="16"/>
        <v>-1.6635961439245728E-2</v>
      </c>
      <c r="E286">
        <f t="shared" si="17"/>
        <v>-1.1137750774080746E-2</v>
      </c>
      <c r="F286">
        <f t="shared" si="18"/>
        <v>-1.7880482187123469E-2</v>
      </c>
      <c r="G286">
        <f t="shared" si="19"/>
        <v>1.2445207478777413E-3</v>
      </c>
      <c r="H286">
        <f>0</f>
        <v>0</v>
      </c>
    </row>
    <row r="287" spans="1:15" x14ac:dyDescent="0.2">
      <c r="A287" s="4">
        <v>44914</v>
      </c>
      <c r="B287">
        <v>128.0921630859375</v>
      </c>
      <c r="C287">
        <v>3817.659912109375</v>
      </c>
      <c r="D287">
        <f t="shared" si="16"/>
        <v>5.7691275476559056E-3</v>
      </c>
      <c r="E287">
        <f t="shared" si="17"/>
        <v>-9.0075160018523448E-3</v>
      </c>
      <c r="F287">
        <f t="shared" si="18"/>
        <v>-1.4686116880529398E-2</v>
      </c>
      <c r="G287">
        <f t="shared" si="19"/>
        <v>2.0455244428185304E-2</v>
      </c>
      <c r="H287">
        <f>0</f>
        <v>0</v>
      </c>
    </row>
    <row r="288" spans="1:15" x14ac:dyDescent="0.2">
      <c r="A288" s="4">
        <v>44915</v>
      </c>
      <c r="B288">
        <v>127.53615570068359</v>
      </c>
      <c r="C288">
        <v>3821.6201171875</v>
      </c>
      <c r="D288">
        <f t="shared" si="16"/>
        <v>-4.3406823013901752E-3</v>
      </c>
      <c r="E288">
        <f t="shared" si="17"/>
        <v>1.0373383615349674E-3</v>
      </c>
      <c r="F288">
        <f t="shared" si="18"/>
        <v>3.7651128914830637E-4</v>
      </c>
      <c r="G288">
        <f t="shared" si="19"/>
        <v>-4.7171935905384816E-3</v>
      </c>
      <c r="H288">
        <f>0</f>
        <v>0</v>
      </c>
    </row>
    <row r="289" spans="1:8" x14ac:dyDescent="0.2">
      <c r="A289" s="4">
        <v>44916</v>
      </c>
      <c r="B289">
        <v>129.37298583984381</v>
      </c>
      <c r="C289">
        <v>3878.43994140625</v>
      </c>
      <c r="D289">
        <f t="shared" si="16"/>
        <v>1.4402426739842378E-2</v>
      </c>
      <c r="E289">
        <f t="shared" si="17"/>
        <v>1.4867993802734736E-2</v>
      </c>
      <c r="F289">
        <f t="shared" si="18"/>
        <v>2.1116087266780544E-2</v>
      </c>
      <c r="G289">
        <f t="shared" si="19"/>
        <v>-6.7136605269381665E-3</v>
      </c>
      <c r="H289">
        <f>0</f>
        <v>0</v>
      </c>
    </row>
    <row r="290" spans="1:8" x14ac:dyDescent="0.2">
      <c r="A290" s="4">
        <v>44917</v>
      </c>
      <c r="B290">
        <v>128.2708740234375</v>
      </c>
      <c r="C290">
        <v>3822.389892578125</v>
      </c>
      <c r="D290">
        <f t="shared" si="16"/>
        <v>-8.5188713026277396E-3</v>
      </c>
      <c r="E290">
        <f t="shared" si="17"/>
        <v>-1.4451699568616361E-2</v>
      </c>
      <c r="F290">
        <f t="shared" si="18"/>
        <v>-2.2849870160271617E-2</v>
      </c>
      <c r="G290">
        <f t="shared" si="19"/>
        <v>1.4330998857643877E-2</v>
      </c>
      <c r="H290">
        <f>0</f>
        <v>0</v>
      </c>
    </row>
    <row r="291" spans="1:8" x14ac:dyDescent="0.2">
      <c r="A291" s="4">
        <v>44918</v>
      </c>
      <c r="B291">
        <v>128.51910400390619</v>
      </c>
      <c r="C291">
        <v>3844.820068359375</v>
      </c>
      <c r="D291">
        <f t="shared" si="16"/>
        <v>1.9352014427167497E-3</v>
      </c>
      <c r="E291">
        <f t="shared" si="17"/>
        <v>5.8681025252820262E-3</v>
      </c>
      <c r="F291">
        <f t="shared" si="18"/>
        <v>7.620419636803895E-3</v>
      </c>
      <c r="G291">
        <f t="shared" si="19"/>
        <v>-5.6852181940871454E-3</v>
      </c>
      <c r="H291">
        <f>0</f>
        <v>0</v>
      </c>
    </row>
    <row r="292" spans="1:8" x14ac:dyDescent="0.2">
      <c r="A292" s="4">
        <v>44922</v>
      </c>
      <c r="B292">
        <v>129.7304382324219</v>
      </c>
      <c r="C292">
        <v>3829.25</v>
      </c>
      <c r="D292">
        <f t="shared" si="16"/>
        <v>9.4253242574651175E-3</v>
      </c>
      <c r="E292">
        <f t="shared" si="17"/>
        <v>-4.0496221104097119E-3</v>
      </c>
      <c r="F292">
        <f t="shared" si="18"/>
        <v>-7.2515728353996388E-3</v>
      </c>
      <c r="G292">
        <f t="shared" si="19"/>
        <v>1.6676897092864757E-2</v>
      </c>
      <c r="H292">
        <f>0</f>
        <v>0</v>
      </c>
    </row>
    <row r="293" spans="1:8" x14ac:dyDescent="0.2">
      <c r="A293" s="4">
        <v>44923</v>
      </c>
      <c r="B293">
        <v>127.5559997558594</v>
      </c>
      <c r="C293">
        <v>3783.219970703125</v>
      </c>
      <c r="D293">
        <f t="shared" si="16"/>
        <v>-1.6761205050944361E-2</v>
      </c>
      <c r="E293">
        <f t="shared" si="17"/>
        <v>-1.2020638322615351E-2</v>
      </c>
      <c r="F293">
        <f t="shared" si="18"/>
        <v>-1.9204404503776203E-2</v>
      </c>
      <c r="G293">
        <f t="shared" si="19"/>
        <v>2.4431994528318415E-3</v>
      </c>
      <c r="H293">
        <f>0</f>
        <v>0</v>
      </c>
    </row>
    <row r="294" spans="1:8" x14ac:dyDescent="0.2">
      <c r="A294" s="4">
        <v>44924</v>
      </c>
      <c r="B294">
        <v>131.5970458984375</v>
      </c>
      <c r="C294">
        <v>3849.280029296875</v>
      </c>
      <c r="D294">
        <f t="shared" si="16"/>
        <v>3.1680565009192918E-2</v>
      </c>
      <c r="E294">
        <f t="shared" si="17"/>
        <v>1.7461331644819111E-2</v>
      </c>
      <c r="F294">
        <f t="shared" si="18"/>
        <v>2.5004892641206967E-2</v>
      </c>
      <c r="G294">
        <f t="shared" si="19"/>
        <v>6.6756723679859513E-3</v>
      </c>
      <c r="H294">
        <f>0</f>
        <v>0</v>
      </c>
    </row>
    <row r="295" spans="1:8" x14ac:dyDescent="0.2">
      <c r="A295" s="4">
        <v>44925</v>
      </c>
      <c r="B295">
        <v>131.64668273925781</v>
      </c>
      <c r="C295">
        <v>3839.5</v>
      </c>
      <c r="D295">
        <f t="shared" si="16"/>
        <v>3.7718810845199791E-4</v>
      </c>
      <c r="E295">
        <f t="shared" si="17"/>
        <v>-2.5407424823445934E-3</v>
      </c>
      <c r="F295">
        <f t="shared" si="18"/>
        <v>-4.9889523963032711E-3</v>
      </c>
      <c r="G295">
        <f t="shared" si="19"/>
        <v>5.366140504755269E-3</v>
      </c>
      <c r="H295">
        <f>0</f>
        <v>0</v>
      </c>
    </row>
    <row r="296" spans="1:8" x14ac:dyDescent="0.2">
      <c r="A296" s="4">
        <v>44929</v>
      </c>
      <c r="B296">
        <v>133.82112121582031</v>
      </c>
      <c r="C296">
        <v>3824.139892578125</v>
      </c>
      <c r="D296">
        <f t="shared" si="16"/>
        <v>1.6517229536799238E-2</v>
      </c>
      <c r="E296">
        <f t="shared" si="17"/>
        <v>-4.000548879248611E-3</v>
      </c>
      <c r="F296">
        <f t="shared" si="18"/>
        <v>-7.1779857223043487E-3</v>
      </c>
      <c r="G296">
        <f t="shared" si="19"/>
        <v>2.3695215259103588E-2</v>
      </c>
      <c r="H296">
        <f>0</f>
        <v>0</v>
      </c>
    </row>
    <row r="297" spans="1:8" x14ac:dyDescent="0.2">
      <c r="A297" s="4">
        <v>44930</v>
      </c>
      <c r="B297">
        <v>138.59687805175781</v>
      </c>
      <c r="C297">
        <v>3852.969970703125</v>
      </c>
      <c r="D297">
        <f t="shared" si="16"/>
        <v>3.5687616368386132E-2</v>
      </c>
      <c r="E297">
        <f t="shared" si="17"/>
        <v>7.5389705750443792E-3</v>
      </c>
      <c r="F297">
        <f t="shared" si="18"/>
        <v>1.0125947665751629E-2</v>
      </c>
      <c r="G297">
        <f t="shared" si="19"/>
        <v>2.5561668702634502E-2</v>
      </c>
      <c r="H297">
        <f>0</f>
        <v>0</v>
      </c>
    </row>
    <row r="298" spans="1:8" x14ac:dyDescent="0.2">
      <c r="A298" s="4">
        <v>44931</v>
      </c>
      <c r="B298">
        <v>135.3699951171875</v>
      </c>
      <c r="C298">
        <v>3808.10009765625</v>
      </c>
      <c r="D298">
        <f t="shared" si="16"/>
        <v>-2.3282508090588183E-2</v>
      </c>
      <c r="E298">
        <f t="shared" si="17"/>
        <v>-1.1645528874622113E-2</v>
      </c>
      <c r="F298">
        <f t="shared" si="18"/>
        <v>-1.8641914104846228E-2</v>
      </c>
      <c r="G298">
        <f t="shared" si="19"/>
        <v>-4.6405939857419552E-3</v>
      </c>
      <c r="H298">
        <f>0</f>
        <v>0</v>
      </c>
    </row>
    <row r="299" spans="1:8" x14ac:dyDescent="0.2">
      <c r="A299" s="4">
        <v>44932</v>
      </c>
      <c r="B299">
        <v>139.51033020019531</v>
      </c>
      <c r="C299">
        <v>3895.080078125</v>
      </c>
      <c r="D299">
        <f t="shared" si="16"/>
        <v>3.0585323427275046E-2</v>
      </c>
      <c r="E299">
        <f t="shared" si="17"/>
        <v>2.284078102943865E-2</v>
      </c>
      <c r="F299">
        <f t="shared" si="18"/>
        <v>3.3071574636465012E-2</v>
      </c>
      <c r="G299">
        <f t="shared" si="19"/>
        <v>-2.4862512091899658E-3</v>
      </c>
      <c r="H299">
        <f>0</f>
        <v>0</v>
      </c>
    </row>
    <row r="300" spans="1:8" x14ac:dyDescent="0.2">
      <c r="A300" s="4">
        <v>44935</v>
      </c>
      <c r="B300">
        <v>146.053466796875</v>
      </c>
      <c r="C300">
        <v>3892.090087890625</v>
      </c>
      <c r="D300">
        <f t="shared" si="16"/>
        <v>4.690073191920896E-2</v>
      </c>
      <c r="E300">
        <f t="shared" si="17"/>
        <v>-7.6763254526313052E-4</v>
      </c>
      <c r="F300">
        <f t="shared" si="18"/>
        <v>-2.3301089009146159E-3</v>
      </c>
      <c r="G300">
        <f t="shared" si="19"/>
        <v>4.9230840820123578E-2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B957-B761-7B40-A224-1C8508D08A7F}">
  <sheetPr codeName="Sheet31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7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154.3592529296875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alpha_jpm+beta_jpm*E2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154.96833801269531</v>
      </c>
      <c r="C3">
        <v>4630.64990234375</v>
      </c>
      <c r="D3">
        <f t="shared" si="0"/>
        <v>3.9458929182900615E-3</v>
      </c>
      <c r="E3">
        <f t="shared" si="1"/>
        <v>3.6803630854131963E-3</v>
      </c>
      <c r="F3">
        <f t="shared" si="2"/>
        <v>2.944607211457563E-3</v>
      </c>
      <c r="G3">
        <f t="shared" si="3"/>
        <v>1.0012857068324985E-3</v>
      </c>
      <c r="H3">
        <f>0</f>
        <v>0</v>
      </c>
    </row>
    <row r="4" spans="1:15" x14ac:dyDescent="0.2">
      <c r="A4" s="4">
        <v>44503</v>
      </c>
      <c r="B4">
        <v>155.0228576660156</v>
      </c>
      <c r="C4">
        <v>4660.56982421875</v>
      </c>
      <c r="D4">
        <f t="shared" si="0"/>
        <v>3.5181156370023281E-4</v>
      </c>
      <c r="E4">
        <f t="shared" si="1"/>
        <v>6.461279195357994E-3</v>
      </c>
      <c r="F4">
        <f t="shared" si="2"/>
        <v>5.443396020100238E-3</v>
      </c>
      <c r="G4">
        <f t="shared" si="3"/>
        <v>-5.0915844564000052E-3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152.98655700683591</v>
      </c>
      <c r="C5">
        <v>4680.06005859375</v>
      </c>
      <c r="D5">
        <f t="shared" si="0"/>
        <v>-1.3135486533003671E-2</v>
      </c>
      <c r="E5">
        <f t="shared" si="1"/>
        <v>4.1819423611504369E-3</v>
      </c>
      <c r="F5">
        <f t="shared" si="2"/>
        <v>3.3953006632942654E-3</v>
      </c>
      <c r="G5">
        <f t="shared" si="3"/>
        <v>-1.6530787196297934E-2</v>
      </c>
      <c r="H5">
        <f>0</f>
        <v>0</v>
      </c>
    </row>
    <row r="6" spans="1:15" x14ac:dyDescent="0.2">
      <c r="A6" s="4">
        <v>44505</v>
      </c>
      <c r="B6">
        <v>152.76838684082031</v>
      </c>
      <c r="C6">
        <v>4697.52978515625</v>
      </c>
      <c r="D6">
        <f t="shared" si="0"/>
        <v>-1.4260740962086516E-3</v>
      </c>
      <c r="E6">
        <f t="shared" si="1"/>
        <v>3.7327996529492591E-3</v>
      </c>
      <c r="F6">
        <f t="shared" si="2"/>
        <v>2.9917240258246639E-3</v>
      </c>
      <c r="G6">
        <f t="shared" si="3"/>
        <v>-4.4177981220333154E-3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153.6865234375</v>
      </c>
      <c r="C7">
        <v>4701.7001953125</v>
      </c>
      <c r="D7">
        <f t="shared" si="0"/>
        <v>6.0099907819040066E-3</v>
      </c>
      <c r="E7">
        <f t="shared" si="1"/>
        <v>8.8778791130361689E-4</v>
      </c>
      <c r="F7">
        <f t="shared" si="2"/>
        <v>4.3534216480467991E-4</v>
      </c>
      <c r="G7">
        <f t="shared" si="3"/>
        <v>5.5746486170993263E-3</v>
      </c>
      <c r="H7">
        <f>0</f>
        <v>0</v>
      </c>
      <c r="J7" t="s">
        <v>20</v>
      </c>
      <c r="K7">
        <v>0.69946091545843037</v>
      </c>
    </row>
    <row r="8" spans="1:15" x14ac:dyDescent="0.2">
      <c r="A8" s="4">
        <v>44509</v>
      </c>
      <c r="B8">
        <v>152.5229187011719</v>
      </c>
      <c r="C8">
        <v>4685.25</v>
      </c>
      <c r="D8">
        <f t="shared" si="0"/>
        <v>-7.5712867355042235E-3</v>
      </c>
      <c r="E8">
        <f t="shared" si="1"/>
        <v>-3.4987758957707449E-3</v>
      </c>
      <c r="F8">
        <f t="shared" si="2"/>
        <v>-3.5061994409692548E-3</v>
      </c>
      <c r="G8">
        <f t="shared" si="3"/>
        <v>-4.0650872945349687E-3</v>
      </c>
      <c r="H8">
        <f>0</f>
        <v>0</v>
      </c>
      <c r="J8" t="s">
        <v>21</v>
      </c>
      <c r="K8">
        <v>0.48924557225394555</v>
      </c>
    </row>
    <row r="9" spans="1:15" x14ac:dyDescent="0.2">
      <c r="A9" s="4">
        <v>44510</v>
      </c>
      <c r="B9">
        <v>152.37745666503909</v>
      </c>
      <c r="C9">
        <v>4646.7099609375</v>
      </c>
      <c r="D9">
        <f t="shared" si="0"/>
        <v>-9.537060880523418E-4</v>
      </c>
      <c r="E9">
        <f t="shared" si="1"/>
        <v>-8.2258233952297033E-3</v>
      </c>
      <c r="F9">
        <f t="shared" si="2"/>
        <v>-7.7536822569125446E-3</v>
      </c>
      <c r="G9">
        <f t="shared" si="3"/>
        <v>6.7999761688602028E-3</v>
      </c>
      <c r="H9">
        <f>0</f>
        <v>0</v>
      </c>
      <c r="J9" t="s">
        <v>22</v>
      </c>
      <c r="K9">
        <v>0.48719434965255581</v>
      </c>
    </row>
    <row r="10" spans="1:15" x14ac:dyDescent="0.2">
      <c r="A10" s="4">
        <v>44511</v>
      </c>
      <c r="B10">
        <v>152.3683776855469</v>
      </c>
      <c r="C10">
        <v>4649.27001953125</v>
      </c>
      <c r="D10">
        <f t="shared" si="0"/>
        <v>-5.9582169770311388E-5</v>
      </c>
      <c r="E10">
        <f t="shared" si="1"/>
        <v>5.509400447352153E-4</v>
      </c>
      <c r="F10">
        <f t="shared" si="2"/>
        <v>1.3266792152698856E-4</v>
      </c>
      <c r="G10">
        <f t="shared" si="3"/>
        <v>-1.9225009129729994E-4</v>
      </c>
      <c r="H10">
        <f>0</f>
        <v>0</v>
      </c>
      <c r="J10" t="s">
        <v>23</v>
      </c>
      <c r="K10">
        <v>1.3371769585412436E-2</v>
      </c>
    </row>
    <row r="11" spans="1:15" ht="16" thickBot="1" x14ac:dyDescent="0.25">
      <c r="A11" s="4">
        <v>44512</v>
      </c>
      <c r="B11">
        <v>151.6866149902344</v>
      </c>
      <c r="C11">
        <v>4682.85009765625</v>
      </c>
      <c r="D11">
        <f t="shared" si="0"/>
        <v>-4.4744369249603011E-3</v>
      </c>
      <c r="E11">
        <f t="shared" si="1"/>
        <v>7.2226560264154749E-3</v>
      </c>
      <c r="F11">
        <f t="shared" si="2"/>
        <v>6.127530251191453E-3</v>
      </c>
      <c r="G11">
        <f t="shared" si="3"/>
        <v>-1.0601967176151753E-2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151.41387939453119</v>
      </c>
      <c r="C12">
        <v>4682.7998046875</v>
      </c>
      <c r="D12">
        <f t="shared" si="0"/>
        <v>-1.7980201860313683E-3</v>
      </c>
      <c r="E12">
        <f t="shared" si="1"/>
        <v>-1.0739820344718431E-5</v>
      </c>
      <c r="F12">
        <f t="shared" si="2"/>
        <v>-3.7202884220585437E-4</v>
      </c>
      <c r="G12">
        <f t="shared" si="3"/>
        <v>-1.4259913438255138E-3</v>
      </c>
      <c r="H12">
        <f>0</f>
        <v>0</v>
      </c>
    </row>
    <row r="13" spans="1:15" ht="16" thickBot="1" x14ac:dyDescent="0.25">
      <c r="A13" s="4">
        <v>44516</v>
      </c>
      <c r="B13">
        <v>150.32301330566409</v>
      </c>
      <c r="C13">
        <v>4700.89990234375</v>
      </c>
      <c r="D13">
        <f t="shared" si="0"/>
        <v>-7.2045316666425885E-3</v>
      </c>
      <c r="E13">
        <f t="shared" si="1"/>
        <v>3.865229864862485E-3</v>
      </c>
      <c r="F13">
        <f t="shared" si="2"/>
        <v>3.1107190326397078E-3</v>
      </c>
      <c r="G13">
        <f t="shared" si="3"/>
        <v>-1.0315250699282297E-2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149.51393127441409</v>
      </c>
      <c r="C14">
        <v>4688.669921875</v>
      </c>
      <c r="D14">
        <f t="shared" si="0"/>
        <v>-5.3822898667207353E-3</v>
      </c>
      <c r="E14">
        <f t="shared" si="1"/>
        <v>-2.601625374463401E-3</v>
      </c>
      <c r="F14">
        <f t="shared" si="2"/>
        <v>-2.7000659246456597E-3</v>
      </c>
      <c r="G14">
        <f t="shared" si="3"/>
        <v>-2.6822239420750756E-3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148.22303771972659</v>
      </c>
      <c r="C15">
        <v>4704.5400390625</v>
      </c>
      <c r="D15">
        <f t="shared" si="0"/>
        <v>-8.6339349362584139E-3</v>
      </c>
      <c r="E15">
        <f t="shared" si="1"/>
        <v>3.3847802152713324E-3</v>
      </c>
      <c r="F15">
        <f t="shared" si="2"/>
        <v>2.6790115808322181E-3</v>
      </c>
      <c r="G15">
        <f t="shared" si="3"/>
        <v>-1.1312946517090632E-2</v>
      </c>
      <c r="H15">
        <f>0</f>
        <v>0</v>
      </c>
      <c r="J15" t="s">
        <v>26</v>
      </c>
      <c r="K15">
        <v>1</v>
      </c>
      <c r="L15">
        <v>4.2647333243542085E-2</v>
      </c>
      <c r="M15">
        <v>4.2647333243542085E-2</v>
      </c>
      <c r="N15">
        <v>238.51412904794637</v>
      </c>
      <c r="O15">
        <v>3.3827061443040094E-38</v>
      </c>
    </row>
    <row r="16" spans="1:15" x14ac:dyDescent="0.2">
      <c r="A16" s="4">
        <v>44519</v>
      </c>
      <c r="B16">
        <v>146.28672790527341</v>
      </c>
      <c r="C16">
        <v>4697.9599609375</v>
      </c>
      <c r="D16">
        <f t="shared" si="0"/>
        <v>-1.3063487594381473E-2</v>
      </c>
      <c r="E16">
        <f t="shared" si="1"/>
        <v>-1.398665559303236E-3</v>
      </c>
      <c r="F16">
        <f t="shared" si="2"/>
        <v>-1.6191478370343256E-3</v>
      </c>
      <c r="G16">
        <f t="shared" si="3"/>
        <v>-1.1444339757347148E-2</v>
      </c>
      <c r="H16">
        <f>0</f>
        <v>0</v>
      </c>
      <c r="J16" t="s">
        <v>27</v>
      </c>
      <c r="K16">
        <v>249</v>
      </c>
      <c r="L16">
        <v>4.4522251239494909E-2</v>
      </c>
      <c r="M16">
        <v>1.7880422184536108E-4</v>
      </c>
    </row>
    <row r="17" spans="1:18" ht="16" thickBot="1" x14ac:dyDescent="0.25">
      <c r="A17" s="4">
        <v>44522</v>
      </c>
      <c r="B17">
        <v>149.40486145019531</v>
      </c>
      <c r="C17">
        <v>4682.93994140625</v>
      </c>
      <c r="D17">
        <f t="shared" si="0"/>
        <v>2.1315218335740127E-2</v>
      </c>
      <c r="E17">
        <f t="shared" si="1"/>
        <v>-3.1971365563219223E-3</v>
      </c>
      <c r="F17">
        <f t="shared" si="2"/>
        <v>-3.2351617771700222E-3</v>
      </c>
      <c r="G17">
        <f t="shared" si="3"/>
        <v>2.455038011291015E-2</v>
      </c>
      <c r="H17">
        <f>0</f>
        <v>0</v>
      </c>
      <c r="J17" s="6" t="s">
        <v>28</v>
      </c>
      <c r="K17" s="6">
        <v>250</v>
      </c>
      <c r="L17" s="6">
        <v>8.7169584483036994E-2</v>
      </c>
      <c r="M17" s="6"/>
      <c r="N17" s="6"/>
      <c r="O17" s="6"/>
    </row>
    <row r="18" spans="1:18" ht="16" thickBot="1" x14ac:dyDescent="0.25">
      <c r="A18" s="4">
        <v>44523</v>
      </c>
      <c r="B18">
        <v>152.97743225097659</v>
      </c>
      <c r="C18">
        <v>4690.7001953125</v>
      </c>
      <c r="D18">
        <f t="shared" si="0"/>
        <v>2.3912011738468131E-2</v>
      </c>
      <c r="E18">
        <f t="shared" si="1"/>
        <v>1.657132912945114E-3</v>
      </c>
      <c r="F18">
        <f t="shared" si="2"/>
        <v>1.1266361859411586E-3</v>
      </c>
      <c r="G18">
        <f t="shared" si="3"/>
        <v>2.2785375552526972E-2</v>
      </c>
      <c r="H18">
        <f>0</f>
        <v>0</v>
      </c>
    </row>
    <row r="19" spans="1:18" x14ac:dyDescent="0.2">
      <c r="A19" s="4">
        <v>44524</v>
      </c>
      <c r="B19">
        <v>151.77751159667969</v>
      </c>
      <c r="C19">
        <v>4701.4599609375</v>
      </c>
      <c r="D19">
        <f t="shared" si="0"/>
        <v>-7.8437756252065505E-3</v>
      </c>
      <c r="E19">
        <f t="shared" si="1"/>
        <v>2.2938506357221833E-3</v>
      </c>
      <c r="F19">
        <f t="shared" si="2"/>
        <v>1.6987581259918327E-3</v>
      </c>
      <c r="G19">
        <f t="shared" si="3"/>
        <v>-9.5425337511983836E-3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147.20487976074219</v>
      </c>
      <c r="C20">
        <v>4594.6201171875</v>
      </c>
      <c r="D20">
        <f t="shared" si="0"/>
        <v>-3.0127202560076283E-2</v>
      </c>
      <c r="E20">
        <f t="shared" si="1"/>
        <v>-2.2724822637582465E-2</v>
      </c>
      <c r="F20">
        <f t="shared" si="2"/>
        <v>-2.0781740497773642E-2</v>
      </c>
      <c r="G20">
        <f t="shared" si="3"/>
        <v>-9.345462062302641E-3</v>
      </c>
      <c r="H20">
        <f>0</f>
        <v>0</v>
      </c>
      <c r="J20" t="s">
        <v>29</v>
      </c>
      <c r="K20">
        <v>-3.6237858961885776E-4</v>
      </c>
      <c r="L20">
        <v>8.4472226578069119E-4</v>
      </c>
      <c r="M20">
        <v>-0.42899140261674995</v>
      </c>
      <c r="N20">
        <v>0.66830039766306215</v>
      </c>
      <c r="O20">
        <v>-2.0260902349906189E-3</v>
      </c>
      <c r="P20">
        <v>1.3013330557529036E-3</v>
      </c>
      <c r="Q20">
        <v>-2.0260902349906189E-3</v>
      </c>
      <c r="R20">
        <v>1.3013330557529036E-3</v>
      </c>
    </row>
    <row r="21" spans="1:18" ht="16" thickBot="1" x14ac:dyDescent="0.25">
      <c r="A21" s="4">
        <v>44529</v>
      </c>
      <c r="B21">
        <v>146.56854248046881</v>
      </c>
      <c r="C21">
        <v>4655.27001953125</v>
      </c>
      <c r="D21">
        <f t="shared" si="0"/>
        <v>-4.3228001769211044E-3</v>
      </c>
      <c r="E21">
        <f t="shared" si="1"/>
        <v>1.3200199537034996E-2</v>
      </c>
      <c r="F21">
        <f t="shared" si="2"/>
        <v>1.1498644746194039E-2</v>
      </c>
      <c r="G21">
        <f t="shared" si="3"/>
        <v>-1.5821444923115144E-2</v>
      </c>
      <c r="H21">
        <f>0</f>
        <v>0</v>
      </c>
      <c r="J21" s="6" t="s">
        <v>42</v>
      </c>
      <c r="K21" s="6">
        <v>0.89854879106449459</v>
      </c>
      <c r="L21" s="6">
        <v>5.8181459146418681E-2</v>
      </c>
      <c r="M21" s="6">
        <v>15.443902649523086</v>
      </c>
      <c r="N21" s="6">
        <v>3.3827061443040574E-38</v>
      </c>
      <c r="O21" s="6">
        <v>0.7839582622625122</v>
      </c>
      <c r="P21" s="6">
        <v>1.0131393198664771</v>
      </c>
      <c r="Q21" s="6">
        <v>0.7839582622625122</v>
      </c>
      <c r="R21" s="6">
        <v>1.0131393198664771</v>
      </c>
    </row>
    <row r="22" spans="1:18" x14ac:dyDescent="0.2">
      <c r="A22" s="4">
        <v>44530</v>
      </c>
      <c r="B22">
        <v>144.3868103027344</v>
      </c>
      <c r="C22">
        <v>4567</v>
      </c>
      <c r="D22">
        <f t="shared" si="0"/>
        <v>-1.4885405427464971E-2</v>
      </c>
      <c r="E22">
        <f t="shared" si="1"/>
        <v>-1.896131033450521E-2</v>
      </c>
      <c r="F22">
        <f t="shared" si="2"/>
        <v>-1.7400041067687222E-2</v>
      </c>
      <c r="G22">
        <f t="shared" si="3"/>
        <v>2.5146356402222514E-3</v>
      </c>
      <c r="H22">
        <f>0</f>
        <v>0</v>
      </c>
    </row>
    <row r="23" spans="1:18" x14ac:dyDescent="0.2">
      <c r="A23" s="4">
        <v>44531</v>
      </c>
      <c r="B23">
        <v>143.53224182128909</v>
      </c>
      <c r="C23">
        <v>4513.0400390625</v>
      </c>
      <c r="D23">
        <f t="shared" si="0"/>
        <v>-5.9186048895570886E-3</v>
      </c>
      <c r="E23">
        <f t="shared" si="1"/>
        <v>-1.1815187417889228E-2</v>
      </c>
      <c r="F23">
        <f t="shared" si="2"/>
        <v>-1.097890096016365E-2</v>
      </c>
      <c r="G23">
        <f t="shared" si="3"/>
        <v>5.0602960706065611E-3</v>
      </c>
      <c r="H23">
        <f>0</f>
        <v>0</v>
      </c>
    </row>
    <row r="24" spans="1:18" x14ac:dyDescent="0.2">
      <c r="A24" s="4">
        <v>44532</v>
      </c>
      <c r="B24">
        <v>146.55035400390619</v>
      </c>
      <c r="C24">
        <v>4577.10009765625</v>
      </c>
      <c r="D24">
        <f t="shared" si="0"/>
        <v>2.1027416170193547E-2</v>
      </c>
      <c r="E24">
        <f t="shared" si="1"/>
        <v>1.419443613158311E-2</v>
      </c>
      <c r="F24">
        <f t="shared" si="2"/>
        <v>1.2392014836257327E-2</v>
      </c>
      <c r="G24">
        <f t="shared" si="3"/>
        <v>8.6354013339362198E-3</v>
      </c>
      <c r="H24">
        <f>0</f>
        <v>0</v>
      </c>
    </row>
    <row r="25" spans="1:18" x14ac:dyDescent="0.2">
      <c r="A25" s="4">
        <v>44533</v>
      </c>
      <c r="B25">
        <v>143.89588928222659</v>
      </c>
      <c r="C25">
        <v>4538.43017578125</v>
      </c>
      <c r="D25">
        <f t="shared" si="0"/>
        <v>-1.8112987441905815E-2</v>
      </c>
      <c r="E25">
        <f t="shared" si="1"/>
        <v>-8.4485637302975647E-3</v>
      </c>
      <c r="F25">
        <f t="shared" si="2"/>
        <v>-7.9538253157090712E-3</v>
      </c>
      <c r="G25">
        <f t="shared" si="3"/>
        <v>-1.0159162126196743E-2</v>
      </c>
      <c r="H25">
        <f>0</f>
        <v>0</v>
      </c>
    </row>
    <row r="26" spans="1:18" x14ac:dyDescent="0.2">
      <c r="A26" s="4">
        <v>44536</v>
      </c>
      <c r="B26">
        <v>145.59588623046881</v>
      </c>
      <c r="C26">
        <v>4591.669921875</v>
      </c>
      <c r="D26">
        <f t="shared" si="0"/>
        <v>1.1814075834424731E-2</v>
      </c>
      <c r="E26">
        <f t="shared" si="1"/>
        <v>1.1730872577451423E-2</v>
      </c>
      <c r="F26">
        <f t="shared" si="2"/>
        <v>1.017838278298175E-2</v>
      </c>
      <c r="G26">
        <f t="shared" si="3"/>
        <v>1.6356930514429806E-3</v>
      </c>
      <c r="H26">
        <f>0</f>
        <v>0</v>
      </c>
    </row>
    <row r="27" spans="1:18" x14ac:dyDescent="0.2">
      <c r="A27" s="4">
        <v>44537</v>
      </c>
      <c r="B27">
        <v>147.78669738769531</v>
      </c>
      <c r="C27">
        <v>4686.75</v>
      </c>
      <c r="D27">
        <f t="shared" si="0"/>
        <v>1.5047205068408287E-2</v>
      </c>
      <c r="E27">
        <f t="shared" si="1"/>
        <v>2.0707080374404274E-2</v>
      </c>
      <c r="F27">
        <f t="shared" si="2"/>
        <v>1.8243943447277425E-2</v>
      </c>
      <c r="G27">
        <f t="shared" si="3"/>
        <v>-3.1967383788691385E-3</v>
      </c>
      <c r="H27">
        <f>0</f>
        <v>0</v>
      </c>
    </row>
    <row r="28" spans="1:18" x14ac:dyDescent="0.2">
      <c r="A28" s="4">
        <v>44538</v>
      </c>
      <c r="B28">
        <v>146.0958557128906</v>
      </c>
      <c r="C28">
        <v>4701.2099609375</v>
      </c>
      <c r="D28">
        <f t="shared" si="0"/>
        <v>-1.144109520472647E-2</v>
      </c>
      <c r="E28">
        <f t="shared" si="1"/>
        <v>3.0852853123166657E-3</v>
      </c>
      <c r="F28">
        <f t="shared" si="2"/>
        <v>2.4099007978523241E-3</v>
      </c>
      <c r="G28">
        <f t="shared" si="3"/>
        <v>-1.3850996002578794E-2</v>
      </c>
      <c r="H28">
        <f>0</f>
        <v>0</v>
      </c>
    </row>
    <row r="29" spans="1:18" x14ac:dyDescent="0.2">
      <c r="A29" s="4">
        <v>44539</v>
      </c>
      <c r="B29">
        <v>145.86859130859381</v>
      </c>
      <c r="C29">
        <v>4667.4501953125</v>
      </c>
      <c r="D29">
        <f t="shared" si="0"/>
        <v>-1.5555841963335038E-3</v>
      </c>
      <c r="E29">
        <f t="shared" si="1"/>
        <v>-7.1810801698947158E-3</v>
      </c>
      <c r="F29">
        <f t="shared" si="2"/>
        <v>-6.8149294948149702E-3</v>
      </c>
      <c r="G29">
        <f t="shared" si="3"/>
        <v>5.2593452984814664E-3</v>
      </c>
      <c r="H29">
        <f>0</f>
        <v>0</v>
      </c>
    </row>
    <row r="30" spans="1:18" x14ac:dyDescent="0.2">
      <c r="A30" s="4">
        <v>44540</v>
      </c>
      <c r="B30">
        <v>145.2867736816406</v>
      </c>
      <c r="C30">
        <v>4712.02001953125</v>
      </c>
      <c r="D30">
        <f t="shared" si="0"/>
        <v>-3.9886422548794931E-3</v>
      </c>
      <c r="E30">
        <f t="shared" si="1"/>
        <v>9.5490733384817617E-3</v>
      </c>
      <c r="F30">
        <f t="shared" si="2"/>
        <v>8.217929714460127E-3</v>
      </c>
      <c r="G30">
        <f t="shared" si="3"/>
        <v>-1.220657196933962E-2</v>
      </c>
      <c r="H30">
        <f>0</f>
        <v>0</v>
      </c>
    </row>
    <row r="31" spans="1:18" x14ac:dyDescent="0.2">
      <c r="A31" s="4">
        <v>44543</v>
      </c>
      <c r="B31">
        <v>143.5595397949219</v>
      </c>
      <c r="C31">
        <v>4668.97021484375</v>
      </c>
      <c r="D31">
        <f t="shared" si="0"/>
        <v>-1.1888445472011733E-2</v>
      </c>
      <c r="E31">
        <f t="shared" si="1"/>
        <v>-9.1361676115676582E-3</v>
      </c>
      <c r="F31">
        <f t="shared" si="2"/>
        <v>-8.5716709519555682E-3</v>
      </c>
      <c r="G31">
        <f t="shared" si="3"/>
        <v>-3.3167745200561646E-3</v>
      </c>
      <c r="H31">
        <f>0</f>
        <v>0</v>
      </c>
    </row>
    <row r="32" spans="1:18" x14ac:dyDescent="0.2">
      <c r="A32" s="4">
        <v>44544</v>
      </c>
      <c r="B32">
        <v>144.6595153808594</v>
      </c>
      <c r="C32">
        <v>4634.08984375</v>
      </c>
      <c r="D32">
        <f t="shared" si="0"/>
        <v>7.6621559772958037E-3</v>
      </c>
      <c r="E32">
        <f t="shared" si="1"/>
        <v>-7.4706775774360246E-3</v>
      </c>
      <c r="F32">
        <f t="shared" si="2"/>
        <v>-7.0751468952566249E-3</v>
      </c>
      <c r="G32">
        <f t="shared" si="3"/>
        <v>1.4737302872552429E-2</v>
      </c>
      <c r="H32">
        <f>0</f>
        <v>0</v>
      </c>
    </row>
    <row r="33" spans="1:8" x14ac:dyDescent="0.2">
      <c r="A33" s="4">
        <v>44545</v>
      </c>
      <c r="B33">
        <v>143.5777282714844</v>
      </c>
      <c r="C33">
        <v>4709.85009765625</v>
      </c>
      <c r="D33">
        <f t="shared" si="0"/>
        <v>-7.4781607454363908E-3</v>
      </c>
      <c r="E33">
        <f t="shared" si="1"/>
        <v>1.6348464630746795E-2</v>
      </c>
      <c r="F33">
        <f t="shared" si="2"/>
        <v>1.4327514540099324E-2</v>
      </c>
      <c r="G33">
        <f t="shared" si="3"/>
        <v>-2.1805675285535717E-2</v>
      </c>
      <c r="H33">
        <f>0</f>
        <v>0</v>
      </c>
    </row>
    <row r="34" spans="1:8" x14ac:dyDescent="0.2">
      <c r="A34" s="4">
        <v>44546</v>
      </c>
      <c r="B34">
        <v>145.8231201171875</v>
      </c>
      <c r="C34">
        <v>4668.669921875</v>
      </c>
      <c r="D34">
        <f t="shared" si="0"/>
        <v>1.5638858984155179E-2</v>
      </c>
      <c r="E34">
        <f t="shared" si="1"/>
        <v>-8.7434153799804681E-3</v>
      </c>
      <c r="F34">
        <f t="shared" si="2"/>
        <v>-8.2187639090750154E-3</v>
      </c>
      <c r="G34">
        <f t="shared" si="3"/>
        <v>2.3857622893230193E-2</v>
      </c>
      <c r="H34">
        <f>0</f>
        <v>0</v>
      </c>
    </row>
    <row r="35" spans="1:8" x14ac:dyDescent="0.2">
      <c r="A35" s="4">
        <v>44547</v>
      </c>
      <c r="B35">
        <v>142.5050354003906</v>
      </c>
      <c r="C35">
        <v>4620.64013671875</v>
      </c>
      <c r="D35">
        <f t="shared" si="0"/>
        <v>-2.2754174469250099E-2</v>
      </c>
      <c r="E35">
        <f t="shared" si="1"/>
        <v>-1.0287680637092622E-2</v>
      </c>
      <c r="F35">
        <f t="shared" si="2"/>
        <v>-9.6063615889360431E-3</v>
      </c>
      <c r="G35">
        <f t="shared" si="3"/>
        <v>-1.3147812880314056E-2</v>
      </c>
      <c r="H35">
        <f>0</f>
        <v>0</v>
      </c>
    </row>
    <row r="36" spans="1:8" x14ac:dyDescent="0.2">
      <c r="A36" s="4">
        <v>44550</v>
      </c>
      <c r="B36">
        <v>139.94145202636719</v>
      </c>
      <c r="C36">
        <v>4568.02001953125</v>
      </c>
      <c r="D36">
        <f t="shared" si="0"/>
        <v>-1.7989423088248135E-2</v>
      </c>
      <c r="E36">
        <f t="shared" si="1"/>
        <v>-1.138805785140995E-2</v>
      </c>
      <c r="F36">
        <f t="shared" si="2"/>
        <v>-1.0595104204575793E-2</v>
      </c>
      <c r="G36">
        <f t="shared" si="3"/>
        <v>-7.3943188836723423E-3</v>
      </c>
      <c r="H36">
        <f>0</f>
        <v>0</v>
      </c>
    </row>
    <row r="37" spans="1:8" x14ac:dyDescent="0.2">
      <c r="A37" s="4">
        <v>44551</v>
      </c>
      <c r="B37">
        <v>141.8959655761719</v>
      </c>
      <c r="C37">
        <v>4649.22998046875</v>
      </c>
      <c r="D37">
        <f t="shared" si="0"/>
        <v>1.3966651921236695E-2</v>
      </c>
      <c r="E37">
        <f t="shared" si="1"/>
        <v>1.7777934551572505E-2</v>
      </c>
      <c r="F37">
        <f t="shared" si="2"/>
        <v>1.5611963009320325E-2</v>
      </c>
      <c r="G37">
        <f t="shared" si="3"/>
        <v>-1.6453110880836307E-3</v>
      </c>
      <c r="H37">
        <f>0</f>
        <v>0</v>
      </c>
    </row>
    <row r="38" spans="1:8" x14ac:dyDescent="0.2">
      <c r="A38" s="4">
        <v>44552</v>
      </c>
      <c r="B38">
        <v>142.45048522949219</v>
      </c>
      <c r="C38">
        <v>4696.56005859375</v>
      </c>
      <c r="D38">
        <f t="shared" si="0"/>
        <v>3.9079310751974905E-3</v>
      </c>
      <c r="E38">
        <f t="shared" si="1"/>
        <v>1.0180197220578835E-2</v>
      </c>
      <c r="F38">
        <f t="shared" si="2"/>
        <v>8.7850253157303829E-3</v>
      </c>
      <c r="G38">
        <f t="shared" si="3"/>
        <v>-4.8770942405328924E-3</v>
      </c>
      <c r="H38">
        <f>0</f>
        <v>0</v>
      </c>
    </row>
    <row r="39" spans="1:8" x14ac:dyDescent="0.2">
      <c r="A39" s="4">
        <v>44553</v>
      </c>
      <c r="B39">
        <v>142.95954895019531</v>
      </c>
      <c r="C39">
        <v>4725.7900390625</v>
      </c>
      <c r="D39">
        <f t="shared" si="0"/>
        <v>3.5736187200978708E-3</v>
      </c>
      <c r="E39">
        <f t="shared" si="1"/>
        <v>6.2236999216618294E-3</v>
      </c>
      <c r="F39">
        <f t="shared" si="2"/>
        <v>5.2299194509385681E-3</v>
      </c>
      <c r="G39">
        <f t="shared" si="3"/>
        <v>-1.6563007308406973E-3</v>
      </c>
      <c r="H39">
        <f>0</f>
        <v>0</v>
      </c>
    </row>
    <row r="40" spans="1:8" x14ac:dyDescent="0.2">
      <c r="A40" s="4">
        <v>44557</v>
      </c>
      <c r="B40">
        <v>143.7777099609375</v>
      </c>
      <c r="C40">
        <v>4791.18994140625</v>
      </c>
      <c r="D40">
        <f t="shared" si="0"/>
        <v>5.7230245670907287E-3</v>
      </c>
      <c r="E40">
        <f t="shared" si="1"/>
        <v>1.3838935247475259E-2</v>
      </c>
      <c r="F40">
        <f t="shared" si="2"/>
        <v>1.2072579946619859E-2</v>
      </c>
      <c r="G40">
        <f t="shared" si="3"/>
        <v>-6.3495553795291301E-3</v>
      </c>
      <c r="H40">
        <f>0</f>
        <v>0</v>
      </c>
    </row>
    <row r="41" spans="1:8" x14ac:dyDescent="0.2">
      <c r="A41" s="4">
        <v>44558</v>
      </c>
      <c r="B41">
        <v>144.21405029296881</v>
      </c>
      <c r="C41">
        <v>4786.35009765625</v>
      </c>
      <c r="D41">
        <f t="shared" si="0"/>
        <v>3.034825997366708E-3</v>
      </c>
      <c r="E41">
        <f t="shared" si="1"/>
        <v>-1.0101548486260992E-3</v>
      </c>
      <c r="F41">
        <f t="shared" si="2"/>
        <v>-1.2700520076397766E-3</v>
      </c>
      <c r="G41">
        <f t="shared" si="3"/>
        <v>4.3048780050064846E-3</v>
      </c>
      <c r="H41">
        <f>0</f>
        <v>0</v>
      </c>
    </row>
    <row r="42" spans="1:8" x14ac:dyDescent="0.2">
      <c r="A42" s="4">
        <v>44559</v>
      </c>
      <c r="B42">
        <v>144.14134216308591</v>
      </c>
      <c r="C42">
        <v>4793.06005859375</v>
      </c>
      <c r="D42">
        <f t="shared" si="0"/>
        <v>-5.0416814266840415E-4</v>
      </c>
      <c r="E42">
        <f t="shared" si="1"/>
        <v>1.4018951394270118E-3</v>
      </c>
      <c r="F42">
        <f t="shared" si="2"/>
        <v>8.9729259311247488E-4</v>
      </c>
      <c r="G42">
        <f t="shared" si="3"/>
        <v>-1.4014607357808791E-3</v>
      </c>
      <c r="H42">
        <f>0</f>
        <v>0</v>
      </c>
    </row>
    <row r="43" spans="1:8" x14ac:dyDescent="0.2">
      <c r="A43" s="4">
        <v>44560</v>
      </c>
      <c r="B43">
        <v>144.068603515625</v>
      </c>
      <c r="C43">
        <v>4778.72998046875</v>
      </c>
      <c r="D43">
        <f t="shared" si="0"/>
        <v>-5.0463417621438023E-4</v>
      </c>
      <c r="E43">
        <f t="shared" si="1"/>
        <v>-2.9897555945093135E-3</v>
      </c>
      <c r="F43">
        <f t="shared" si="2"/>
        <v>-3.0488198646435108E-3</v>
      </c>
      <c r="G43">
        <f t="shared" si="3"/>
        <v>2.5441856884291306E-3</v>
      </c>
      <c r="H43">
        <f>0</f>
        <v>0</v>
      </c>
    </row>
    <row r="44" spans="1:8" x14ac:dyDescent="0.2">
      <c r="A44" s="4">
        <v>44561</v>
      </c>
      <c r="B44">
        <v>143.9504699707031</v>
      </c>
      <c r="C44">
        <v>4766.18017578125</v>
      </c>
      <c r="D44">
        <f t="shared" si="0"/>
        <v>-8.1998118978843237E-4</v>
      </c>
      <c r="E44">
        <f t="shared" si="1"/>
        <v>-2.6261799136575448E-3</v>
      </c>
      <c r="F44">
        <f t="shared" si="2"/>
        <v>-2.7221293761537035E-3</v>
      </c>
      <c r="G44">
        <f t="shared" si="3"/>
        <v>1.9021481863652711E-3</v>
      </c>
      <c r="H44">
        <f>0</f>
        <v>0</v>
      </c>
    </row>
    <row r="45" spans="1:8" x14ac:dyDescent="0.2">
      <c r="A45" s="4">
        <v>44564</v>
      </c>
      <c r="B45">
        <v>146.99580383300781</v>
      </c>
      <c r="C45">
        <v>4796.56005859375</v>
      </c>
      <c r="D45">
        <f t="shared" si="0"/>
        <v>2.1155428411762101E-2</v>
      </c>
      <c r="E45">
        <f t="shared" si="1"/>
        <v>6.3740525309705642E-3</v>
      </c>
      <c r="F45">
        <f t="shared" si="2"/>
        <v>5.3650186062663245E-3</v>
      </c>
      <c r="G45">
        <f t="shared" si="3"/>
        <v>1.5790409805495776E-2</v>
      </c>
      <c r="H45">
        <f>0</f>
        <v>0</v>
      </c>
    </row>
    <row r="46" spans="1:8" x14ac:dyDescent="0.2">
      <c r="A46" s="4">
        <v>44565</v>
      </c>
      <c r="B46">
        <v>152.5683898925781</v>
      </c>
      <c r="C46">
        <v>4793.5400390625</v>
      </c>
      <c r="D46">
        <f t="shared" si="0"/>
        <v>3.7909830854089721E-2</v>
      </c>
      <c r="E46">
        <f t="shared" si="1"/>
        <v>-6.2962195706051105E-4</v>
      </c>
      <c r="F46">
        <f t="shared" si="2"/>
        <v>-9.2812463796324105E-4</v>
      </c>
      <c r="G46">
        <f t="shared" si="3"/>
        <v>3.8837955492052961E-2</v>
      </c>
      <c r="H46">
        <f>0</f>
        <v>0</v>
      </c>
    </row>
    <row r="47" spans="1:8" x14ac:dyDescent="0.2">
      <c r="A47" s="4">
        <v>44566</v>
      </c>
      <c r="B47">
        <v>149.7791442871094</v>
      </c>
      <c r="C47">
        <v>4700.580078125</v>
      </c>
      <c r="D47">
        <f t="shared" si="0"/>
        <v>-1.8281936431475576E-2</v>
      </c>
      <c r="E47">
        <f t="shared" si="1"/>
        <v>-1.9392757790687165E-2</v>
      </c>
      <c r="F47">
        <f t="shared" si="2"/>
        <v>-1.7787717657847368E-2</v>
      </c>
      <c r="G47">
        <f t="shared" si="3"/>
        <v>-4.9421877362820776E-4</v>
      </c>
      <c r="H47">
        <f>0</f>
        <v>0</v>
      </c>
    </row>
    <row r="48" spans="1:8" x14ac:dyDescent="0.2">
      <c r="A48" s="4">
        <v>44567</v>
      </c>
      <c r="B48">
        <v>151.37040710449219</v>
      </c>
      <c r="C48">
        <v>4696.0498046875</v>
      </c>
      <c r="D48">
        <f t="shared" si="0"/>
        <v>1.0624061346835578E-2</v>
      </c>
      <c r="E48">
        <f t="shared" si="1"/>
        <v>-9.6376901620764954E-4</v>
      </c>
      <c r="F48">
        <f t="shared" si="2"/>
        <v>-1.2283720739976584E-3</v>
      </c>
      <c r="G48">
        <f t="shared" si="3"/>
        <v>1.1852433420833237E-2</v>
      </c>
      <c r="H48">
        <f>0</f>
        <v>0</v>
      </c>
    </row>
    <row r="49" spans="1:8" x14ac:dyDescent="0.2">
      <c r="A49" s="4">
        <v>44568</v>
      </c>
      <c r="B49">
        <v>152.8702087402344</v>
      </c>
      <c r="C49">
        <v>4677.02978515625</v>
      </c>
      <c r="D49">
        <f t="shared" si="0"/>
        <v>9.908156187403927E-3</v>
      </c>
      <c r="E49">
        <f t="shared" si="1"/>
        <v>-4.050216740091761E-3</v>
      </c>
      <c r="F49">
        <f t="shared" si="2"/>
        <v>-4.0016959449774882E-3</v>
      </c>
      <c r="G49">
        <f t="shared" si="3"/>
        <v>1.3909852132381415E-2</v>
      </c>
      <c r="H49">
        <f>0</f>
        <v>0</v>
      </c>
    </row>
    <row r="50" spans="1:8" x14ac:dyDescent="0.2">
      <c r="A50" s="4">
        <v>44571</v>
      </c>
      <c r="B50">
        <v>153.01649475097659</v>
      </c>
      <c r="C50">
        <v>4670.2900390625</v>
      </c>
      <c r="D50">
        <f t="shared" si="0"/>
        <v>9.5692948905923281E-4</v>
      </c>
      <c r="E50">
        <f t="shared" si="1"/>
        <v>-1.4410312534549607E-3</v>
      </c>
      <c r="F50">
        <f t="shared" si="2"/>
        <v>-1.6572154802969659E-3</v>
      </c>
      <c r="G50">
        <f t="shared" si="3"/>
        <v>2.6141449693561987E-3</v>
      </c>
      <c r="H50">
        <f>0</f>
        <v>0</v>
      </c>
    </row>
    <row r="51" spans="1:8" x14ac:dyDescent="0.2">
      <c r="A51" s="4">
        <v>44572</v>
      </c>
      <c r="B51">
        <v>153.1719665527344</v>
      </c>
      <c r="C51">
        <v>4713.06982421875</v>
      </c>
      <c r="D51">
        <f t="shared" si="0"/>
        <v>1.0160460283110684E-3</v>
      </c>
      <c r="E51">
        <f t="shared" si="1"/>
        <v>9.159984668711818E-3</v>
      </c>
      <c r="F51">
        <f t="shared" si="2"/>
        <v>7.8683145606214516E-3</v>
      </c>
      <c r="G51">
        <f t="shared" si="3"/>
        <v>-6.8522685323103832E-3</v>
      </c>
      <c r="H51">
        <f>0</f>
        <v>0</v>
      </c>
    </row>
    <row r="52" spans="1:8" x14ac:dyDescent="0.2">
      <c r="A52" s="4">
        <v>44573</v>
      </c>
      <c r="B52">
        <v>154.0407409667969</v>
      </c>
      <c r="C52">
        <v>4726.35009765625</v>
      </c>
      <c r="D52">
        <f t="shared" si="0"/>
        <v>5.6718891427394169E-3</v>
      </c>
      <c r="E52">
        <f t="shared" si="1"/>
        <v>2.8177544430294521E-3</v>
      </c>
      <c r="F52">
        <f t="shared" si="2"/>
        <v>2.1695112586818648E-3</v>
      </c>
      <c r="G52">
        <f t="shared" si="3"/>
        <v>3.5023778840575521E-3</v>
      </c>
      <c r="H52">
        <f>0</f>
        <v>0</v>
      </c>
    </row>
    <row r="53" spans="1:8" x14ac:dyDescent="0.2">
      <c r="A53" s="4">
        <v>44574</v>
      </c>
      <c r="B53">
        <v>153.84869384765619</v>
      </c>
      <c r="C53">
        <v>4659.02978515625</v>
      </c>
      <c r="D53">
        <f t="shared" si="0"/>
        <v>-1.2467293907791888E-3</v>
      </c>
      <c r="E53">
        <f t="shared" si="1"/>
        <v>-1.42436152864307E-2</v>
      </c>
      <c r="F53">
        <f t="shared" si="2"/>
        <v>-1.3160961885628918E-2</v>
      </c>
      <c r="G53">
        <f t="shared" si="3"/>
        <v>1.1914232494849729E-2</v>
      </c>
      <c r="H53">
        <f>0</f>
        <v>0</v>
      </c>
    </row>
    <row r="54" spans="1:8" x14ac:dyDescent="0.2">
      <c r="A54" s="4">
        <v>44575</v>
      </c>
      <c r="B54">
        <v>144.39259338378909</v>
      </c>
      <c r="C54">
        <v>4662.85009765625</v>
      </c>
      <c r="D54">
        <f t="shared" si="0"/>
        <v>-6.1463638249868446E-2</v>
      </c>
      <c r="E54">
        <f t="shared" si="1"/>
        <v>8.1998026974883231E-4</v>
      </c>
      <c r="F54">
        <f t="shared" si="2"/>
        <v>3.744136904606937E-4</v>
      </c>
      <c r="G54">
        <f t="shared" si="3"/>
        <v>-6.1838051940329139E-2</v>
      </c>
      <c r="H54">
        <f>0</f>
        <v>0</v>
      </c>
    </row>
    <row r="55" spans="1:8" x14ac:dyDescent="0.2">
      <c r="A55" s="4">
        <v>44579</v>
      </c>
      <c r="B55">
        <v>138.33857727050781</v>
      </c>
      <c r="C55">
        <v>4577.10986328125</v>
      </c>
      <c r="D55">
        <f t="shared" si="0"/>
        <v>-4.1927469902766967E-2</v>
      </c>
      <c r="E55">
        <f t="shared" si="1"/>
        <v>-1.8387945694007368E-2</v>
      </c>
      <c r="F55">
        <f t="shared" si="2"/>
        <v>-1.6884844963128757E-2</v>
      </c>
      <c r="G55">
        <f t="shared" si="3"/>
        <v>-2.504262493963821E-2</v>
      </c>
      <c r="H55">
        <f>0</f>
        <v>0</v>
      </c>
    </row>
    <row r="56" spans="1:8" x14ac:dyDescent="0.2">
      <c r="A56" s="4">
        <v>44580</v>
      </c>
      <c r="B56">
        <v>136.19856262207031</v>
      </c>
      <c r="C56">
        <v>4532.759765625</v>
      </c>
      <c r="D56">
        <f t="shared" si="0"/>
        <v>-1.5469398996730388E-2</v>
      </c>
      <c r="E56">
        <f t="shared" si="1"/>
        <v>-9.6895418683388135E-3</v>
      </c>
      <c r="F56">
        <f t="shared" si="2"/>
        <v>-9.0689047213835024E-3</v>
      </c>
      <c r="G56">
        <f t="shared" si="3"/>
        <v>-6.4004942753468855E-3</v>
      </c>
      <c r="H56">
        <f>0</f>
        <v>0</v>
      </c>
    </row>
    <row r="57" spans="1:8" x14ac:dyDescent="0.2">
      <c r="A57" s="4">
        <v>44581</v>
      </c>
      <c r="B57">
        <v>135.03718566894531</v>
      </c>
      <c r="C57">
        <v>4482.72998046875</v>
      </c>
      <c r="D57">
        <f t="shared" si="0"/>
        <v>-8.5270867090398994E-3</v>
      </c>
      <c r="E57">
        <f t="shared" si="1"/>
        <v>-1.103737849414832E-2</v>
      </c>
      <c r="F57">
        <f t="shared" si="2"/>
        <v>-1.0280001692057082E-2</v>
      </c>
      <c r="G57">
        <f t="shared" si="3"/>
        <v>1.7529149830171828E-3</v>
      </c>
      <c r="H57">
        <f>0</f>
        <v>0</v>
      </c>
    </row>
    <row r="58" spans="1:8" x14ac:dyDescent="0.2">
      <c r="A58" s="4">
        <v>44582</v>
      </c>
      <c r="B58">
        <v>132.6777038574219</v>
      </c>
      <c r="C58">
        <v>4397.93994140625</v>
      </c>
      <c r="D58">
        <f t="shared" si="0"/>
        <v>-1.7472830167742592E-2</v>
      </c>
      <c r="E58">
        <f t="shared" si="1"/>
        <v>-1.8914821867908604E-2</v>
      </c>
      <c r="F58">
        <f t="shared" si="2"/>
        <v>-1.73582689122284E-2</v>
      </c>
      <c r="G58">
        <f t="shared" si="3"/>
        <v>-1.1456125551419227E-4</v>
      </c>
      <c r="H58">
        <f>0</f>
        <v>0</v>
      </c>
    </row>
    <row r="59" spans="1:8" x14ac:dyDescent="0.2">
      <c r="A59" s="4">
        <v>44585</v>
      </c>
      <c r="B59">
        <v>132.55879211425781</v>
      </c>
      <c r="C59">
        <v>4410.1298828125</v>
      </c>
      <c r="D59">
        <f t="shared" si="0"/>
        <v>-8.9624510906427535E-4</v>
      </c>
      <c r="E59">
        <f t="shared" si="1"/>
        <v>2.7717389433818962E-3</v>
      </c>
      <c r="F59">
        <f t="shared" si="2"/>
        <v>2.1281640871033247E-3</v>
      </c>
      <c r="G59">
        <f t="shared" si="3"/>
        <v>-3.0244091961676E-3</v>
      </c>
      <c r="H59">
        <f>0</f>
        <v>0</v>
      </c>
    </row>
    <row r="60" spans="1:8" x14ac:dyDescent="0.2">
      <c r="A60" s="4">
        <v>44586</v>
      </c>
      <c r="B60">
        <v>134.00373840332031</v>
      </c>
      <c r="C60">
        <v>4356.4501953125</v>
      </c>
      <c r="D60">
        <f t="shared" si="0"/>
        <v>1.0900418342806306E-2</v>
      </c>
      <c r="E60">
        <f t="shared" si="1"/>
        <v>-1.2171906253646725E-2</v>
      </c>
      <c r="F60">
        <f t="shared" si="2"/>
        <v>-1.1299430238783484E-2</v>
      </c>
      <c r="G60">
        <f t="shared" si="3"/>
        <v>2.2199848581589791E-2</v>
      </c>
      <c r="H60">
        <f>0</f>
        <v>0</v>
      </c>
    </row>
    <row r="61" spans="1:8" x14ac:dyDescent="0.2">
      <c r="A61" s="4">
        <v>44587</v>
      </c>
      <c r="B61">
        <v>135.2749328613281</v>
      </c>
      <c r="C61">
        <v>4349.93017578125</v>
      </c>
      <c r="D61">
        <f t="shared" si="0"/>
        <v>9.4862611532655627E-3</v>
      </c>
      <c r="E61">
        <f t="shared" si="1"/>
        <v>-1.4966358477518371E-3</v>
      </c>
      <c r="F61">
        <f t="shared" si="2"/>
        <v>-1.7071789212800559E-3</v>
      </c>
      <c r="G61">
        <f t="shared" si="3"/>
        <v>1.1193440074545619E-2</v>
      </c>
      <c r="H61">
        <f>0</f>
        <v>0</v>
      </c>
    </row>
    <row r="62" spans="1:8" x14ac:dyDescent="0.2">
      <c r="A62" s="4">
        <v>44588</v>
      </c>
      <c r="B62">
        <v>132.88804626464841</v>
      </c>
      <c r="C62">
        <v>4326.509765625</v>
      </c>
      <c r="D62">
        <f t="shared" si="0"/>
        <v>-1.7644707309716567E-2</v>
      </c>
      <c r="E62">
        <f t="shared" si="1"/>
        <v>-5.3840887577105701E-3</v>
      </c>
      <c r="F62">
        <f t="shared" si="2"/>
        <v>-5.2002450338436276E-3</v>
      </c>
      <c r="G62">
        <f t="shared" si="3"/>
        <v>-1.2444462275872939E-2</v>
      </c>
      <c r="H62">
        <f>0</f>
        <v>0</v>
      </c>
    </row>
    <row r="63" spans="1:8" x14ac:dyDescent="0.2">
      <c r="A63" s="4">
        <v>44589</v>
      </c>
      <c r="B63">
        <v>134.076904296875</v>
      </c>
      <c r="C63">
        <v>4431.85009765625</v>
      </c>
      <c r="D63">
        <f t="shared" si="0"/>
        <v>8.9463128222908583E-3</v>
      </c>
      <c r="E63">
        <f t="shared" si="1"/>
        <v>2.4347646888076113E-2</v>
      </c>
      <c r="F63">
        <f t="shared" si="2"/>
        <v>2.1515170086927139E-2</v>
      </c>
      <c r="G63">
        <f t="shared" si="3"/>
        <v>-1.2568857264636281E-2</v>
      </c>
      <c r="H63">
        <f>0</f>
        <v>0</v>
      </c>
    </row>
    <row r="64" spans="1:8" x14ac:dyDescent="0.2">
      <c r="A64" s="4">
        <v>44592</v>
      </c>
      <c r="B64">
        <v>135.89680480957031</v>
      </c>
      <c r="C64">
        <v>4515.5498046875</v>
      </c>
      <c r="D64">
        <f t="shared" si="0"/>
        <v>1.3573557073376818E-2</v>
      </c>
      <c r="E64">
        <f t="shared" si="1"/>
        <v>1.8885951732779516E-2</v>
      </c>
      <c r="F64">
        <f t="shared" si="2"/>
        <v>1.6607570507972572E-2</v>
      </c>
      <c r="G64">
        <f t="shared" si="3"/>
        <v>-3.0340134345957538E-3</v>
      </c>
      <c r="H64">
        <f>0</f>
        <v>0</v>
      </c>
    </row>
    <row r="65" spans="1:8" x14ac:dyDescent="0.2">
      <c r="A65" s="4">
        <v>44593</v>
      </c>
      <c r="B65">
        <v>138.22880554199219</v>
      </c>
      <c r="C65">
        <v>4546.5400390625</v>
      </c>
      <c r="D65">
        <f t="shared" si="0"/>
        <v>1.7160085078451015E-2</v>
      </c>
      <c r="E65">
        <f t="shared" si="1"/>
        <v>6.8630035578014503E-3</v>
      </c>
      <c r="F65">
        <f t="shared" si="2"/>
        <v>5.8043649603149606E-3</v>
      </c>
      <c r="G65">
        <f t="shared" si="3"/>
        <v>1.1355720118136054E-2</v>
      </c>
      <c r="H65">
        <f>0</f>
        <v>0</v>
      </c>
    </row>
    <row r="66" spans="1:8" x14ac:dyDescent="0.2">
      <c r="A66" s="4">
        <v>44594</v>
      </c>
      <c r="B66">
        <v>137.1222229003906</v>
      </c>
      <c r="C66">
        <v>4589.3798828125</v>
      </c>
      <c r="D66">
        <f t="shared" ref="D66:D129" si="4">(B66/B65)-1</f>
        <v>-8.0054416824533181E-3</v>
      </c>
      <c r="E66">
        <f t="shared" ref="E66:E129" si="5">(C66/C65)-1</f>
        <v>9.4225154473364103E-3</v>
      </c>
      <c r="F66">
        <f t="shared" ref="F66:F129" si="6">alpha_jpm+beta_jpm*E66</f>
        <v>8.1042112743717996E-3</v>
      </c>
      <c r="G66">
        <f t="shared" ref="G66:G129" si="7">D66-F66</f>
        <v>-1.6109652956825118E-2</v>
      </c>
      <c r="H66">
        <f>0</f>
        <v>0</v>
      </c>
    </row>
    <row r="67" spans="1:8" x14ac:dyDescent="0.2">
      <c r="A67" s="4">
        <v>44595</v>
      </c>
      <c r="B67">
        <v>135.9882507324219</v>
      </c>
      <c r="C67">
        <v>4477.43994140625</v>
      </c>
      <c r="D67">
        <f t="shared" si="4"/>
        <v>-8.26979131451544E-3</v>
      </c>
      <c r="E67">
        <f t="shared" si="5"/>
        <v>-2.4391082077444004E-2</v>
      </c>
      <c r="F67">
        <f t="shared" si="6"/>
        <v>-2.2278955903061028E-2</v>
      </c>
      <c r="G67">
        <f t="shared" si="7"/>
        <v>1.4009164588545588E-2</v>
      </c>
      <c r="H67">
        <f>0</f>
        <v>0</v>
      </c>
    </row>
    <row r="68" spans="1:8" x14ac:dyDescent="0.2">
      <c r="A68" s="4">
        <v>44596</v>
      </c>
      <c r="B68">
        <v>139.5182800292969</v>
      </c>
      <c r="C68">
        <v>4500.52978515625</v>
      </c>
      <c r="D68">
        <f t="shared" si="4"/>
        <v>2.5958340355600962E-2</v>
      </c>
      <c r="E68">
        <f t="shared" si="5"/>
        <v>5.1569298644233985E-3</v>
      </c>
      <c r="F68">
        <f t="shared" si="6"/>
        <v>4.2713745056631751E-3</v>
      </c>
      <c r="G68">
        <f t="shared" si="7"/>
        <v>2.1686965849937786E-2</v>
      </c>
      <c r="H68">
        <f>0</f>
        <v>0</v>
      </c>
    </row>
    <row r="69" spans="1:8" x14ac:dyDescent="0.2">
      <c r="A69" s="4">
        <v>44599</v>
      </c>
      <c r="B69">
        <v>139.98466491699219</v>
      </c>
      <c r="C69">
        <v>4483.8701171875</v>
      </c>
      <c r="D69">
        <f t="shared" si="4"/>
        <v>3.3428228014089623E-3</v>
      </c>
      <c r="E69">
        <f t="shared" si="5"/>
        <v>-3.7017126347429485E-3</v>
      </c>
      <c r="F69">
        <f t="shared" si="6"/>
        <v>-3.6885480024352992E-3</v>
      </c>
      <c r="G69">
        <f t="shared" si="7"/>
        <v>7.0313708038442614E-3</v>
      </c>
      <c r="H69">
        <f>0</f>
        <v>0</v>
      </c>
    </row>
    <row r="70" spans="1:8" x14ac:dyDescent="0.2">
      <c r="A70" s="4">
        <v>44600</v>
      </c>
      <c r="B70">
        <v>142.61848449707031</v>
      </c>
      <c r="C70">
        <v>4521.5400390625</v>
      </c>
      <c r="D70">
        <f t="shared" si="4"/>
        <v>1.8815057932523693E-2</v>
      </c>
      <c r="E70">
        <f t="shared" si="5"/>
        <v>8.4012071916632625E-3</v>
      </c>
      <c r="F70">
        <f t="shared" si="6"/>
        <v>7.1865159759325042E-3</v>
      </c>
      <c r="G70">
        <f t="shared" si="7"/>
        <v>1.1628541956591189E-2</v>
      </c>
      <c r="H70">
        <f>0</f>
        <v>0</v>
      </c>
    </row>
    <row r="71" spans="1:8" x14ac:dyDescent="0.2">
      <c r="A71" s="4">
        <v>44601</v>
      </c>
      <c r="B71">
        <v>143.2129211425781</v>
      </c>
      <c r="C71">
        <v>4587.18017578125</v>
      </c>
      <c r="D71">
        <f t="shared" si="4"/>
        <v>4.1680196476916453E-3</v>
      </c>
      <c r="E71">
        <f t="shared" si="5"/>
        <v>1.4517207887505545E-2</v>
      </c>
      <c r="F71">
        <f t="shared" si="6"/>
        <v>1.2682041007331196E-2</v>
      </c>
      <c r="G71">
        <f t="shared" si="7"/>
        <v>-8.5140213596395509E-3</v>
      </c>
      <c r="H71">
        <f>0</f>
        <v>0</v>
      </c>
    </row>
    <row r="72" spans="1:8" x14ac:dyDescent="0.2">
      <c r="A72" s="4">
        <v>44602</v>
      </c>
      <c r="B72">
        <v>142.61848449707031</v>
      </c>
      <c r="C72">
        <v>4504.080078125</v>
      </c>
      <c r="D72">
        <f t="shared" si="4"/>
        <v>-4.150719367814415E-3</v>
      </c>
      <c r="E72">
        <f t="shared" si="5"/>
        <v>-1.8115725668459759E-2</v>
      </c>
      <c r="F72">
        <f t="shared" si="6"/>
        <v>-1.6640241988269407E-2</v>
      </c>
      <c r="G72">
        <f t="shared" si="7"/>
        <v>1.2489522620454992E-2</v>
      </c>
      <c r="H72">
        <f>0</f>
        <v>0</v>
      </c>
    </row>
    <row r="73" spans="1:8" x14ac:dyDescent="0.2">
      <c r="A73" s="4">
        <v>44603</v>
      </c>
      <c r="B73">
        <v>140.76200866699219</v>
      </c>
      <c r="C73">
        <v>4418.64013671875</v>
      </c>
      <c r="D73">
        <f t="shared" si="4"/>
        <v>-1.3017077250713993E-2</v>
      </c>
      <c r="E73">
        <f t="shared" si="5"/>
        <v>-1.896945434456343E-2</v>
      </c>
      <c r="F73">
        <f t="shared" si="6"/>
        <v>-1.7407358858079452E-2</v>
      </c>
      <c r="G73">
        <f t="shared" si="7"/>
        <v>4.3902816073654594E-3</v>
      </c>
      <c r="H73">
        <f>0</f>
        <v>0</v>
      </c>
    </row>
    <row r="74" spans="1:8" x14ac:dyDescent="0.2">
      <c r="A74" s="4">
        <v>44606</v>
      </c>
      <c r="B74">
        <v>139.45428466796881</v>
      </c>
      <c r="C74">
        <v>4401.669921875</v>
      </c>
      <c r="D74">
        <f t="shared" si="4"/>
        <v>-9.2903192516748945E-3</v>
      </c>
      <c r="E74">
        <f t="shared" si="5"/>
        <v>-3.8405967262932217E-3</v>
      </c>
      <c r="F74">
        <f t="shared" si="6"/>
        <v>-3.8133421349958877E-3</v>
      </c>
      <c r="G74">
        <f t="shared" si="7"/>
        <v>-5.4769771166790068E-3</v>
      </c>
      <c r="H74">
        <f>0</f>
        <v>0</v>
      </c>
    </row>
    <row r="75" spans="1:8" x14ac:dyDescent="0.2">
      <c r="A75" s="4">
        <v>44607</v>
      </c>
      <c r="B75">
        <v>141.49360656738281</v>
      </c>
      <c r="C75">
        <v>4471.06982421875</v>
      </c>
      <c r="D75">
        <f t="shared" si="4"/>
        <v>1.4623587251331172E-2</v>
      </c>
      <c r="E75">
        <f t="shared" si="5"/>
        <v>1.5766721170720421E-2</v>
      </c>
      <c r="F75">
        <f t="shared" si="6"/>
        <v>1.380478965738295E-2</v>
      </c>
      <c r="G75">
        <f t="shared" si="7"/>
        <v>8.1879759394822178E-4</v>
      </c>
      <c r="H75">
        <f>0</f>
        <v>0</v>
      </c>
    </row>
    <row r="76" spans="1:8" x14ac:dyDescent="0.2">
      <c r="A76" s="4">
        <v>44608</v>
      </c>
      <c r="B76">
        <v>141.74969482421881</v>
      </c>
      <c r="C76">
        <v>4475.009765625</v>
      </c>
      <c r="D76">
        <f t="shared" si="4"/>
        <v>1.8098927792475905E-3</v>
      </c>
      <c r="E76">
        <f t="shared" si="5"/>
        <v>8.8120775589506373E-4</v>
      </c>
      <c r="F76">
        <f t="shared" si="6"/>
        <v>4.29429574117308E-4</v>
      </c>
      <c r="G76">
        <f t="shared" si="7"/>
        <v>1.3804632051302825E-3</v>
      </c>
      <c r="H76">
        <f>0</f>
        <v>0</v>
      </c>
    </row>
    <row r="77" spans="1:8" x14ac:dyDescent="0.2">
      <c r="A77" s="4">
        <v>44609</v>
      </c>
      <c r="B77">
        <v>138.48486328125</v>
      </c>
      <c r="C77">
        <v>4380.259765625</v>
      </c>
      <c r="D77">
        <f t="shared" si="4"/>
        <v>-2.3032370877534958E-2</v>
      </c>
      <c r="E77">
        <f t="shared" si="5"/>
        <v>-2.1173138152195015E-2</v>
      </c>
      <c r="F77">
        <f t="shared" si="6"/>
        <v>-1.9387476279315214E-2</v>
      </c>
      <c r="G77">
        <f t="shared" si="7"/>
        <v>-3.6448945982197438E-3</v>
      </c>
      <c r="H77">
        <f>0</f>
        <v>0</v>
      </c>
    </row>
    <row r="78" spans="1:8" x14ac:dyDescent="0.2">
      <c r="A78" s="4">
        <v>44610</v>
      </c>
      <c r="B78">
        <v>139.13421630859381</v>
      </c>
      <c r="C78">
        <v>4348.8701171875</v>
      </c>
      <c r="D78">
        <f t="shared" si="4"/>
        <v>4.6889819721671611E-3</v>
      </c>
      <c r="E78">
        <f t="shared" si="5"/>
        <v>-7.1661613961429005E-3</v>
      </c>
      <c r="F78">
        <f t="shared" si="6"/>
        <v>-6.8015242486961121E-3</v>
      </c>
      <c r="G78">
        <f t="shared" si="7"/>
        <v>1.1490506220863273E-2</v>
      </c>
      <c r="H78">
        <f>0</f>
        <v>0</v>
      </c>
    </row>
    <row r="79" spans="1:8" x14ac:dyDescent="0.2">
      <c r="A79" s="4">
        <v>44614</v>
      </c>
      <c r="B79">
        <v>138.88726806640619</v>
      </c>
      <c r="C79">
        <v>4304.759765625</v>
      </c>
      <c r="D79">
        <f t="shared" si="4"/>
        <v>-1.7748922496526598E-3</v>
      </c>
      <c r="E79">
        <f t="shared" si="5"/>
        <v>-1.0142945264832837E-2</v>
      </c>
      <c r="F79">
        <f t="shared" si="6"/>
        <v>-9.4763097951677429E-3</v>
      </c>
      <c r="G79">
        <f t="shared" si="7"/>
        <v>7.7014175455150831E-3</v>
      </c>
      <c r="H79">
        <f>0</f>
        <v>0</v>
      </c>
    </row>
    <row r="80" spans="1:8" x14ac:dyDescent="0.2">
      <c r="A80" s="4">
        <v>44615</v>
      </c>
      <c r="B80">
        <v>135.9791259765625</v>
      </c>
      <c r="C80">
        <v>4225.5</v>
      </c>
      <c r="D80">
        <f t="shared" si="4"/>
        <v>-2.0938867401821382E-2</v>
      </c>
      <c r="E80">
        <f t="shared" si="5"/>
        <v>-1.8412122845487655E-2</v>
      </c>
      <c r="F80">
        <f t="shared" si="6"/>
        <v>-1.6906569313362752E-2</v>
      </c>
      <c r="G80">
        <f t="shared" si="7"/>
        <v>-4.0322980884586294E-3</v>
      </c>
      <c r="H80">
        <f>0</f>
        <v>0</v>
      </c>
    </row>
    <row r="81" spans="1:8" x14ac:dyDescent="0.2">
      <c r="A81" s="4">
        <v>44616</v>
      </c>
      <c r="B81">
        <v>132.1930236816406</v>
      </c>
      <c r="C81">
        <v>4288.7001953125</v>
      </c>
      <c r="D81">
        <f t="shared" si="4"/>
        <v>-2.7843260998562935E-2</v>
      </c>
      <c r="E81">
        <f t="shared" si="5"/>
        <v>1.4956856067329216E-2</v>
      </c>
      <c r="F81">
        <f t="shared" si="6"/>
        <v>1.3077086347805461E-2</v>
      </c>
      <c r="G81">
        <f t="shared" si="7"/>
        <v>-4.0920347346368395E-2</v>
      </c>
      <c r="H81">
        <f>0</f>
        <v>0</v>
      </c>
    </row>
    <row r="82" spans="1:8" x14ac:dyDescent="0.2">
      <c r="A82" s="4">
        <v>44617</v>
      </c>
      <c r="B82">
        <v>135.3206481933594</v>
      </c>
      <c r="C82">
        <v>4384.64990234375</v>
      </c>
      <c r="D82">
        <f t="shared" si="4"/>
        <v>2.3659527746721531E-2</v>
      </c>
      <c r="E82">
        <f t="shared" si="5"/>
        <v>2.2372677655603468E-2</v>
      </c>
      <c r="F82">
        <f t="shared" si="6"/>
        <v>1.9740563870699269E-2</v>
      </c>
      <c r="G82">
        <f t="shared" si="7"/>
        <v>3.9189638760222627E-3</v>
      </c>
      <c r="H82">
        <f>0</f>
        <v>0</v>
      </c>
    </row>
    <row r="83" spans="1:8" x14ac:dyDescent="0.2">
      <c r="A83" s="4">
        <v>44620</v>
      </c>
      <c r="B83">
        <v>129.67811584472659</v>
      </c>
      <c r="C83">
        <v>4373.93994140625</v>
      </c>
      <c r="D83">
        <f t="shared" si="4"/>
        <v>-4.1697497196216515E-2</v>
      </c>
      <c r="E83">
        <f t="shared" si="5"/>
        <v>-2.4426034406476171E-3</v>
      </c>
      <c r="F83">
        <f t="shared" si="6"/>
        <v>-2.5571769582627491E-3</v>
      </c>
      <c r="G83">
        <f t="shared" si="7"/>
        <v>-3.9140320237953767E-2</v>
      </c>
      <c r="H83">
        <f>0</f>
        <v>0</v>
      </c>
    </row>
    <row r="84" spans="1:8" x14ac:dyDescent="0.2">
      <c r="A84" s="4">
        <v>44621</v>
      </c>
      <c r="B84">
        <v>124.7854309082031</v>
      </c>
      <c r="C84">
        <v>4306.259765625</v>
      </c>
      <c r="D84">
        <f t="shared" si="4"/>
        <v>-3.7729457315541781E-2</v>
      </c>
      <c r="E84">
        <f t="shared" si="5"/>
        <v>-1.5473503680411893E-2</v>
      </c>
      <c r="F84">
        <f t="shared" si="6"/>
        <v>-1.4266076615184971E-2</v>
      </c>
      <c r="G84">
        <f t="shared" si="7"/>
        <v>-2.346338070035681E-2</v>
      </c>
      <c r="H84">
        <f>0</f>
        <v>0</v>
      </c>
    </row>
    <row r="85" spans="1:8" x14ac:dyDescent="0.2">
      <c r="A85" s="4">
        <v>44622</v>
      </c>
      <c r="B85">
        <v>127.37351989746089</v>
      </c>
      <c r="C85">
        <v>4386.5400390625</v>
      </c>
      <c r="D85">
        <f t="shared" si="4"/>
        <v>2.0740313756352657E-2</v>
      </c>
      <c r="E85">
        <f t="shared" si="5"/>
        <v>1.8642691757321028E-2</v>
      </c>
      <c r="F85">
        <f t="shared" si="6"/>
        <v>1.638898955110997E-2</v>
      </c>
      <c r="G85">
        <f t="shared" si="7"/>
        <v>4.3513242052426876E-3</v>
      </c>
      <c r="H85">
        <f>0</f>
        <v>0</v>
      </c>
    </row>
    <row r="86" spans="1:8" x14ac:dyDescent="0.2">
      <c r="A86" s="4">
        <v>44623</v>
      </c>
      <c r="B86">
        <v>126.468147277832</v>
      </c>
      <c r="C86">
        <v>4363.490234375</v>
      </c>
      <c r="D86">
        <f t="shared" si="4"/>
        <v>-7.1080128770700801E-3</v>
      </c>
      <c r="E86">
        <f t="shared" si="5"/>
        <v>-5.2546664300883172E-3</v>
      </c>
      <c r="F86">
        <f t="shared" si="6"/>
        <v>-5.0839527578218991E-3</v>
      </c>
      <c r="G86">
        <f t="shared" si="7"/>
        <v>-2.024060119248181E-3</v>
      </c>
      <c r="H86">
        <f>0</f>
        <v>0</v>
      </c>
    </row>
    <row r="87" spans="1:8" x14ac:dyDescent="0.2">
      <c r="A87" s="4">
        <v>44624</v>
      </c>
      <c r="B87">
        <v>122.9106826782227</v>
      </c>
      <c r="C87">
        <v>4328.8701171875</v>
      </c>
      <c r="D87">
        <f t="shared" si="4"/>
        <v>-2.8129332770204019E-2</v>
      </c>
      <c r="E87">
        <f t="shared" si="5"/>
        <v>-7.9340425503344747E-3</v>
      </c>
      <c r="F87">
        <f t="shared" si="6"/>
        <v>-7.4915029314761598E-3</v>
      </c>
      <c r="G87">
        <f t="shared" si="7"/>
        <v>-2.0637829838727858E-2</v>
      </c>
      <c r="H87">
        <f>0</f>
        <v>0</v>
      </c>
    </row>
    <row r="88" spans="1:8" x14ac:dyDescent="0.2">
      <c r="A88" s="4">
        <v>44627</v>
      </c>
      <c r="B88">
        <v>118.16436767578119</v>
      </c>
      <c r="C88">
        <v>4201.08984375</v>
      </c>
      <c r="D88">
        <f t="shared" si="4"/>
        <v>-3.8615968108054899E-2</v>
      </c>
      <c r="E88">
        <f t="shared" si="5"/>
        <v>-2.9518158313449172E-2</v>
      </c>
      <c r="F88">
        <f t="shared" si="6"/>
        <v>-2.6885884056618972E-2</v>
      </c>
      <c r="G88">
        <f t="shared" si="7"/>
        <v>-1.1730084051435927E-2</v>
      </c>
      <c r="H88">
        <f>0</f>
        <v>0</v>
      </c>
    </row>
    <row r="89" spans="1:8" x14ac:dyDescent="0.2">
      <c r="A89" s="4">
        <v>44628</v>
      </c>
      <c r="B89">
        <v>117.332160949707</v>
      </c>
      <c r="C89">
        <v>4170.7001953125</v>
      </c>
      <c r="D89">
        <f t="shared" si="4"/>
        <v>-7.0427891456888991E-3</v>
      </c>
      <c r="E89">
        <f t="shared" si="5"/>
        <v>-7.2337535181997703E-3</v>
      </c>
      <c r="F89">
        <f t="shared" si="6"/>
        <v>-6.8622590682557959E-3</v>
      </c>
      <c r="G89">
        <f t="shared" si="7"/>
        <v>-1.8053007743310326E-4</v>
      </c>
      <c r="H89">
        <f>0</f>
        <v>0</v>
      </c>
    </row>
    <row r="90" spans="1:8" x14ac:dyDescent="0.2">
      <c r="A90" s="4">
        <v>44629</v>
      </c>
      <c r="B90">
        <v>122.0327682495117</v>
      </c>
      <c r="C90">
        <v>4277.8798828125</v>
      </c>
      <c r="D90">
        <f t="shared" si="4"/>
        <v>4.0062394332101015E-2</v>
      </c>
      <c r="E90">
        <f t="shared" si="5"/>
        <v>2.5698247891435821E-2</v>
      </c>
      <c r="F90">
        <f t="shared" si="6"/>
        <v>2.2728750985706498E-2</v>
      </c>
      <c r="G90">
        <f t="shared" si="7"/>
        <v>1.7333643346394517E-2</v>
      </c>
      <c r="H90">
        <f>0</f>
        <v>0</v>
      </c>
    </row>
    <row r="91" spans="1:8" x14ac:dyDescent="0.2">
      <c r="A91" s="4">
        <v>44630</v>
      </c>
      <c r="B91">
        <v>120.5878372192383</v>
      </c>
      <c r="C91">
        <v>4259.52001953125</v>
      </c>
      <c r="D91">
        <f t="shared" si="4"/>
        <v>-1.1840516698916947E-2</v>
      </c>
      <c r="E91">
        <f t="shared" si="5"/>
        <v>-4.291813651667864E-3</v>
      </c>
      <c r="F91">
        <f t="shared" si="6"/>
        <v>-4.2187825577991106E-3</v>
      </c>
      <c r="G91">
        <f t="shared" si="7"/>
        <v>-7.6217341411178368E-3</v>
      </c>
      <c r="H91">
        <f>0</f>
        <v>0</v>
      </c>
    </row>
    <row r="92" spans="1:8" x14ac:dyDescent="0.2">
      <c r="A92" s="4">
        <v>44631</v>
      </c>
      <c r="B92">
        <v>117.871711730957</v>
      </c>
      <c r="C92">
        <v>4204.31005859375</v>
      </c>
      <c r="D92">
        <f t="shared" si="4"/>
        <v>-2.2524041818107743E-2</v>
      </c>
      <c r="E92">
        <f t="shared" si="5"/>
        <v>-1.2961545123475138E-2</v>
      </c>
      <c r="F92">
        <f t="shared" si="6"/>
        <v>-1.2008959290645337E-2</v>
      </c>
      <c r="G92">
        <f t="shared" si="7"/>
        <v>-1.0515082527462406E-2</v>
      </c>
      <c r="H92">
        <f>0</f>
        <v>0</v>
      </c>
    </row>
    <row r="93" spans="1:8" x14ac:dyDescent="0.2">
      <c r="A93" s="4">
        <v>44634</v>
      </c>
      <c r="B93">
        <v>119.0423049926758</v>
      </c>
      <c r="C93">
        <v>4173.10986328125</v>
      </c>
      <c r="D93">
        <f t="shared" si="4"/>
        <v>9.9310788358675239E-3</v>
      </c>
      <c r="E93">
        <f t="shared" si="5"/>
        <v>-7.4210024659636664E-3</v>
      </c>
      <c r="F93">
        <f t="shared" si="6"/>
        <v>-7.0305113838971438E-3</v>
      </c>
      <c r="G93">
        <f t="shared" si="7"/>
        <v>1.6961590219764667E-2</v>
      </c>
      <c r="H93">
        <f>0</f>
        <v>0</v>
      </c>
    </row>
    <row r="94" spans="1:8" x14ac:dyDescent="0.2">
      <c r="A94" s="4">
        <v>44635</v>
      </c>
      <c r="B94">
        <v>121.1548156738281</v>
      </c>
      <c r="C94">
        <v>4262.4501953125</v>
      </c>
      <c r="D94">
        <f t="shared" si="4"/>
        <v>1.7745881863445723E-2</v>
      </c>
      <c r="E94">
        <f t="shared" si="5"/>
        <v>2.1408574170870942E-2</v>
      </c>
      <c r="F94">
        <f t="shared" si="6"/>
        <v>1.8874269850031794E-2</v>
      </c>
      <c r="G94">
        <f t="shared" si="7"/>
        <v>-1.1283879865860713E-3</v>
      </c>
      <c r="H94">
        <f>0</f>
        <v>0</v>
      </c>
    </row>
    <row r="95" spans="1:8" x14ac:dyDescent="0.2">
      <c r="A95" s="4">
        <v>44636</v>
      </c>
      <c r="B95">
        <v>126.5687255859375</v>
      </c>
      <c r="C95">
        <v>4357.85986328125</v>
      </c>
      <c r="D95">
        <f t="shared" si="4"/>
        <v>4.4685882950659561E-2</v>
      </c>
      <c r="E95">
        <f t="shared" si="5"/>
        <v>2.238376135718223E-2</v>
      </c>
      <c r="F95">
        <f t="shared" si="6"/>
        <v>1.9750523117353386E-2</v>
      </c>
      <c r="G95">
        <f t="shared" si="7"/>
        <v>2.4935359833306175E-2</v>
      </c>
      <c r="H95">
        <f>0</f>
        <v>0</v>
      </c>
    </row>
    <row r="96" spans="1:8" x14ac:dyDescent="0.2">
      <c r="A96" s="4">
        <v>44637</v>
      </c>
      <c r="B96">
        <v>128.16912841796881</v>
      </c>
      <c r="C96">
        <v>4411.669921875</v>
      </c>
      <c r="D96">
        <f t="shared" si="4"/>
        <v>1.2644536196618761E-2</v>
      </c>
      <c r="E96">
        <f t="shared" si="5"/>
        <v>1.234781757145198E-2</v>
      </c>
      <c r="F96">
        <f t="shared" si="6"/>
        <v>1.0732737961494243E-2</v>
      </c>
      <c r="G96">
        <f t="shared" si="7"/>
        <v>1.9117982351245181E-3</v>
      </c>
      <c r="H96">
        <f>0</f>
        <v>0</v>
      </c>
    </row>
    <row r="97" spans="1:8" x14ac:dyDescent="0.2">
      <c r="A97" s="4">
        <v>44638</v>
      </c>
      <c r="B97">
        <v>128.12342834472659</v>
      </c>
      <c r="C97">
        <v>4463.1201171875</v>
      </c>
      <c r="D97">
        <f t="shared" si="4"/>
        <v>-3.5656069293987791E-4</v>
      </c>
      <c r="E97">
        <f t="shared" si="5"/>
        <v>1.1662294827948783E-2</v>
      </c>
      <c r="F97">
        <f t="shared" si="6"/>
        <v>1.0116762329072229E-2</v>
      </c>
      <c r="G97">
        <f t="shared" si="7"/>
        <v>-1.0473323022012107E-2</v>
      </c>
      <c r="H97">
        <f>0</f>
        <v>0</v>
      </c>
    </row>
    <row r="98" spans="1:8" x14ac:dyDescent="0.2">
      <c r="A98" s="4">
        <v>44641</v>
      </c>
      <c r="B98">
        <v>127.7119064331055</v>
      </c>
      <c r="C98">
        <v>4461.18017578125</v>
      </c>
      <c r="D98">
        <f t="shared" si="4"/>
        <v>-3.2119177338422178E-3</v>
      </c>
      <c r="E98">
        <f t="shared" si="5"/>
        <v>-4.3466036210393355E-4</v>
      </c>
      <c r="F98">
        <f t="shared" si="6"/>
        <v>-7.5294213251100276E-4</v>
      </c>
      <c r="G98">
        <f t="shared" si="7"/>
        <v>-2.4589756013312153E-3</v>
      </c>
      <c r="H98">
        <f>0</f>
        <v>0</v>
      </c>
    </row>
    <row r="99" spans="1:8" x14ac:dyDescent="0.2">
      <c r="A99" s="4">
        <v>44642</v>
      </c>
      <c r="B99">
        <v>130.427978515625</v>
      </c>
      <c r="C99">
        <v>4511.60986328125</v>
      </c>
      <c r="D99">
        <f t="shared" si="4"/>
        <v>2.1267179845460671E-2</v>
      </c>
      <c r="E99">
        <f t="shared" si="5"/>
        <v>1.1304113600650201E-2</v>
      </c>
      <c r="F99">
        <f t="shared" si="6"/>
        <v>9.7949190203010916E-3</v>
      </c>
      <c r="G99">
        <f t="shared" si="7"/>
        <v>1.1472260825159579E-2</v>
      </c>
      <c r="H99">
        <f>0</f>
        <v>0</v>
      </c>
    </row>
    <row r="100" spans="1:8" x14ac:dyDescent="0.2">
      <c r="A100" s="4">
        <v>44643</v>
      </c>
      <c r="B100">
        <v>127.8307647705078</v>
      </c>
      <c r="C100">
        <v>4456.240234375</v>
      </c>
      <c r="D100">
        <f t="shared" si="4"/>
        <v>-1.991301080240282E-2</v>
      </c>
      <c r="E100">
        <f t="shared" si="5"/>
        <v>-1.2272698789159042E-2</v>
      </c>
      <c r="F100">
        <f t="shared" si="6"/>
        <v>-1.1389997249716401E-2</v>
      </c>
      <c r="G100">
        <f t="shared" si="7"/>
        <v>-8.5230135526864186E-3</v>
      </c>
      <c r="H100">
        <f>0</f>
        <v>0</v>
      </c>
    </row>
    <row r="101" spans="1:8" x14ac:dyDescent="0.2">
      <c r="A101" s="4">
        <v>44644</v>
      </c>
      <c r="B101">
        <v>128.6629943847656</v>
      </c>
      <c r="C101">
        <v>4520.16015625</v>
      </c>
      <c r="D101">
        <f t="shared" si="4"/>
        <v>6.5104015903518775E-3</v>
      </c>
      <c r="E101">
        <f t="shared" si="5"/>
        <v>1.4343912920566471E-2</v>
      </c>
      <c r="F101">
        <f t="shared" si="6"/>
        <v>1.2526327024290528E-2</v>
      </c>
      <c r="G101">
        <f t="shared" si="7"/>
        <v>-6.0159254339386507E-3</v>
      </c>
      <c r="H101">
        <f>0</f>
        <v>0</v>
      </c>
    </row>
    <row r="102" spans="1:8" x14ac:dyDescent="0.2">
      <c r="A102" s="4">
        <v>44645</v>
      </c>
      <c r="B102">
        <v>129.78785705566409</v>
      </c>
      <c r="C102">
        <v>4543.06005859375</v>
      </c>
      <c r="D102">
        <f t="shared" si="4"/>
        <v>8.7427055174436052E-3</v>
      </c>
      <c r="E102">
        <f t="shared" si="5"/>
        <v>5.0661705674490687E-3</v>
      </c>
      <c r="F102">
        <f t="shared" si="6"/>
        <v>4.1898228490890276E-3</v>
      </c>
      <c r="G102">
        <f t="shared" si="7"/>
        <v>4.5528826683545777E-3</v>
      </c>
      <c r="H102">
        <f>0</f>
        <v>0</v>
      </c>
    </row>
    <row r="103" spans="1:8" x14ac:dyDescent="0.2">
      <c r="A103" s="4">
        <v>44648</v>
      </c>
      <c r="B103">
        <v>128.8276062011719</v>
      </c>
      <c r="C103">
        <v>4575.52001953125</v>
      </c>
      <c r="D103">
        <f t="shared" si="4"/>
        <v>-7.3986186094462392E-3</v>
      </c>
      <c r="E103">
        <f t="shared" si="5"/>
        <v>7.1449552765867619E-3</v>
      </c>
      <c r="F103">
        <f t="shared" si="6"/>
        <v>6.0577123363680582E-3</v>
      </c>
      <c r="G103">
        <f t="shared" si="7"/>
        <v>-1.3456330945814297E-2</v>
      </c>
      <c r="H103">
        <f>0</f>
        <v>0</v>
      </c>
    </row>
    <row r="104" spans="1:8" x14ac:dyDescent="0.2">
      <c r="A104" s="4">
        <v>44649</v>
      </c>
      <c r="B104">
        <v>129.11109924316409</v>
      </c>
      <c r="C104">
        <v>4631.60009765625</v>
      </c>
      <c r="D104">
        <f t="shared" si="4"/>
        <v>2.2005612799285146E-3</v>
      </c>
      <c r="E104">
        <f t="shared" si="5"/>
        <v>1.2256547427530462E-2</v>
      </c>
      <c r="F104">
        <f t="shared" si="6"/>
        <v>1.065072728401328E-2</v>
      </c>
      <c r="G104">
        <f t="shared" si="7"/>
        <v>-8.4501660040847658E-3</v>
      </c>
      <c r="H104">
        <f>0</f>
        <v>0</v>
      </c>
    </row>
    <row r="105" spans="1:8" x14ac:dyDescent="0.2">
      <c r="A105" s="4">
        <v>44650</v>
      </c>
      <c r="B105">
        <v>128.5257568359375</v>
      </c>
      <c r="C105">
        <v>4602.4501953125</v>
      </c>
      <c r="D105">
        <f t="shared" si="4"/>
        <v>-4.533633519176905E-3</v>
      </c>
      <c r="E105">
        <f t="shared" si="5"/>
        <v>-6.2937001746978805E-3</v>
      </c>
      <c r="F105">
        <f t="shared" si="6"/>
        <v>-6.0175752729160368E-3</v>
      </c>
      <c r="G105">
        <f t="shared" si="7"/>
        <v>1.4839417537391318E-3</v>
      </c>
      <c r="H105">
        <f>0</f>
        <v>0</v>
      </c>
    </row>
    <row r="106" spans="1:8" x14ac:dyDescent="0.2">
      <c r="A106" s="4">
        <v>44651</v>
      </c>
      <c r="B106">
        <v>124.6665802001953</v>
      </c>
      <c r="C106">
        <v>4530.41015625</v>
      </c>
      <c r="D106">
        <f t="shared" si="4"/>
        <v>-3.0026484424195421E-2</v>
      </c>
      <c r="E106">
        <f t="shared" si="5"/>
        <v>-1.5652540713177343E-2</v>
      </c>
      <c r="F106">
        <f t="shared" si="6"/>
        <v>-1.4426950124532141E-2</v>
      </c>
      <c r="G106">
        <f t="shared" si="7"/>
        <v>-1.559953429966328E-2</v>
      </c>
      <c r="H106">
        <f>0</f>
        <v>0</v>
      </c>
    </row>
    <row r="107" spans="1:8" x14ac:dyDescent="0.2">
      <c r="A107" s="4">
        <v>44652</v>
      </c>
      <c r="B107">
        <v>123.74289703369141</v>
      </c>
      <c r="C107">
        <v>4545.85986328125</v>
      </c>
      <c r="D107">
        <f t="shared" si="4"/>
        <v>-7.4092283996288755E-3</v>
      </c>
      <c r="E107">
        <f t="shared" si="5"/>
        <v>3.4102225843584133E-3</v>
      </c>
      <c r="F107">
        <f t="shared" si="6"/>
        <v>2.7018727908172308E-3</v>
      </c>
      <c r="G107">
        <f t="shared" si="7"/>
        <v>-1.0111101190446106E-2</v>
      </c>
      <c r="H107">
        <f>0</f>
        <v>0</v>
      </c>
    </row>
    <row r="108" spans="1:8" x14ac:dyDescent="0.2">
      <c r="A108" s="4">
        <v>44655</v>
      </c>
      <c r="B108">
        <v>124.29160308837891</v>
      </c>
      <c r="C108">
        <v>4582.64013671875</v>
      </c>
      <c r="D108">
        <f t="shared" si="4"/>
        <v>4.4342428360806263E-3</v>
      </c>
      <c r="E108">
        <f t="shared" si="5"/>
        <v>8.0909386878793566E-3</v>
      </c>
      <c r="F108">
        <f t="shared" si="6"/>
        <v>6.9077245869520855E-3</v>
      </c>
      <c r="G108">
        <f t="shared" si="7"/>
        <v>-2.4734817508714592E-3</v>
      </c>
      <c r="H108">
        <f>0</f>
        <v>0</v>
      </c>
    </row>
    <row r="109" spans="1:8" x14ac:dyDescent="0.2">
      <c r="A109" s="4">
        <v>44656</v>
      </c>
      <c r="B109">
        <v>122.8451766967773</v>
      </c>
      <c r="C109">
        <v>4525.1201171875</v>
      </c>
      <c r="D109">
        <f t="shared" si="4"/>
        <v>-1.163736210380284E-2</v>
      </c>
      <c r="E109">
        <f t="shared" si="5"/>
        <v>-1.2551720801807331E-2</v>
      </c>
      <c r="F109">
        <f t="shared" si="6"/>
        <v>-1.1640712141861903E-2</v>
      </c>
      <c r="G109">
        <f t="shared" si="7"/>
        <v>3.3500380590637674E-6</v>
      </c>
      <c r="H109">
        <f>0</f>
        <v>0</v>
      </c>
    </row>
    <row r="110" spans="1:8" x14ac:dyDescent="0.2">
      <c r="A110" s="4">
        <v>44657</v>
      </c>
      <c r="B110">
        <v>121.1407928466797</v>
      </c>
      <c r="C110">
        <v>4481.14990234375</v>
      </c>
      <c r="D110">
        <f t="shared" si="4"/>
        <v>-1.3874243140246212E-2</v>
      </c>
      <c r="E110">
        <f t="shared" si="5"/>
        <v>-9.7169166132718976E-3</v>
      </c>
      <c r="F110">
        <f t="shared" si="6"/>
        <v>-9.0935022653488243E-3</v>
      </c>
      <c r="G110">
        <f t="shared" si="7"/>
        <v>-4.7807408748973875E-3</v>
      </c>
      <c r="H110">
        <f>0</f>
        <v>0</v>
      </c>
    </row>
    <row r="111" spans="1:8" x14ac:dyDescent="0.2">
      <c r="A111" s="4">
        <v>44658</v>
      </c>
      <c r="B111">
        <v>120.7722549438477</v>
      </c>
      <c r="C111">
        <v>4500.2099609375</v>
      </c>
      <c r="D111">
        <f t="shared" si="4"/>
        <v>-3.0422279248117912E-3</v>
      </c>
      <c r="E111">
        <f t="shared" si="5"/>
        <v>4.2533856284925342E-3</v>
      </c>
      <c r="F111">
        <f t="shared" si="6"/>
        <v>3.4594959247942047E-3</v>
      </c>
      <c r="G111">
        <f t="shared" si="7"/>
        <v>-6.5017238496059959E-3</v>
      </c>
      <c r="H111">
        <f>0</f>
        <v>0</v>
      </c>
    </row>
    <row r="112" spans="1:8" x14ac:dyDescent="0.2">
      <c r="A112" s="4">
        <v>44659</v>
      </c>
      <c r="B112">
        <v>122.98337554931641</v>
      </c>
      <c r="C112">
        <v>4488.27978515625</v>
      </c>
      <c r="D112">
        <f t="shared" si="4"/>
        <v>1.8308183502053099E-2</v>
      </c>
      <c r="E112">
        <f t="shared" si="5"/>
        <v>-2.6510264820542861E-3</v>
      </c>
      <c r="F112">
        <f t="shared" si="6"/>
        <v>-2.7444552301486964E-3</v>
      </c>
      <c r="G112">
        <f t="shared" si="7"/>
        <v>2.1052638732201794E-2</v>
      </c>
      <c r="H112">
        <f>0</f>
        <v>0</v>
      </c>
    </row>
    <row r="113" spans="1:8" x14ac:dyDescent="0.2">
      <c r="A113" s="4">
        <v>44662</v>
      </c>
      <c r="B113">
        <v>122.5319442749023</v>
      </c>
      <c r="C113">
        <v>4412.52978515625</v>
      </c>
      <c r="D113">
        <f t="shared" si="4"/>
        <v>-3.6706690835062172E-3</v>
      </c>
      <c r="E113">
        <f t="shared" si="5"/>
        <v>-1.687729010355421E-2</v>
      </c>
      <c r="F113">
        <f t="shared" si="6"/>
        <v>-1.5527447208612251E-2</v>
      </c>
      <c r="G113">
        <f t="shared" si="7"/>
        <v>1.1856778125106033E-2</v>
      </c>
      <c r="H113">
        <f>0</f>
        <v>0</v>
      </c>
    </row>
    <row r="114" spans="1:8" x14ac:dyDescent="0.2">
      <c r="A114" s="4">
        <v>44663</v>
      </c>
      <c r="B114">
        <v>121.1868438720703</v>
      </c>
      <c r="C114">
        <v>4397.4501953125</v>
      </c>
      <c r="D114">
        <f t="shared" si="4"/>
        <v>-1.0977548840767959E-2</v>
      </c>
      <c r="E114">
        <f t="shared" si="5"/>
        <v>-3.4174477177417728E-3</v>
      </c>
      <c r="F114">
        <f t="shared" si="6"/>
        <v>-3.4331221049218436E-3</v>
      </c>
      <c r="G114">
        <f t="shared" si="7"/>
        <v>-7.5444267358461149E-3</v>
      </c>
      <c r="H114">
        <f>0</f>
        <v>0</v>
      </c>
    </row>
    <row r="115" spans="1:8" x14ac:dyDescent="0.2">
      <c r="A115" s="4">
        <v>44664</v>
      </c>
      <c r="B115">
        <v>117.2805862426758</v>
      </c>
      <c r="C115">
        <v>4446.58984375</v>
      </c>
      <c r="D115">
        <f t="shared" si="4"/>
        <v>-3.2233347322074835E-2</v>
      </c>
      <c r="E115">
        <f t="shared" si="5"/>
        <v>1.1174577597236057E-2</v>
      </c>
      <c r="F115">
        <f t="shared" si="6"/>
        <v>9.6785246010339873E-3</v>
      </c>
      <c r="G115">
        <f t="shared" si="7"/>
        <v>-4.1911871923108822E-2</v>
      </c>
      <c r="H115">
        <f>0</f>
        <v>0</v>
      </c>
    </row>
    <row r="116" spans="1:8" x14ac:dyDescent="0.2">
      <c r="A116" s="4">
        <v>44665</v>
      </c>
      <c r="B116">
        <v>116.19345855712891</v>
      </c>
      <c r="C116">
        <v>4392.58984375</v>
      </c>
      <c r="D116">
        <f t="shared" si="4"/>
        <v>-9.2694598515854487E-3</v>
      </c>
      <c r="E116">
        <f t="shared" si="5"/>
        <v>-1.214413784439794E-2</v>
      </c>
      <c r="F116">
        <f t="shared" si="6"/>
        <v>-1.1274478968223204E-2</v>
      </c>
      <c r="G116">
        <f t="shared" si="7"/>
        <v>2.0050191166377553E-3</v>
      </c>
      <c r="H116">
        <f>0</f>
        <v>0</v>
      </c>
    </row>
    <row r="117" spans="1:8" x14ac:dyDescent="0.2">
      <c r="A117" s="4">
        <v>44669</v>
      </c>
      <c r="B117">
        <v>118.3492889404297</v>
      </c>
      <c r="C117">
        <v>4391.68994140625</v>
      </c>
      <c r="D117">
        <f t="shared" si="4"/>
        <v>1.8553801651758572E-2</v>
      </c>
      <c r="E117">
        <f t="shared" si="5"/>
        <v>-2.0486828403298851E-4</v>
      </c>
      <c r="F117">
        <f t="shared" si="6"/>
        <v>-5.4646273856415704E-4</v>
      </c>
      <c r="G117">
        <f t="shared" si="7"/>
        <v>1.9100264390322731E-2</v>
      </c>
      <c r="H117">
        <f>0</f>
        <v>0</v>
      </c>
    </row>
    <row r="118" spans="1:8" x14ac:dyDescent="0.2">
      <c r="A118" s="4">
        <v>44670</v>
      </c>
      <c r="B118">
        <v>120.79991149902339</v>
      </c>
      <c r="C118">
        <v>4462.2099609375</v>
      </c>
      <c r="D118">
        <f t="shared" si="4"/>
        <v>2.0706694400396408E-2</v>
      </c>
      <c r="E118">
        <f t="shared" si="5"/>
        <v>1.6057604355527166E-2</v>
      </c>
      <c r="F118">
        <f t="shared" si="6"/>
        <v>1.4066162391432041E-2</v>
      </c>
      <c r="G118">
        <f t="shared" si="7"/>
        <v>6.6405320089643668E-3</v>
      </c>
      <c r="H118">
        <f>0</f>
        <v>0</v>
      </c>
    </row>
    <row r="119" spans="1:8" x14ac:dyDescent="0.2">
      <c r="A119" s="4">
        <v>44671</v>
      </c>
      <c r="B119">
        <v>121.2237167358398</v>
      </c>
      <c r="C119">
        <v>4459.4501953125</v>
      </c>
      <c r="D119">
        <f t="shared" si="4"/>
        <v>3.5083240671069937E-3</v>
      </c>
      <c r="E119">
        <f t="shared" si="5"/>
        <v>-6.1847507158097059E-4</v>
      </c>
      <c r="F119">
        <f t="shared" si="6"/>
        <v>-9.1810861749146567E-4</v>
      </c>
      <c r="G119">
        <f t="shared" si="7"/>
        <v>4.4264326845984596E-3</v>
      </c>
      <c r="H119">
        <f>0</f>
        <v>0</v>
      </c>
    </row>
    <row r="120" spans="1:8" x14ac:dyDescent="0.2">
      <c r="A120" s="4">
        <v>44672</v>
      </c>
      <c r="B120">
        <v>120.2839889526367</v>
      </c>
      <c r="C120">
        <v>4393.66015625</v>
      </c>
      <c r="D120">
        <f t="shared" si="4"/>
        <v>-7.7520126300933967E-3</v>
      </c>
      <c r="E120">
        <f t="shared" si="5"/>
        <v>-1.4752948498371943E-2</v>
      </c>
      <c r="F120">
        <f t="shared" si="6"/>
        <v>-1.3618622627467717E-2</v>
      </c>
      <c r="G120">
        <f t="shared" si="7"/>
        <v>5.8666099973743203E-3</v>
      </c>
      <c r="H120">
        <f>0</f>
        <v>0</v>
      </c>
    </row>
    <row r="121" spans="1:8" x14ac:dyDescent="0.2">
      <c r="A121" s="4">
        <v>44673</v>
      </c>
      <c r="B121">
        <v>116.8291549682617</v>
      </c>
      <c r="C121">
        <v>4271.77978515625</v>
      </c>
      <c r="D121">
        <f t="shared" si="4"/>
        <v>-2.8722309714349303E-2</v>
      </c>
      <c r="E121">
        <f t="shared" si="5"/>
        <v>-2.7740054250753654E-2</v>
      </c>
      <c r="F121">
        <f t="shared" si="6"/>
        <v>-2.5288170800697049E-2</v>
      </c>
      <c r="G121">
        <f t="shared" si="7"/>
        <v>-3.4341389136522543E-3</v>
      </c>
      <c r="H121">
        <f>0</f>
        <v>0</v>
      </c>
    </row>
    <row r="122" spans="1:8" x14ac:dyDescent="0.2">
      <c r="A122" s="4">
        <v>44676</v>
      </c>
      <c r="B122">
        <v>116.7922897338867</v>
      </c>
      <c r="C122">
        <v>4296.1201171875</v>
      </c>
      <c r="D122">
        <f t="shared" si="4"/>
        <v>-3.1554824123325442E-4</v>
      </c>
      <c r="E122">
        <f t="shared" si="5"/>
        <v>5.6979369853822348E-3</v>
      </c>
      <c r="F122">
        <f t="shared" si="6"/>
        <v>4.7574958001580202E-3</v>
      </c>
      <c r="G122">
        <f t="shared" si="7"/>
        <v>-5.0730440413912746E-3</v>
      </c>
      <c r="H122">
        <f>0</f>
        <v>0</v>
      </c>
    </row>
    <row r="123" spans="1:8" x14ac:dyDescent="0.2">
      <c r="A123" s="4">
        <v>44677</v>
      </c>
      <c r="B123">
        <v>113.3374404907227</v>
      </c>
      <c r="C123">
        <v>4175.2001953125</v>
      </c>
      <c r="D123">
        <f t="shared" si="4"/>
        <v>-2.9581141452367676E-2</v>
      </c>
      <c r="E123">
        <f t="shared" si="5"/>
        <v>-2.8146308431003852E-2</v>
      </c>
      <c r="F123">
        <f t="shared" si="6"/>
        <v>-2.5653210003225759E-2</v>
      </c>
      <c r="G123">
        <f t="shared" si="7"/>
        <v>-3.9279314491419172E-3</v>
      </c>
      <c r="H123">
        <f>0</f>
        <v>0</v>
      </c>
    </row>
    <row r="124" spans="1:8" x14ac:dyDescent="0.2">
      <c r="A124" s="4">
        <v>44678</v>
      </c>
      <c r="B124">
        <v>111.86338043212891</v>
      </c>
      <c r="C124">
        <v>4183.9599609375</v>
      </c>
      <c r="D124">
        <f t="shared" si="4"/>
        <v>-1.300594095129981E-2</v>
      </c>
      <c r="E124">
        <f t="shared" si="5"/>
        <v>2.0980468517017847E-3</v>
      </c>
      <c r="F124">
        <f t="shared" si="6"/>
        <v>1.5228188725744498E-3</v>
      </c>
      <c r="G124">
        <f t="shared" si="7"/>
        <v>-1.4528759823874259E-2</v>
      </c>
      <c r="H124">
        <f>0</f>
        <v>0</v>
      </c>
    </row>
    <row r="125" spans="1:8" x14ac:dyDescent="0.2">
      <c r="A125" s="4">
        <v>44679</v>
      </c>
      <c r="B125">
        <v>113.6322479248047</v>
      </c>
      <c r="C125">
        <v>4287.5</v>
      </c>
      <c r="D125">
        <f t="shared" si="4"/>
        <v>1.5812748424396394E-2</v>
      </c>
      <c r="E125">
        <f t="shared" si="5"/>
        <v>2.4746900072939448E-2</v>
      </c>
      <c r="F125">
        <f t="shared" si="6"/>
        <v>2.1873918553514737E-2</v>
      </c>
      <c r="G125">
        <f t="shared" si="7"/>
        <v>-6.0611701291183422E-3</v>
      </c>
      <c r="H125">
        <f>0</f>
        <v>0</v>
      </c>
    </row>
    <row r="126" spans="1:8" x14ac:dyDescent="0.2">
      <c r="A126" s="4">
        <v>44680</v>
      </c>
      <c r="B126">
        <v>109.9655075073242</v>
      </c>
      <c r="C126">
        <v>4131.93017578125</v>
      </c>
      <c r="D126">
        <f t="shared" si="4"/>
        <v>-3.2268484382240947E-2</v>
      </c>
      <c r="E126">
        <f t="shared" si="5"/>
        <v>-3.6284507106413955E-2</v>
      </c>
      <c r="F126">
        <f t="shared" si="6"/>
        <v>-3.2965778584458177E-2</v>
      </c>
      <c r="G126">
        <f t="shared" si="7"/>
        <v>6.9729420221723015E-4</v>
      </c>
      <c r="H126">
        <f>0</f>
        <v>0</v>
      </c>
    </row>
    <row r="127" spans="1:8" x14ac:dyDescent="0.2">
      <c r="A127" s="4">
        <v>44683</v>
      </c>
      <c r="B127">
        <v>110.9697189331055</v>
      </c>
      <c r="C127">
        <v>4155.3798828125</v>
      </c>
      <c r="D127">
        <f t="shared" si="4"/>
        <v>9.1320583021399226E-3</v>
      </c>
      <c r="E127">
        <f t="shared" si="5"/>
        <v>5.6752428123536536E-3</v>
      </c>
      <c r="F127">
        <f t="shared" si="6"/>
        <v>4.7371039784189798E-3</v>
      </c>
      <c r="G127">
        <f t="shared" si="7"/>
        <v>4.3949543237209428E-3</v>
      </c>
      <c r="H127">
        <f>0</f>
        <v>0</v>
      </c>
    </row>
    <row r="128" spans="1:8" x14ac:dyDescent="0.2">
      <c r="A128" s="4">
        <v>44684</v>
      </c>
      <c r="B128">
        <v>113.3466491699219</v>
      </c>
      <c r="C128">
        <v>4175.47998046875</v>
      </c>
      <c r="D128">
        <f t="shared" si="4"/>
        <v>2.141962924362506E-2</v>
      </c>
      <c r="E128">
        <f t="shared" si="5"/>
        <v>4.8371263814863674E-3</v>
      </c>
      <c r="F128">
        <f t="shared" si="6"/>
        <v>3.9840154726918904E-3</v>
      </c>
      <c r="G128">
        <f t="shared" si="7"/>
        <v>1.7435613770933171E-2</v>
      </c>
      <c r="H128">
        <f>0</f>
        <v>0</v>
      </c>
    </row>
    <row r="129" spans="1:8" x14ac:dyDescent="0.2">
      <c r="A129" s="4">
        <v>44685</v>
      </c>
      <c r="B129">
        <v>117.0963134765625</v>
      </c>
      <c r="C129">
        <v>4300.169921875</v>
      </c>
      <c r="D129">
        <f t="shared" si="4"/>
        <v>3.3081386473272412E-2</v>
      </c>
      <c r="E129">
        <f t="shared" si="5"/>
        <v>2.9862421084402291E-2</v>
      </c>
      <c r="F129">
        <f t="shared" si="6"/>
        <v>2.6470463774029694E-2</v>
      </c>
      <c r="G129">
        <f t="shared" si="7"/>
        <v>6.6109226992427175E-3</v>
      </c>
      <c r="H129">
        <f>0</f>
        <v>0</v>
      </c>
    </row>
    <row r="130" spans="1:8" x14ac:dyDescent="0.2">
      <c r="A130" s="4">
        <v>44686</v>
      </c>
      <c r="B130">
        <v>114.16660308837891</v>
      </c>
      <c r="C130">
        <v>4146.8701171875</v>
      </c>
      <c r="D130">
        <f t="shared" ref="D130:D193" si="8">(B130/B129)-1</f>
        <v>-2.5019663738346409E-2</v>
      </c>
      <c r="E130">
        <f t="shared" ref="E130:E193" si="9">(C130/C129)-1</f>
        <v>-3.5649708609806985E-2</v>
      </c>
      <c r="F130">
        <f t="shared" ref="F130:F193" si="10">alpha_jpm+beta_jpm*E130</f>
        <v>-3.2395381162762429E-2</v>
      </c>
      <c r="G130">
        <f t="shared" ref="G130:G193" si="11">D130-F130</f>
        <v>7.3757174244160201E-3</v>
      </c>
      <c r="H130">
        <f>0</f>
        <v>0</v>
      </c>
    </row>
    <row r="131" spans="1:8" x14ac:dyDescent="0.2">
      <c r="A131" s="4">
        <v>44687</v>
      </c>
      <c r="B131">
        <v>113.9823303222656</v>
      </c>
      <c r="C131">
        <v>4123.33984375</v>
      </c>
      <c r="D131">
        <f t="shared" si="8"/>
        <v>-1.6140689232091443E-3</v>
      </c>
      <c r="E131">
        <f t="shared" si="9"/>
        <v>-5.6742248424840325E-3</v>
      </c>
      <c r="F131">
        <f t="shared" si="10"/>
        <v>-5.4609464620610079E-3</v>
      </c>
      <c r="G131">
        <f t="shared" si="11"/>
        <v>3.8468775388518636E-3</v>
      </c>
      <c r="H131">
        <f>0</f>
        <v>0</v>
      </c>
    </row>
    <row r="132" spans="1:8" x14ac:dyDescent="0.2">
      <c r="A132" s="4">
        <v>44690</v>
      </c>
      <c r="B132">
        <v>112.26873779296881</v>
      </c>
      <c r="C132">
        <v>3991.239990234375</v>
      </c>
      <c r="D132">
        <f t="shared" si="8"/>
        <v>-1.5033843618145859E-2</v>
      </c>
      <c r="E132">
        <f t="shared" si="9"/>
        <v>-3.2037100632356763E-2</v>
      </c>
      <c r="F132">
        <f t="shared" si="10"/>
        <v>-2.9149276632034583E-2</v>
      </c>
      <c r="G132">
        <f t="shared" si="11"/>
        <v>1.4115433013888724E-2</v>
      </c>
      <c r="H132">
        <f>0</f>
        <v>0</v>
      </c>
    </row>
    <row r="133" spans="1:8" x14ac:dyDescent="0.2">
      <c r="A133" s="4">
        <v>44691</v>
      </c>
      <c r="B133">
        <v>109.5325164794922</v>
      </c>
      <c r="C133">
        <v>4001.050048828125</v>
      </c>
      <c r="D133">
        <f t="shared" si="8"/>
        <v>-2.4372068015250936E-2</v>
      </c>
      <c r="E133">
        <f t="shared" si="9"/>
        <v>2.4578974498534745E-3</v>
      </c>
      <c r="F133">
        <f t="shared" si="10"/>
        <v>1.8461621925074862E-3</v>
      </c>
      <c r="G133">
        <f t="shared" si="11"/>
        <v>-2.6218230207758424E-2</v>
      </c>
      <c r="H133">
        <f>0</f>
        <v>0</v>
      </c>
    </row>
    <row r="134" spans="1:8" x14ac:dyDescent="0.2">
      <c r="A134" s="4">
        <v>44692</v>
      </c>
      <c r="B134">
        <v>108.841552734375</v>
      </c>
      <c r="C134">
        <v>3935.179931640625</v>
      </c>
      <c r="D134">
        <f t="shared" si="8"/>
        <v>-6.3082979130363315E-3</v>
      </c>
      <c r="E134">
        <f t="shared" si="9"/>
        <v>-1.6463207503938371E-2</v>
      </c>
      <c r="F134">
        <f t="shared" si="10"/>
        <v>-1.5155373789326595E-2</v>
      </c>
      <c r="G134">
        <f t="shared" si="11"/>
        <v>8.8470758762902637E-3</v>
      </c>
      <c r="H134">
        <f>0</f>
        <v>0</v>
      </c>
    </row>
    <row r="135" spans="1:8" x14ac:dyDescent="0.2">
      <c r="A135" s="4">
        <v>44693</v>
      </c>
      <c r="B135">
        <v>108.74940490722661</v>
      </c>
      <c r="C135">
        <v>3930.080078125</v>
      </c>
      <c r="D135">
        <f t="shared" si="8"/>
        <v>-8.4662359947473842E-4</v>
      </c>
      <c r="E135">
        <f t="shared" si="9"/>
        <v>-1.2959645058717717E-3</v>
      </c>
      <c r="F135">
        <f t="shared" si="10"/>
        <v>-1.5268659296324332E-3</v>
      </c>
      <c r="G135">
        <f t="shared" si="11"/>
        <v>6.8024233015769476E-4</v>
      </c>
      <c r="H135">
        <f>0</f>
        <v>0</v>
      </c>
    </row>
    <row r="136" spans="1:8" x14ac:dyDescent="0.2">
      <c r="A136" s="4">
        <v>44694</v>
      </c>
      <c r="B136">
        <v>109.7167587280273</v>
      </c>
      <c r="C136">
        <v>4023.889892578125</v>
      </c>
      <c r="D136">
        <f t="shared" si="8"/>
        <v>8.8952562234794197E-3</v>
      </c>
      <c r="E136">
        <f t="shared" si="9"/>
        <v>2.3869695423071491E-2</v>
      </c>
      <c r="F136">
        <f t="shared" si="10"/>
        <v>2.1085707375859731E-2</v>
      </c>
      <c r="G136">
        <f t="shared" si="11"/>
        <v>-1.2190451152380311E-2</v>
      </c>
      <c r="H136">
        <f>0</f>
        <v>0</v>
      </c>
    </row>
    <row r="137" spans="1:8" x14ac:dyDescent="0.2">
      <c r="A137" s="4">
        <v>44697</v>
      </c>
      <c r="B137">
        <v>108.9520950317383</v>
      </c>
      <c r="C137">
        <v>4008.010009765625</v>
      </c>
      <c r="D137">
        <f t="shared" si="8"/>
        <v>-6.9694338873471651E-3</v>
      </c>
      <c r="E137">
        <f t="shared" si="9"/>
        <v>-3.9464009295556712E-3</v>
      </c>
      <c r="F137">
        <f t="shared" si="10"/>
        <v>-3.9084123739269042E-3</v>
      </c>
      <c r="G137">
        <f t="shared" si="11"/>
        <v>-3.0610215134202609E-3</v>
      </c>
      <c r="H137">
        <f>0</f>
        <v>0</v>
      </c>
    </row>
    <row r="138" spans="1:8" x14ac:dyDescent="0.2">
      <c r="A138" s="4">
        <v>44698</v>
      </c>
      <c r="B138">
        <v>112.5635604858398</v>
      </c>
      <c r="C138">
        <v>4088.85009765625</v>
      </c>
      <c r="D138">
        <f t="shared" si="8"/>
        <v>3.314727865535283E-2</v>
      </c>
      <c r="E138">
        <f t="shared" si="9"/>
        <v>2.0169632234863677E-2</v>
      </c>
      <c r="F138">
        <f t="shared" si="10"/>
        <v>1.7761020071233358E-2</v>
      </c>
      <c r="G138">
        <f t="shared" si="11"/>
        <v>1.5386258584119471E-2</v>
      </c>
      <c r="H138">
        <f>0</f>
        <v>0</v>
      </c>
    </row>
    <row r="139" spans="1:8" x14ac:dyDescent="0.2">
      <c r="A139" s="4">
        <v>44699</v>
      </c>
      <c r="B139">
        <v>110.638053894043</v>
      </c>
      <c r="C139">
        <v>3923.679931640625</v>
      </c>
      <c r="D139">
        <f t="shared" si="8"/>
        <v>-1.7105949594043213E-2</v>
      </c>
      <c r="E139">
        <f t="shared" si="9"/>
        <v>-4.0395260787452592E-2</v>
      </c>
      <c r="F139">
        <f t="shared" si="10"/>
        <v>-3.6659491334919365E-2</v>
      </c>
      <c r="G139">
        <f t="shared" si="11"/>
        <v>1.9553541740876153E-2</v>
      </c>
      <c r="H139">
        <f>0</f>
        <v>0</v>
      </c>
    </row>
    <row r="140" spans="1:8" x14ac:dyDescent="0.2">
      <c r="A140" s="4">
        <v>44700</v>
      </c>
      <c r="B140">
        <v>108.99815368652339</v>
      </c>
      <c r="C140">
        <v>3900.7900390625</v>
      </c>
      <c r="D140">
        <f t="shared" si="8"/>
        <v>-1.4822207638342189E-2</v>
      </c>
      <c r="E140">
        <f t="shared" si="9"/>
        <v>-5.8337818009925879E-3</v>
      </c>
      <c r="F140">
        <f t="shared" si="10"/>
        <v>-5.6043161742347983E-3</v>
      </c>
      <c r="G140">
        <f t="shared" si="11"/>
        <v>-9.2178914641073903E-3</v>
      </c>
      <c r="H140">
        <f>0</f>
        <v>0</v>
      </c>
    </row>
    <row r="141" spans="1:8" x14ac:dyDescent="0.2">
      <c r="A141" s="4">
        <v>44701</v>
      </c>
      <c r="B141">
        <v>108.1044921875</v>
      </c>
      <c r="C141">
        <v>3901.360107421875</v>
      </c>
      <c r="D141">
        <f t="shared" si="8"/>
        <v>-8.1988682266449509E-3</v>
      </c>
      <c r="E141">
        <f t="shared" si="9"/>
        <v>1.4614176965843662E-4</v>
      </c>
      <c r="F141">
        <f t="shared" si="10"/>
        <v>-2.310630791682437E-4</v>
      </c>
      <c r="G141">
        <f t="shared" si="11"/>
        <v>-7.9678051474767076E-3</v>
      </c>
      <c r="H141">
        <f>0</f>
        <v>0</v>
      </c>
    </row>
    <row r="142" spans="1:8" x14ac:dyDescent="0.2">
      <c r="A142" s="4">
        <v>44704</v>
      </c>
      <c r="B142">
        <v>114.79307556152339</v>
      </c>
      <c r="C142">
        <v>3973.75</v>
      </c>
      <c r="D142">
        <f t="shared" si="8"/>
        <v>6.1871465641062384E-2</v>
      </c>
      <c r="E142">
        <f t="shared" si="9"/>
        <v>1.8555039930923556E-2</v>
      </c>
      <c r="F142">
        <f t="shared" si="10"/>
        <v>1.6310230108465926E-2</v>
      </c>
      <c r="G142">
        <f t="shared" si="11"/>
        <v>4.5561235532596459E-2</v>
      </c>
      <c r="H142">
        <f>0</f>
        <v>0</v>
      </c>
    </row>
    <row r="143" spans="1:8" x14ac:dyDescent="0.2">
      <c r="A143" s="4">
        <v>44705</v>
      </c>
      <c r="B143">
        <v>116.41456604003911</v>
      </c>
      <c r="C143">
        <v>3941.47998046875</v>
      </c>
      <c r="D143">
        <f t="shared" si="8"/>
        <v>1.4125333523681727E-2</v>
      </c>
      <c r="E143">
        <f t="shared" si="9"/>
        <v>-8.1207976171752128E-3</v>
      </c>
      <c r="F143">
        <f t="shared" si="10"/>
        <v>-7.6593114710110741E-3</v>
      </c>
      <c r="G143">
        <f t="shared" si="11"/>
        <v>2.1784644994692799E-2</v>
      </c>
      <c r="H143">
        <f>0</f>
        <v>0</v>
      </c>
    </row>
    <row r="144" spans="1:8" x14ac:dyDescent="0.2">
      <c r="A144" s="4">
        <v>44706</v>
      </c>
      <c r="B144">
        <v>117.2253036499023</v>
      </c>
      <c r="C144">
        <v>3978.72998046875</v>
      </c>
      <c r="D144">
        <f t="shared" si="8"/>
        <v>6.9642282528834532E-3</v>
      </c>
      <c r="E144">
        <f t="shared" si="9"/>
        <v>9.450764734207695E-3</v>
      </c>
      <c r="F144">
        <f t="shared" si="10"/>
        <v>8.129594636938426E-3</v>
      </c>
      <c r="G144">
        <f t="shared" si="11"/>
        <v>-1.1653663840549729E-3</v>
      </c>
      <c r="H144">
        <f>0</f>
        <v>0</v>
      </c>
    </row>
    <row r="145" spans="1:8" x14ac:dyDescent="0.2">
      <c r="A145" s="4">
        <v>44707</v>
      </c>
      <c r="B145">
        <v>119.2521591186523</v>
      </c>
      <c r="C145">
        <v>4057.840087890625</v>
      </c>
      <c r="D145">
        <f t="shared" si="8"/>
        <v>1.7290255649951458E-2</v>
      </c>
      <c r="E145">
        <f t="shared" si="9"/>
        <v>1.9883256167224195E-2</v>
      </c>
      <c r="F145">
        <f t="shared" si="10"/>
        <v>1.7503697201866099E-2</v>
      </c>
      <c r="G145">
        <f t="shared" si="11"/>
        <v>-2.134415519146407E-4</v>
      </c>
      <c r="H145">
        <f>0</f>
        <v>0</v>
      </c>
    </row>
    <row r="146" spans="1:8" x14ac:dyDescent="0.2">
      <c r="A146" s="4">
        <v>44708</v>
      </c>
      <c r="B146">
        <v>120.93812561035161</v>
      </c>
      <c r="C146">
        <v>4158.240234375</v>
      </c>
      <c r="D146">
        <f t="shared" si="8"/>
        <v>1.4137827810914771E-2</v>
      </c>
      <c r="E146">
        <f t="shared" si="9"/>
        <v>2.4742262955109728E-2</v>
      </c>
      <c r="F146">
        <f t="shared" si="10"/>
        <v>2.1869751876894817E-2</v>
      </c>
      <c r="G146">
        <f t="shared" si="11"/>
        <v>-7.7319240659800455E-3</v>
      </c>
      <c r="H146">
        <f>0</f>
        <v>0</v>
      </c>
    </row>
    <row r="147" spans="1:8" x14ac:dyDescent="0.2">
      <c r="A147" s="4">
        <v>44712</v>
      </c>
      <c r="B147">
        <v>121.8225402832031</v>
      </c>
      <c r="C147">
        <v>4132.14990234375</v>
      </c>
      <c r="D147">
        <f t="shared" si="8"/>
        <v>7.3129517130186006E-3</v>
      </c>
      <c r="E147">
        <f t="shared" si="9"/>
        <v>-6.2743686176590652E-3</v>
      </c>
      <c r="F147">
        <f t="shared" si="10"/>
        <v>-6.0002049257094148E-3</v>
      </c>
      <c r="G147">
        <f t="shared" si="11"/>
        <v>1.3313156638728015E-2</v>
      </c>
      <c r="H147">
        <f>0</f>
        <v>0</v>
      </c>
    </row>
    <row r="148" spans="1:8" x14ac:dyDescent="0.2">
      <c r="A148" s="4">
        <v>44713</v>
      </c>
      <c r="B148">
        <v>119.6851501464844</v>
      </c>
      <c r="C148">
        <v>4101.22998046875</v>
      </c>
      <c r="D148">
        <f t="shared" si="8"/>
        <v>-1.7545112191470147E-2</v>
      </c>
      <c r="E148">
        <f t="shared" si="9"/>
        <v>-7.4827686811318461E-3</v>
      </c>
      <c r="F148">
        <f t="shared" si="10"/>
        <v>-7.0860113418651409E-3</v>
      </c>
      <c r="G148">
        <f t="shared" si="11"/>
        <v>-1.0459100849605007E-2</v>
      </c>
      <c r="H148">
        <f>0</f>
        <v>0</v>
      </c>
    </row>
    <row r="149" spans="1:8" x14ac:dyDescent="0.2">
      <c r="A149" s="4">
        <v>44714</v>
      </c>
      <c r="B149">
        <v>121.61065673828119</v>
      </c>
      <c r="C149">
        <v>4176.81982421875</v>
      </c>
      <c r="D149">
        <f t="shared" si="8"/>
        <v>1.6088099396124989E-2</v>
      </c>
      <c r="E149">
        <f t="shared" si="9"/>
        <v>1.8431018038486124E-2</v>
      </c>
      <c r="F149">
        <f t="shared" si="10"/>
        <v>1.6198790386950743E-2</v>
      </c>
      <c r="G149">
        <f t="shared" si="11"/>
        <v>-1.1069099082575487E-4</v>
      </c>
      <c r="H149">
        <f>0</f>
        <v>0</v>
      </c>
    </row>
    <row r="150" spans="1:8" x14ac:dyDescent="0.2">
      <c r="A150" s="4">
        <v>44715</v>
      </c>
      <c r="B150">
        <v>119.91546630859381</v>
      </c>
      <c r="C150">
        <v>4108.5400390625</v>
      </c>
      <c r="D150">
        <f t="shared" si="8"/>
        <v>-1.3939489146379769E-2</v>
      </c>
      <c r="E150">
        <f t="shared" si="9"/>
        <v>-1.6347313992415624E-2</v>
      </c>
      <c r="F150">
        <f t="shared" si="10"/>
        <v>-1.5051237814655612E-2</v>
      </c>
      <c r="G150">
        <f t="shared" si="11"/>
        <v>1.1117486682758436E-3</v>
      </c>
      <c r="H150">
        <f>0</f>
        <v>0</v>
      </c>
    </row>
    <row r="151" spans="1:8" x14ac:dyDescent="0.2">
      <c r="A151" s="4">
        <v>44718</v>
      </c>
      <c r="B151">
        <v>119.51930999755859</v>
      </c>
      <c r="C151">
        <v>4121.43017578125</v>
      </c>
      <c r="D151">
        <f t="shared" si="8"/>
        <v>-3.3036298254950358E-3</v>
      </c>
      <c r="E151">
        <f t="shared" si="9"/>
        <v>3.1374007789131131E-3</v>
      </c>
      <c r="F151">
        <f t="shared" si="10"/>
        <v>2.4567290873583236E-3</v>
      </c>
      <c r="G151">
        <f t="shared" si="11"/>
        <v>-5.760358912853359E-3</v>
      </c>
      <c r="H151">
        <f>0</f>
        <v>0</v>
      </c>
    </row>
    <row r="152" spans="1:8" x14ac:dyDescent="0.2">
      <c r="A152" s="4">
        <v>44719</v>
      </c>
      <c r="B152">
        <v>119.8325653076172</v>
      </c>
      <c r="C152">
        <v>4160.68017578125</v>
      </c>
      <c r="D152">
        <f t="shared" si="8"/>
        <v>2.6209598270354739E-3</v>
      </c>
      <c r="E152">
        <f t="shared" si="9"/>
        <v>9.5233931732350285E-3</v>
      </c>
      <c r="F152">
        <f t="shared" si="10"/>
        <v>8.1948548330233392E-3</v>
      </c>
      <c r="G152">
        <f t="shared" si="11"/>
        <v>-5.5738950059878653E-3</v>
      </c>
      <c r="H152">
        <f>0</f>
        <v>0</v>
      </c>
    </row>
    <row r="153" spans="1:8" x14ac:dyDescent="0.2">
      <c r="A153" s="4">
        <v>44720</v>
      </c>
      <c r="B153">
        <v>117.9254989624023</v>
      </c>
      <c r="C153">
        <v>4115.77001953125</v>
      </c>
      <c r="D153">
        <f t="shared" si="8"/>
        <v>-1.5914424766918289E-2</v>
      </c>
      <c r="E153">
        <f t="shared" si="9"/>
        <v>-1.0793945785935621E-2</v>
      </c>
      <c r="F153">
        <f t="shared" si="10"/>
        <v>-1.0061265526387005E-2</v>
      </c>
      <c r="G153">
        <f t="shared" si="11"/>
        <v>-5.8531592405312843E-3</v>
      </c>
      <c r="H153">
        <f>0</f>
        <v>0</v>
      </c>
    </row>
    <row r="154" spans="1:8" x14ac:dyDescent="0.2">
      <c r="A154" s="4">
        <v>44721</v>
      </c>
      <c r="B154">
        <v>115.4472122192383</v>
      </c>
      <c r="C154">
        <v>4017.820068359375</v>
      </c>
      <c r="D154">
        <f t="shared" si="8"/>
        <v>-2.1015698597587895E-2</v>
      </c>
      <c r="E154">
        <f t="shared" si="9"/>
        <v>-2.3798693976353591E-2</v>
      </c>
      <c r="F154">
        <f t="shared" si="10"/>
        <v>-2.1746666290985248E-2</v>
      </c>
      <c r="G154">
        <f t="shared" si="11"/>
        <v>7.3096769339735246E-4</v>
      </c>
      <c r="H154">
        <f>0</f>
        <v>0</v>
      </c>
    </row>
    <row r="155" spans="1:8" x14ac:dyDescent="0.2">
      <c r="A155" s="4">
        <v>44722</v>
      </c>
      <c r="B155">
        <v>110.14056396484381</v>
      </c>
      <c r="C155">
        <v>3900.860107421875</v>
      </c>
      <c r="D155">
        <f t="shared" si="8"/>
        <v>-4.5966014703906266E-2</v>
      </c>
      <c r="E155">
        <f t="shared" si="9"/>
        <v>-2.9110303335524668E-2</v>
      </c>
      <c r="F155">
        <f t="shared" si="10"/>
        <v>-2.6519406459275273E-2</v>
      </c>
      <c r="G155">
        <f t="shared" si="11"/>
        <v>-1.9446608244630993E-2</v>
      </c>
      <c r="H155">
        <f>0</f>
        <v>0</v>
      </c>
    </row>
    <row r="156" spans="1:8" x14ac:dyDescent="0.2">
      <c r="A156" s="4">
        <v>44725</v>
      </c>
      <c r="B156">
        <v>106.8607635498047</v>
      </c>
      <c r="C156">
        <v>3749.6298828125</v>
      </c>
      <c r="D156">
        <f t="shared" si="8"/>
        <v>-2.9778315063703431E-2</v>
      </c>
      <c r="E156">
        <f t="shared" si="9"/>
        <v>-3.8768430665237275E-2</v>
      </c>
      <c r="F156">
        <f t="shared" si="10"/>
        <v>-3.5197705095335492E-2</v>
      </c>
      <c r="G156">
        <f t="shared" si="11"/>
        <v>5.4193900316320612E-3</v>
      </c>
      <c r="H156">
        <f>0</f>
        <v>0</v>
      </c>
    </row>
    <row r="157" spans="1:8" x14ac:dyDescent="0.2">
      <c r="A157" s="4">
        <v>44726</v>
      </c>
      <c r="B157">
        <v>105.082649230957</v>
      </c>
      <c r="C157">
        <v>3735.47998046875</v>
      </c>
      <c r="D157">
        <f t="shared" si="8"/>
        <v>-1.6639543456181349E-2</v>
      </c>
      <c r="E157">
        <f t="shared" si="9"/>
        <v>-3.7736797459957394E-3</v>
      </c>
      <c r="F157">
        <f t="shared" si="10"/>
        <v>-3.7532139632478981E-3</v>
      </c>
      <c r="G157">
        <f t="shared" si="11"/>
        <v>-1.2886329492933451E-2</v>
      </c>
      <c r="H157">
        <f>0</f>
        <v>0</v>
      </c>
    </row>
    <row r="158" spans="1:8" x14ac:dyDescent="0.2">
      <c r="A158" s="4">
        <v>44727</v>
      </c>
      <c r="B158">
        <v>106.3264083862305</v>
      </c>
      <c r="C158">
        <v>3789.989990234375</v>
      </c>
      <c r="D158">
        <f t="shared" si="8"/>
        <v>1.1836008745267579E-2</v>
      </c>
      <c r="E158">
        <f t="shared" si="9"/>
        <v>1.4592504858983224E-2</v>
      </c>
      <c r="F158">
        <f t="shared" si="10"/>
        <v>1.2749699010023282E-2</v>
      </c>
      <c r="G158">
        <f t="shared" si="11"/>
        <v>-9.1369026475570346E-4</v>
      </c>
      <c r="H158">
        <f>0</f>
        <v>0</v>
      </c>
    </row>
    <row r="159" spans="1:8" x14ac:dyDescent="0.2">
      <c r="A159" s="4">
        <v>44728</v>
      </c>
      <c r="B159">
        <v>104.5022430419922</v>
      </c>
      <c r="C159">
        <v>3666.77001953125</v>
      </c>
      <c r="D159">
        <f t="shared" si="8"/>
        <v>-1.7156277277908361E-2</v>
      </c>
      <c r="E159">
        <f t="shared" si="9"/>
        <v>-3.2511951488163437E-2</v>
      </c>
      <c r="F159">
        <f t="shared" si="10"/>
        <v>-2.9575953294455611E-2</v>
      </c>
      <c r="G159">
        <f t="shared" si="11"/>
        <v>1.2419676016547251E-2</v>
      </c>
      <c r="H159">
        <f>0</f>
        <v>0</v>
      </c>
    </row>
    <row r="160" spans="1:8" x14ac:dyDescent="0.2">
      <c r="A160" s="4">
        <v>44729</v>
      </c>
      <c r="B160">
        <v>104.13372802734381</v>
      </c>
      <c r="C160">
        <v>3674.840087890625</v>
      </c>
      <c r="D160">
        <f t="shared" si="8"/>
        <v>-3.5263837781961405E-3</v>
      </c>
      <c r="E160">
        <f t="shared" si="9"/>
        <v>2.2008656982546171E-3</v>
      </c>
      <c r="F160">
        <f t="shared" si="10"/>
        <v>1.6152066228431435E-3</v>
      </c>
      <c r="G160">
        <f t="shared" si="11"/>
        <v>-5.1415904010392839E-3</v>
      </c>
      <c r="H160">
        <f>0</f>
        <v>0</v>
      </c>
    </row>
    <row r="161" spans="1:8" x14ac:dyDescent="0.2">
      <c r="A161" s="4">
        <v>44733</v>
      </c>
      <c r="B161">
        <v>106.7133407592773</v>
      </c>
      <c r="C161">
        <v>3764.7900390625</v>
      </c>
      <c r="D161">
        <f t="shared" si="8"/>
        <v>2.4772115440408804E-2</v>
      </c>
      <c r="E161">
        <f t="shared" si="9"/>
        <v>2.4477242280086964E-2</v>
      </c>
      <c r="F161">
        <f t="shared" si="10"/>
        <v>2.1631617869746017E-2</v>
      </c>
      <c r="G161">
        <f t="shared" si="11"/>
        <v>3.1404975706627869E-3</v>
      </c>
      <c r="H161">
        <f>0</f>
        <v>0</v>
      </c>
    </row>
    <row r="162" spans="1:8" x14ac:dyDescent="0.2">
      <c r="A162" s="4">
        <v>44734</v>
      </c>
      <c r="B162">
        <v>106.1144943237305</v>
      </c>
      <c r="C162">
        <v>3759.889892578125</v>
      </c>
      <c r="D162">
        <f t="shared" si="8"/>
        <v>-5.611729810780397E-3</v>
      </c>
      <c r="E162">
        <f t="shared" si="9"/>
        <v>-1.3015723144006452E-3</v>
      </c>
      <c r="F162">
        <f t="shared" si="10"/>
        <v>-1.5319048192065738E-3</v>
      </c>
      <c r="G162">
        <f t="shared" si="11"/>
        <v>-4.0798249915738232E-3</v>
      </c>
      <c r="H162">
        <f>0</f>
        <v>0</v>
      </c>
    </row>
    <row r="163" spans="1:8" x14ac:dyDescent="0.2">
      <c r="A163" s="4">
        <v>44735</v>
      </c>
      <c r="B163">
        <v>104.9536666870117</v>
      </c>
      <c r="C163">
        <v>3795.72998046875</v>
      </c>
      <c r="D163">
        <f t="shared" si="8"/>
        <v>-1.093938810260342E-2</v>
      </c>
      <c r="E163">
        <f t="shared" si="9"/>
        <v>9.5322174091778678E-3</v>
      </c>
      <c r="F163">
        <f t="shared" si="10"/>
        <v>8.2027838395618453E-3</v>
      </c>
      <c r="G163">
        <f t="shared" si="11"/>
        <v>-1.9142171942165265E-2</v>
      </c>
      <c r="H163">
        <f>0</f>
        <v>0</v>
      </c>
    </row>
    <row r="164" spans="1:8" x14ac:dyDescent="0.2">
      <c r="A164" s="4">
        <v>44736</v>
      </c>
      <c r="B164">
        <v>108.08607482910161</v>
      </c>
      <c r="C164">
        <v>3911.739990234375</v>
      </c>
      <c r="D164">
        <f t="shared" si="8"/>
        <v>2.9845628466047103E-2</v>
      </c>
      <c r="E164">
        <f t="shared" si="9"/>
        <v>3.056329358583576E-2</v>
      </c>
      <c r="F164">
        <f t="shared" si="10"/>
        <v>2.7100231912883087E-2</v>
      </c>
      <c r="G164">
        <f t="shared" si="11"/>
        <v>2.7453965531640152E-3</v>
      </c>
      <c r="H164">
        <f>0</f>
        <v>0</v>
      </c>
    </row>
    <row r="165" spans="1:8" x14ac:dyDescent="0.2">
      <c r="A165" s="4">
        <v>44739</v>
      </c>
      <c r="B165">
        <v>107.2200469970703</v>
      </c>
      <c r="C165">
        <v>3900.110107421875</v>
      </c>
      <c r="D165">
        <f t="shared" si="8"/>
        <v>-8.0123904342035424E-3</v>
      </c>
      <c r="E165">
        <f t="shared" si="9"/>
        <v>-2.9730715337762392E-3</v>
      </c>
      <c r="F165">
        <f t="shared" si="10"/>
        <v>-3.0338284220417602E-3</v>
      </c>
      <c r="G165">
        <f t="shared" si="11"/>
        <v>-4.9785620121617826E-3</v>
      </c>
      <c r="H165">
        <f>0</f>
        <v>0</v>
      </c>
    </row>
    <row r="166" spans="1:8" x14ac:dyDescent="0.2">
      <c r="A166" s="4">
        <v>44740</v>
      </c>
      <c r="B166">
        <v>106.7041320800781</v>
      </c>
      <c r="C166">
        <v>3821.550048828125</v>
      </c>
      <c r="D166">
        <f t="shared" si="8"/>
        <v>-4.8117393289922594E-3</v>
      </c>
      <c r="E166">
        <f t="shared" si="9"/>
        <v>-2.0143036075892073E-2</v>
      </c>
      <c r="F166">
        <f t="shared" si="10"/>
        <v>-1.8461879303980182E-2</v>
      </c>
      <c r="G166">
        <f t="shared" si="11"/>
        <v>1.3650139974987922E-2</v>
      </c>
      <c r="H166">
        <f>0</f>
        <v>0</v>
      </c>
    </row>
    <row r="167" spans="1:8" x14ac:dyDescent="0.2">
      <c r="A167" s="4">
        <v>44741</v>
      </c>
      <c r="B167">
        <v>106.2250595092773</v>
      </c>
      <c r="C167">
        <v>3818.830078125</v>
      </c>
      <c r="D167">
        <f t="shared" si="8"/>
        <v>-4.4897283869125282E-3</v>
      </c>
      <c r="E167">
        <f t="shared" si="9"/>
        <v>-7.1174540915908135E-4</v>
      </c>
      <c r="F167">
        <f t="shared" si="10"/>
        <v>-1.0019165665644545E-3</v>
      </c>
      <c r="G167">
        <f t="shared" si="11"/>
        <v>-3.4878118203480737E-3</v>
      </c>
      <c r="H167">
        <f>0</f>
        <v>0</v>
      </c>
    </row>
    <row r="168" spans="1:8" x14ac:dyDescent="0.2">
      <c r="A168" s="4">
        <v>44742</v>
      </c>
      <c r="B168">
        <v>103.7467880249023</v>
      </c>
      <c r="C168">
        <v>3785.3798828125</v>
      </c>
      <c r="D168">
        <f t="shared" si="8"/>
        <v>-2.333038452342362E-2</v>
      </c>
      <c r="E168">
        <f t="shared" si="9"/>
        <v>-8.7592782679987158E-3</v>
      </c>
      <c r="F168">
        <f t="shared" si="10"/>
        <v>-8.2330174879266041E-3</v>
      </c>
      <c r="G168">
        <f t="shared" si="11"/>
        <v>-1.5097367035497015E-2</v>
      </c>
      <c r="H168">
        <f>0</f>
        <v>0</v>
      </c>
    </row>
    <row r="169" spans="1:8" x14ac:dyDescent="0.2">
      <c r="A169" s="4">
        <v>44743</v>
      </c>
      <c r="B169">
        <v>105.0734558105469</v>
      </c>
      <c r="C169">
        <v>3825.330078125</v>
      </c>
      <c r="D169">
        <f t="shared" si="8"/>
        <v>1.2787555267023354E-2</v>
      </c>
      <c r="E169">
        <f t="shared" si="9"/>
        <v>1.0553814029047315E-2</v>
      </c>
      <c r="F169">
        <f t="shared" si="10"/>
        <v>9.1207382473011099E-3</v>
      </c>
      <c r="G169">
        <f t="shared" si="11"/>
        <v>3.666817019722244E-3</v>
      </c>
      <c r="H169">
        <f>0</f>
        <v>0</v>
      </c>
    </row>
    <row r="170" spans="1:8" x14ac:dyDescent="0.2">
      <c r="A170" s="4">
        <v>44747</v>
      </c>
      <c r="B170">
        <v>104.6737899780273</v>
      </c>
      <c r="C170">
        <v>3831.389892578125</v>
      </c>
      <c r="D170">
        <f t="shared" si="8"/>
        <v>-3.8036802866769914E-3</v>
      </c>
      <c r="E170">
        <f t="shared" si="9"/>
        <v>1.5841285142366157E-3</v>
      </c>
      <c r="F170">
        <f t="shared" si="10"/>
        <v>1.0610381717392472E-3</v>
      </c>
      <c r="G170">
        <f t="shared" si="11"/>
        <v>-4.8647184584162386E-3</v>
      </c>
      <c r="H170">
        <f>0</f>
        <v>0</v>
      </c>
    </row>
    <row r="171" spans="1:8" x14ac:dyDescent="0.2">
      <c r="A171" s="4">
        <v>44748</v>
      </c>
      <c r="B171">
        <v>103.99530029296881</v>
      </c>
      <c r="C171">
        <v>3845.080078125</v>
      </c>
      <c r="D171">
        <f t="shared" si="8"/>
        <v>-6.4819443836028334E-3</v>
      </c>
      <c r="E171">
        <f t="shared" si="9"/>
        <v>3.5731642904301975E-3</v>
      </c>
      <c r="F171">
        <f t="shared" si="10"/>
        <v>2.8482838638220188E-3</v>
      </c>
      <c r="G171">
        <f t="shared" si="11"/>
        <v>-9.3302282474248526E-3</v>
      </c>
      <c r="H171">
        <f>0</f>
        <v>0</v>
      </c>
    </row>
    <row r="172" spans="1:8" x14ac:dyDescent="0.2">
      <c r="A172" s="4">
        <v>44749</v>
      </c>
      <c r="B172">
        <v>106.625602722168</v>
      </c>
      <c r="C172">
        <v>3902.6201171875</v>
      </c>
      <c r="D172">
        <f t="shared" si="8"/>
        <v>2.5292512467287143E-2</v>
      </c>
      <c r="E172">
        <f t="shared" si="9"/>
        <v>1.4964587965241805E-2</v>
      </c>
      <c r="F172">
        <f t="shared" si="10"/>
        <v>1.3084033835327451E-2</v>
      </c>
      <c r="G172">
        <f t="shared" si="11"/>
        <v>1.2208478631959691E-2</v>
      </c>
      <c r="H172">
        <f>0</f>
        <v>0</v>
      </c>
    </row>
    <row r="173" spans="1:8" x14ac:dyDescent="0.2">
      <c r="A173" s="4">
        <v>44750</v>
      </c>
      <c r="B173">
        <v>106.2910232543945</v>
      </c>
      <c r="C173">
        <v>3899.3798828125</v>
      </c>
      <c r="D173">
        <f t="shared" si="8"/>
        <v>-3.1378905181460581E-3</v>
      </c>
      <c r="E173">
        <f t="shared" si="9"/>
        <v>-8.3027152981907104E-4</v>
      </c>
      <c r="F173">
        <f t="shared" si="10"/>
        <v>-1.1084180689930525E-3</v>
      </c>
      <c r="G173">
        <f t="shared" si="11"/>
        <v>-2.0294724491530056E-3</v>
      </c>
      <c r="H173">
        <f>0</f>
        <v>0</v>
      </c>
    </row>
    <row r="174" spans="1:8" x14ac:dyDescent="0.2">
      <c r="A174" s="4">
        <v>44753</v>
      </c>
      <c r="B174">
        <v>104.8968505859375</v>
      </c>
      <c r="C174">
        <v>3854.429931640625</v>
      </c>
      <c r="D174">
        <f t="shared" si="8"/>
        <v>-1.3116560794792842E-2</v>
      </c>
      <c r="E174">
        <f t="shared" si="9"/>
        <v>-1.1527461422777274E-2</v>
      </c>
      <c r="F174">
        <f t="shared" si="10"/>
        <v>-1.0720365115097975E-2</v>
      </c>
      <c r="G174">
        <f t="shared" si="11"/>
        <v>-2.3961956796948666E-3</v>
      </c>
      <c r="H174">
        <f>0</f>
        <v>0</v>
      </c>
    </row>
    <row r="175" spans="1:8" x14ac:dyDescent="0.2">
      <c r="A175" s="4">
        <v>44754</v>
      </c>
      <c r="B175">
        <v>104.9990921020508</v>
      </c>
      <c r="C175">
        <v>3818.800048828125</v>
      </c>
      <c r="D175">
        <f t="shared" si="8"/>
        <v>9.7468623263896603E-4</v>
      </c>
      <c r="E175">
        <f t="shared" si="9"/>
        <v>-9.2438787173215742E-3</v>
      </c>
      <c r="F175">
        <f t="shared" si="10"/>
        <v>-8.6684546358149692E-3</v>
      </c>
      <c r="G175">
        <f t="shared" si="11"/>
        <v>9.6431408684539352E-3</v>
      </c>
      <c r="H175">
        <f>0</f>
        <v>0</v>
      </c>
    </row>
    <row r="176" spans="1:8" x14ac:dyDescent="0.2">
      <c r="A176" s="4">
        <v>44755</v>
      </c>
      <c r="B176">
        <v>104.0138778686523</v>
      </c>
      <c r="C176">
        <v>3801.780029296875</v>
      </c>
      <c r="D176">
        <f t="shared" si="8"/>
        <v>-9.3830738311617701E-3</v>
      </c>
      <c r="E176">
        <f t="shared" si="9"/>
        <v>-4.4569025122100925E-3</v>
      </c>
      <c r="F176">
        <f t="shared" si="10"/>
        <v>-4.3671229538575452E-3</v>
      </c>
      <c r="G176">
        <f t="shared" si="11"/>
        <v>-5.0159508773042248E-3</v>
      </c>
      <c r="H176">
        <f>0</f>
        <v>0</v>
      </c>
    </row>
    <row r="177" spans="1:8" x14ac:dyDescent="0.2">
      <c r="A177" s="4">
        <v>44756</v>
      </c>
      <c r="B177">
        <v>100.379768371582</v>
      </c>
      <c r="C177">
        <v>3790.3798828125</v>
      </c>
      <c r="D177">
        <f t="shared" si="8"/>
        <v>-3.4938698292351078E-2</v>
      </c>
      <c r="E177">
        <f t="shared" si="9"/>
        <v>-2.9986339021522701E-3</v>
      </c>
      <c r="F177">
        <f t="shared" si="10"/>
        <v>-3.0567974572427879E-3</v>
      </c>
      <c r="G177">
        <f t="shared" si="11"/>
        <v>-3.1881900835108293E-2</v>
      </c>
      <c r="H177">
        <f>0</f>
        <v>0</v>
      </c>
    </row>
    <row r="178" spans="1:8" x14ac:dyDescent="0.2">
      <c r="A178" s="4">
        <v>44757</v>
      </c>
      <c r="B178">
        <v>104.9805068969727</v>
      </c>
      <c r="C178">
        <v>3863.159912109375</v>
      </c>
      <c r="D178">
        <f t="shared" si="8"/>
        <v>4.5833324782737606E-2</v>
      </c>
      <c r="E178">
        <f t="shared" si="9"/>
        <v>1.9201249359436678E-2</v>
      </c>
      <c r="F178">
        <f t="shared" si="10"/>
        <v>1.689088080923087E-2</v>
      </c>
      <c r="G178">
        <f t="shared" si="11"/>
        <v>2.8942443973506735E-2</v>
      </c>
      <c r="H178">
        <f>0</f>
        <v>0</v>
      </c>
    </row>
    <row r="179" spans="1:8" x14ac:dyDescent="0.2">
      <c r="A179" s="4">
        <v>44760</v>
      </c>
      <c r="B179">
        <v>103.9023513793945</v>
      </c>
      <c r="C179">
        <v>3830.85009765625</v>
      </c>
      <c r="D179">
        <f t="shared" si="8"/>
        <v>-1.0270054407684359E-2</v>
      </c>
      <c r="E179">
        <f t="shared" si="9"/>
        <v>-8.3635715808313416E-3</v>
      </c>
      <c r="F179">
        <f t="shared" si="10"/>
        <v>-7.8774557225562234E-3</v>
      </c>
      <c r="G179">
        <f t="shared" si="11"/>
        <v>-2.3925986851281358E-3</v>
      </c>
      <c r="H179">
        <f>0</f>
        <v>0</v>
      </c>
    </row>
    <row r="180" spans="1:8" x14ac:dyDescent="0.2">
      <c r="A180" s="4">
        <v>44761</v>
      </c>
      <c r="B180">
        <v>106.4768981933594</v>
      </c>
      <c r="C180">
        <v>3936.68994140625</v>
      </c>
      <c r="D180">
        <f t="shared" si="8"/>
        <v>2.4778523101600225E-2</v>
      </c>
      <c r="E180">
        <f t="shared" si="9"/>
        <v>2.7628291645959591E-2</v>
      </c>
      <c r="F180">
        <f t="shared" si="10"/>
        <v>2.446298946803541E-2</v>
      </c>
      <c r="G180">
        <f t="shared" si="11"/>
        <v>3.1553363356481498E-4</v>
      </c>
      <c r="H180">
        <f>0</f>
        <v>0</v>
      </c>
    </row>
    <row r="181" spans="1:8" x14ac:dyDescent="0.2">
      <c r="A181" s="4">
        <v>44762</v>
      </c>
      <c r="B181">
        <v>106.4583206176758</v>
      </c>
      <c r="C181">
        <v>3959.89990234375</v>
      </c>
      <c r="D181">
        <f t="shared" si="8"/>
        <v>-1.7447517723390149E-4</v>
      </c>
      <c r="E181">
        <f t="shared" si="9"/>
        <v>5.8958061932632422E-3</v>
      </c>
      <c r="F181">
        <f t="shared" si="10"/>
        <v>4.935290937688388E-3</v>
      </c>
      <c r="G181">
        <f t="shared" si="11"/>
        <v>-5.1097661149222895E-3</v>
      </c>
      <c r="H181">
        <f>0</f>
        <v>0</v>
      </c>
    </row>
    <row r="182" spans="1:8" x14ac:dyDescent="0.2">
      <c r="A182" s="4">
        <v>44763</v>
      </c>
      <c r="B182">
        <v>107.1832733154297</v>
      </c>
      <c r="C182">
        <v>3998.949951171875</v>
      </c>
      <c r="D182">
        <f t="shared" si="8"/>
        <v>6.8097326122344981E-3</v>
      </c>
      <c r="E182">
        <f t="shared" si="9"/>
        <v>9.8613727091971803E-3</v>
      </c>
      <c r="F182">
        <f t="shared" si="10"/>
        <v>8.4985459364666695E-3</v>
      </c>
      <c r="G182">
        <f t="shared" si="11"/>
        <v>-1.6888133242321714E-3</v>
      </c>
      <c r="H182">
        <f>0</f>
        <v>0</v>
      </c>
    </row>
    <row r="183" spans="1:8" x14ac:dyDescent="0.2">
      <c r="A183" s="4">
        <v>44764</v>
      </c>
      <c r="B183">
        <v>106.6627960205078</v>
      </c>
      <c r="C183">
        <v>3961.6298828125</v>
      </c>
      <c r="D183">
        <f t="shared" si="8"/>
        <v>-4.8559563336920686E-3</v>
      </c>
      <c r="E183">
        <f t="shared" si="9"/>
        <v>-9.3324669763467094E-3</v>
      </c>
      <c r="F183">
        <f t="shared" si="10"/>
        <v>-8.7480555088645124E-3</v>
      </c>
      <c r="G183">
        <f t="shared" si="11"/>
        <v>3.8920991751724438E-3</v>
      </c>
      <c r="H183">
        <f>0</f>
        <v>0</v>
      </c>
    </row>
    <row r="184" spans="1:8" x14ac:dyDescent="0.2">
      <c r="A184" s="4">
        <v>44767</v>
      </c>
      <c r="B184">
        <v>107.09034729003911</v>
      </c>
      <c r="C184">
        <v>3966.840087890625</v>
      </c>
      <c r="D184">
        <f t="shared" si="8"/>
        <v>4.0084386073013789E-3</v>
      </c>
      <c r="E184">
        <f t="shared" si="9"/>
        <v>1.3151670479691902E-3</v>
      </c>
      <c r="F184">
        <f t="shared" si="10"/>
        <v>8.1936317138171821E-4</v>
      </c>
      <c r="G184">
        <f t="shared" si="11"/>
        <v>3.1890754359196606E-3</v>
      </c>
      <c r="H184">
        <f>0</f>
        <v>0</v>
      </c>
    </row>
    <row r="185" spans="1:8" x14ac:dyDescent="0.2">
      <c r="A185" s="4">
        <v>44768</v>
      </c>
      <c r="B185">
        <v>105.41734313964839</v>
      </c>
      <c r="C185">
        <v>3921.050048828125</v>
      </c>
      <c r="D185">
        <f t="shared" si="8"/>
        <v>-1.5622361797554163E-2</v>
      </c>
      <c r="E185">
        <f t="shared" si="9"/>
        <v>-1.154320266205866E-2</v>
      </c>
      <c r="F185">
        <f t="shared" si="10"/>
        <v>-1.0734509386624121E-2</v>
      </c>
      <c r="G185">
        <f t="shared" si="11"/>
        <v>-4.8878524109300416E-3</v>
      </c>
      <c r="H185">
        <f>0</f>
        <v>0</v>
      </c>
    </row>
    <row r="186" spans="1:8" x14ac:dyDescent="0.2">
      <c r="A186" s="4">
        <v>44769</v>
      </c>
      <c r="B186">
        <v>107.1089248657227</v>
      </c>
      <c r="C186">
        <v>4023.610107421875</v>
      </c>
      <c r="D186">
        <f t="shared" si="8"/>
        <v>1.6046522096780924E-2</v>
      </c>
      <c r="E186">
        <f t="shared" si="9"/>
        <v>2.6156273782937722E-2</v>
      </c>
      <c r="F186">
        <f t="shared" si="10"/>
        <v>2.3140309596791767E-2</v>
      </c>
      <c r="G186">
        <f t="shared" si="11"/>
        <v>-7.0937875000108425E-3</v>
      </c>
      <c r="H186">
        <f>0</f>
        <v>0</v>
      </c>
    </row>
    <row r="187" spans="1:8" x14ac:dyDescent="0.2">
      <c r="A187" s="4">
        <v>44770</v>
      </c>
      <c r="B187">
        <v>106.7092666625977</v>
      </c>
      <c r="C187">
        <v>4072.429931640625</v>
      </c>
      <c r="D187">
        <f t="shared" si="8"/>
        <v>-3.7313249444528296E-3</v>
      </c>
      <c r="E187">
        <f t="shared" si="9"/>
        <v>1.2133338697180918E-2</v>
      </c>
      <c r="F187">
        <f t="shared" si="10"/>
        <v>1.0540018228309106E-2</v>
      </c>
      <c r="G187">
        <f t="shared" si="11"/>
        <v>-1.4271343172761936E-2</v>
      </c>
      <c r="H187">
        <f>0</f>
        <v>0</v>
      </c>
    </row>
    <row r="188" spans="1:8" x14ac:dyDescent="0.2">
      <c r="A188" s="4">
        <v>44771</v>
      </c>
      <c r="B188">
        <v>107.220458984375</v>
      </c>
      <c r="C188">
        <v>4130.2900390625</v>
      </c>
      <c r="D188">
        <f t="shared" si="8"/>
        <v>4.7905148049947055E-3</v>
      </c>
      <c r="E188">
        <f t="shared" si="9"/>
        <v>1.4207760082581844E-2</v>
      </c>
      <c r="F188">
        <f t="shared" si="10"/>
        <v>1.2403987056319442E-2</v>
      </c>
      <c r="G188">
        <f t="shared" si="11"/>
        <v>-7.6134722513247367E-3</v>
      </c>
      <c r="H188">
        <f>0</f>
        <v>0</v>
      </c>
    </row>
    <row r="189" spans="1:8" x14ac:dyDescent="0.2">
      <c r="A189" s="4">
        <v>44774</v>
      </c>
      <c r="B189">
        <v>106.15159606933589</v>
      </c>
      <c r="C189">
        <v>4118.6298828125</v>
      </c>
      <c r="D189">
        <f t="shared" si="8"/>
        <v>-9.968833608470784E-3</v>
      </c>
      <c r="E189">
        <f t="shared" si="9"/>
        <v>-2.8230841271976725E-3</v>
      </c>
      <c r="F189">
        <f t="shared" si="10"/>
        <v>-2.8990574191856901E-3</v>
      </c>
      <c r="G189">
        <f t="shared" si="11"/>
        <v>-7.0697761892850944E-3</v>
      </c>
      <c r="H189">
        <f>0</f>
        <v>0</v>
      </c>
    </row>
    <row r="190" spans="1:8" x14ac:dyDescent="0.2">
      <c r="A190" s="4">
        <v>44775</v>
      </c>
      <c r="B190">
        <v>104.4971923828125</v>
      </c>
      <c r="C190">
        <v>4091.18994140625</v>
      </c>
      <c r="D190">
        <f t="shared" si="8"/>
        <v>-1.5585292617199764E-2</v>
      </c>
      <c r="E190">
        <f t="shared" si="9"/>
        <v>-6.6623955507048027E-3</v>
      </c>
      <c r="F190">
        <f t="shared" si="10"/>
        <v>-6.3488660572981262E-3</v>
      </c>
      <c r="G190">
        <f t="shared" si="11"/>
        <v>-9.2364265599016379E-3</v>
      </c>
      <c r="H190">
        <f>0</f>
        <v>0</v>
      </c>
    </row>
    <row r="191" spans="1:8" x14ac:dyDescent="0.2">
      <c r="A191" s="4">
        <v>44776</v>
      </c>
      <c r="B191">
        <v>105.5939407348633</v>
      </c>
      <c r="C191">
        <v>4155.169921875</v>
      </c>
      <c r="D191">
        <f t="shared" si="8"/>
        <v>1.0495481524833705E-2</v>
      </c>
      <c r="E191">
        <f t="shared" si="9"/>
        <v>1.5638477163140152E-2</v>
      </c>
      <c r="F191">
        <f t="shared" si="10"/>
        <v>1.3689556159410433E-2</v>
      </c>
      <c r="G191">
        <f t="shared" si="11"/>
        <v>-3.1940746345767278E-3</v>
      </c>
      <c r="H191">
        <f>0</f>
        <v>0</v>
      </c>
    </row>
    <row r="192" spans="1:8" x14ac:dyDescent="0.2">
      <c r="A192" s="4">
        <v>44777</v>
      </c>
      <c r="B192">
        <v>104.4321365356445</v>
      </c>
      <c r="C192">
        <v>4151.93994140625</v>
      </c>
      <c r="D192">
        <f t="shared" si="8"/>
        <v>-1.1002565025354794E-2</v>
      </c>
      <c r="E192">
        <f t="shared" si="9"/>
        <v>-7.7734016405583972E-4</v>
      </c>
      <c r="F192">
        <f t="shared" si="10"/>
        <v>-1.0608566542771084E-3</v>
      </c>
      <c r="G192">
        <f t="shared" si="11"/>
        <v>-9.9417083710776847E-3</v>
      </c>
      <c r="H192">
        <f>0</f>
        <v>0</v>
      </c>
    </row>
    <row r="193" spans="1:8" x14ac:dyDescent="0.2">
      <c r="A193" s="4">
        <v>44778</v>
      </c>
      <c r="B193">
        <v>107.59222412109381</v>
      </c>
      <c r="C193">
        <v>4145.18994140625</v>
      </c>
      <c r="D193">
        <f t="shared" si="8"/>
        <v>3.0259723589689314E-2</v>
      </c>
      <c r="E193">
        <f t="shared" si="9"/>
        <v>-1.6257460597355333E-3</v>
      </c>
      <c r="F193">
        <f t="shared" si="10"/>
        <v>-1.8231907461720869E-3</v>
      </c>
      <c r="G193">
        <f t="shared" si="11"/>
        <v>3.2082914335861398E-2</v>
      </c>
      <c r="H193">
        <f>0</f>
        <v>0</v>
      </c>
    </row>
    <row r="194" spans="1:8" x14ac:dyDescent="0.2">
      <c r="A194" s="4">
        <v>44781</v>
      </c>
      <c r="B194">
        <v>106.28172302246089</v>
      </c>
      <c r="C194">
        <v>4140.06005859375</v>
      </c>
      <c r="D194">
        <f t="shared" ref="D194:D257" si="12">(B194/B193)-1</f>
        <v>-1.2180258465128047E-2</v>
      </c>
      <c r="E194">
        <f t="shared" ref="E194:E257" si="13">(C194/C193)-1</f>
        <v>-1.2375507238541195E-3</v>
      </c>
      <c r="F194">
        <f t="shared" ref="F194:F257" si="14">alpha_jpm+beta_jpm*E194</f>
        <v>-1.4743782964189668E-3</v>
      </c>
      <c r="G194">
        <f t="shared" ref="G194:G257" si="15">D194-F194</f>
        <v>-1.0705880168709079E-2</v>
      </c>
      <c r="H194">
        <f>0</f>
        <v>0</v>
      </c>
    </row>
    <row r="195" spans="1:8" x14ac:dyDescent="0.2">
      <c r="A195" s="4">
        <v>44782</v>
      </c>
      <c r="B195">
        <v>107.2390518188477</v>
      </c>
      <c r="C195">
        <v>4122.47021484375</v>
      </c>
      <c r="D195">
        <f t="shared" si="12"/>
        <v>9.0074640226192049E-3</v>
      </c>
      <c r="E195">
        <f t="shared" si="13"/>
        <v>-4.248692893594086E-3</v>
      </c>
      <c r="F195">
        <f t="shared" si="14"/>
        <v>-4.1800364527621332E-3</v>
      </c>
      <c r="G195">
        <f t="shared" si="15"/>
        <v>1.3187500475381338E-2</v>
      </c>
      <c r="H195">
        <f>0</f>
        <v>0</v>
      </c>
    </row>
    <row r="196" spans="1:8" x14ac:dyDescent="0.2">
      <c r="A196" s="4">
        <v>44783</v>
      </c>
      <c r="B196">
        <v>110.0366744995117</v>
      </c>
      <c r="C196">
        <v>4210.240234375</v>
      </c>
      <c r="D196">
        <f t="shared" si="12"/>
        <v>2.6087723018941356E-2</v>
      </c>
      <c r="E196">
        <f t="shared" si="13"/>
        <v>2.1290637641290244E-2</v>
      </c>
      <c r="F196">
        <f t="shared" si="14"/>
        <v>1.8768298123954714E-2</v>
      </c>
      <c r="G196">
        <f t="shared" si="15"/>
        <v>7.3194248949866418E-3</v>
      </c>
      <c r="H196">
        <f>0</f>
        <v>0</v>
      </c>
    </row>
    <row r="197" spans="1:8" x14ac:dyDescent="0.2">
      <c r="A197" s="4">
        <v>44784</v>
      </c>
      <c r="B197">
        <v>111.663200378418</v>
      </c>
      <c r="C197">
        <v>4207.27001953125</v>
      </c>
      <c r="D197">
        <f t="shared" si="12"/>
        <v>1.478167062303859E-2</v>
      </c>
      <c r="E197">
        <f t="shared" si="13"/>
        <v>-7.0547395835030002E-4</v>
      </c>
      <c r="F197">
        <f t="shared" si="14"/>
        <v>-9.9628136202200342E-4</v>
      </c>
      <c r="G197">
        <f t="shared" si="15"/>
        <v>1.5777951985060594E-2</v>
      </c>
      <c r="H197">
        <f>0</f>
        <v>0</v>
      </c>
    </row>
    <row r="198" spans="1:8" x14ac:dyDescent="0.2">
      <c r="A198" s="4">
        <v>44785</v>
      </c>
      <c r="B198">
        <v>113.5127792358398</v>
      </c>
      <c r="C198">
        <v>4280.14990234375</v>
      </c>
      <c r="D198">
        <f t="shared" si="12"/>
        <v>1.6563906919681015E-2</v>
      </c>
      <c r="E198">
        <f t="shared" si="13"/>
        <v>1.7322368774566943E-2</v>
      </c>
      <c r="F198">
        <f t="shared" si="14"/>
        <v>1.520261493114162E-2</v>
      </c>
      <c r="G198">
        <f t="shared" si="15"/>
        <v>1.361291988539395E-3</v>
      </c>
      <c r="H198">
        <f>0</f>
        <v>0</v>
      </c>
    </row>
    <row r="199" spans="1:8" x14ac:dyDescent="0.2">
      <c r="A199" s="4">
        <v>44788</v>
      </c>
      <c r="B199">
        <v>113.8194885253906</v>
      </c>
      <c r="C199">
        <v>4297.14013671875</v>
      </c>
      <c r="D199">
        <f t="shared" si="12"/>
        <v>2.7019802670285031E-3</v>
      </c>
      <c r="E199">
        <f t="shared" si="13"/>
        <v>3.9695418998517695E-3</v>
      </c>
      <c r="F199">
        <f t="shared" si="14"/>
        <v>3.2044484855728067E-3</v>
      </c>
      <c r="G199">
        <f t="shared" si="15"/>
        <v>-5.0246821854430359E-4</v>
      </c>
      <c r="H199">
        <f>0</f>
        <v>0</v>
      </c>
    </row>
    <row r="200" spans="1:8" x14ac:dyDescent="0.2">
      <c r="A200" s="4">
        <v>44789</v>
      </c>
      <c r="B200">
        <v>114.9069519042969</v>
      </c>
      <c r="C200">
        <v>4305.2001953125</v>
      </c>
      <c r="D200">
        <f t="shared" si="12"/>
        <v>9.5542810198423478E-3</v>
      </c>
      <c r="E200">
        <f t="shared" si="13"/>
        <v>1.8756797165810912E-3</v>
      </c>
      <c r="F200">
        <f t="shared" si="14"/>
        <v>1.3230111521392758E-3</v>
      </c>
      <c r="G200">
        <f t="shared" si="15"/>
        <v>8.231269867703072E-3</v>
      </c>
      <c r="H200">
        <f>0</f>
        <v>0</v>
      </c>
    </row>
    <row r="201" spans="1:8" x14ac:dyDescent="0.2">
      <c r="A201" s="4">
        <v>44790</v>
      </c>
      <c r="B201">
        <v>113.94033050537109</v>
      </c>
      <c r="C201">
        <v>4274.0400390625</v>
      </c>
      <c r="D201">
        <f t="shared" si="12"/>
        <v>-8.4122099046790577E-3</v>
      </c>
      <c r="E201">
        <f t="shared" si="13"/>
        <v>-7.2377949540946007E-3</v>
      </c>
      <c r="F201">
        <f t="shared" si="14"/>
        <v>-6.8658904955932604E-3</v>
      </c>
      <c r="G201">
        <f t="shared" si="15"/>
        <v>-1.5463194090857973E-3</v>
      </c>
      <c r="H201">
        <f>0</f>
        <v>0</v>
      </c>
    </row>
    <row r="202" spans="1:8" x14ac:dyDescent="0.2">
      <c r="A202" s="4">
        <v>44791</v>
      </c>
      <c r="B202">
        <v>113.05735778808589</v>
      </c>
      <c r="C202">
        <v>4283.740234375</v>
      </c>
      <c r="D202">
        <f t="shared" si="12"/>
        <v>-7.7494308939499712E-3</v>
      </c>
      <c r="E202">
        <f t="shared" si="13"/>
        <v>2.2695611701915031E-3</v>
      </c>
      <c r="F202">
        <f t="shared" si="14"/>
        <v>1.6769328561036371E-3</v>
      </c>
      <c r="G202">
        <f t="shared" si="15"/>
        <v>-9.4263637500536079E-3</v>
      </c>
      <c r="H202">
        <f>0</f>
        <v>0</v>
      </c>
    </row>
    <row r="203" spans="1:8" x14ac:dyDescent="0.2">
      <c r="A203" s="4">
        <v>44792</v>
      </c>
      <c r="B203">
        <v>110.2597122192383</v>
      </c>
      <c r="C203">
        <v>4228.47998046875</v>
      </c>
      <c r="D203">
        <f t="shared" si="12"/>
        <v>-2.4745364862422181E-2</v>
      </c>
      <c r="E203">
        <f t="shared" si="13"/>
        <v>-1.2900001139847905E-2</v>
      </c>
      <c r="F203">
        <f t="shared" si="14"/>
        <v>-1.1953659018559794E-2</v>
      </c>
      <c r="G203">
        <f t="shared" si="15"/>
        <v>-1.2791705843862387E-2</v>
      </c>
      <c r="H203">
        <f>0</f>
        <v>0</v>
      </c>
    </row>
    <row r="204" spans="1:8" x14ac:dyDescent="0.2">
      <c r="A204" s="4">
        <v>44795</v>
      </c>
      <c r="B204">
        <v>108.4380264282227</v>
      </c>
      <c r="C204">
        <v>4137.990234375</v>
      </c>
      <c r="D204">
        <f t="shared" si="12"/>
        <v>-1.6521771682057262E-2</v>
      </c>
      <c r="E204">
        <f t="shared" si="13"/>
        <v>-2.14000649197158E-2</v>
      </c>
      <c r="F204">
        <f t="shared" si="14"/>
        <v>-1.959138105193119E-2</v>
      </c>
      <c r="G204">
        <f t="shared" si="15"/>
        <v>3.0696093698739275E-3</v>
      </c>
      <c r="H204">
        <f>0</f>
        <v>0</v>
      </c>
    </row>
    <row r="205" spans="1:8" x14ac:dyDescent="0.2">
      <c r="A205" s="4">
        <v>44796</v>
      </c>
      <c r="B205">
        <v>107.3691711425781</v>
      </c>
      <c r="C205">
        <v>4128.72998046875</v>
      </c>
      <c r="D205">
        <f t="shared" si="12"/>
        <v>-9.856830863222088E-3</v>
      </c>
      <c r="E205">
        <f t="shared" si="13"/>
        <v>-2.2378626777133093E-3</v>
      </c>
      <c r="F205">
        <f t="shared" si="14"/>
        <v>-2.3732073932465044E-3</v>
      </c>
      <c r="G205">
        <f t="shared" si="15"/>
        <v>-7.4836234699755836E-3</v>
      </c>
      <c r="H205">
        <f>0</f>
        <v>0</v>
      </c>
    </row>
    <row r="206" spans="1:8" x14ac:dyDescent="0.2">
      <c r="A206" s="4">
        <v>44797</v>
      </c>
      <c r="B206">
        <v>107.62940979003911</v>
      </c>
      <c r="C206">
        <v>4140.77001953125</v>
      </c>
      <c r="D206">
        <f t="shared" si="12"/>
        <v>2.4237743915842547E-3</v>
      </c>
      <c r="E206">
        <f t="shared" si="13"/>
        <v>2.9161604463010526E-3</v>
      </c>
      <c r="F206">
        <f t="shared" si="14"/>
        <v>2.2579338539550501E-3</v>
      </c>
      <c r="G206">
        <f t="shared" si="15"/>
        <v>1.6584053762920461E-4</v>
      </c>
      <c r="H206">
        <f>0</f>
        <v>0</v>
      </c>
    </row>
    <row r="207" spans="1:8" x14ac:dyDescent="0.2">
      <c r="A207" s="4">
        <v>44798</v>
      </c>
      <c r="B207">
        <v>110.1853713989258</v>
      </c>
      <c r="C207">
        <v>4199.1201171875</v>
      </c>
      <c r="D207">
        <f t="shared" si="12"/>
        <v>2.3747799173783335E-2</v>
      </c>
      <c r="E207">
        <f t="shared" si="13"/>
        <v>1.4091605518061545E-2</v>
      </c>
      <c r="F207">
        <f t="shared" si="14"/>
        <v>1.2299616512793106E-2</v>
      </c>
      <c r="G207">
        <f t="shared" si="15"/>
        <v>1.1448182660990229E-2</v>
      </c>
      <c r="H207">
        <f>0</f>
        <v>0</v>
      </c>
    </row>
    <row r="208" spans="1:8" x14ac:dyDescent="0.2">
      <c r="A208" s="4">
        <v>44799</v>
      </c>
      <c r="B208">
        <v>106.5791473388672</v>
      </c>
      <c r="C208">
        <v>4057.659912109375</v>
      </c>
      <c r="D208">
        <f t="shared" si="12"/>
        <v>-3.2728700863586258E-2</v>
      </c>
      <c r="E208">
        <f t="shared" si="13"/>
        <v>-3.3688058719518743E-2</v>
      </c>
      <c r="F208">
        <f t="shared" si="14"/>
        <v>-3.0632743025352131E-2</v>
      </c>
      <c r="G208">
        <f t="shared" si="15"/>
        <v>-2.0959578382341269E-3</v>
      </c>
      <c r="H208">
        <f>0</f>
        <v>0</v>
      </c>
    </row>
    <row r="209" spans="1:8" x14ac:dyDescent="0.2">
      <c r="A209" s="4">
        <v>44802</v>
      </c>
      <c r="B209">
        <v>106.3189010620117</v>
      </c>
      <c r="C209">
        <v>4030.610107421875</v>
      </c>
      <c r="D209">
        <f t="shared" si="12"/>
        <v>-2.4418123371549028E-3</v>
      </c>
      <c r="E209">
        <f t="shared" si="13"/>
        <v>-6.666355799502699E-3</v>
      </c>
      <c r="F209">
        <f t="shared" si="14"/>
        <v>-6.3524245340677906E-3</v>
      </c>
      <c r="G209">
        <f t="shared" si="15"/>
        <v>3.9106121969128878E-3</v>
      </c>
      <c r="H209">
        <f>0</f>
        <v>0</v>
      </c>
    </row>
    <row r="210" spans="1:8" x14ac:dyDescent="0.2">
      <c r="A210" s="4">
        <v>44803</v>
      </c>
      <c r="B210">
        <v>106.33750152587891</v>
      </c>
      <c r="C210">
        <v>3986.159912109375</v>
      </c>
      <c r="D210">
        <f t="shared" si="12"/>
        <v>1.7494973783027667E-4</v>
      </c>
      <c r="E210">
        <f t="shared" si="13"/>
        <v>-1.1028155571448206E-2</v>
      </c>
      <c r="F210">
        <f t="shared" si="14"/>
        <v>-1.0271714446014813E-2</v>
      </c>
      <c r="G210">
        <f t="shared" si="15"/>
        <v>1.044666418384509E-2</v>
      </c>
      <c r="H210">
        <f>0</f>
        <v>0</v>
      </c>
    </row>
    <row r="211" spans="1:8" x14ac:dyDescent="0.2">
      <c r="A211" s="4">
        <v>44804</v>
      </c>
      <c r="B211">
        <v>105.70546722412109</v>
      </c>
      <c r="C211">
        <v>3955</v>
      </c>
      <c r="D211">
        <f t="shared" si="12"/>
        <v>-5.9436632673186551E-3</v>
      </c>
      <c r="E211">
        <f t="shared" si="13"/>
        <v>-7.8170251059712648E-3</v>
      </c>
      <c r="F211">
        <f t="shared" si="14"/>
        <v>-7.3863570483101411E-3</v>
      </c>
      <c r="G211">
        <f t="shared" si="15"/>
        <v>1.442693780991486E-3</v>
      </c>
      <c r="H211">
        <f>0</f>
        <v>0</v>
      </c>
    </row>
    <row r="212" spans="1:8" x14ac:dyDescent="0.2">
      <c r="A212" s="4">
        <v>44805</v>
      </c>
      <c r="B212">
        <v>106.4304275512695</v>
      </c>
      <c r="C212">
        <v>3966.85009765625</v>
      </c>
      <c r="D212">
        <f t="shared" si="12"/>
        <v>6.8583049314878686E-3</v>
      </c>
      <c r="E212">
        <f t="shared" si="13"/>
        <v>2.9962320243361873E-3</v>
      </c>
      <c r="F212">
        <f t="shared" si="14"/>
        <v>2.3298820735971467E-3</v>
      </c>
      <c r="G212">
        <f t="shared" si="15"/>
        <v>4.5284228578907218E-3</v>
      </c>
      <c r="H212">
        <f>0</f>
        <v>0</v>
      </c>
    </row>
    <row r="213" spans="1:8" x14ac:dyDescent="0.2">
      <c r="A213" s="4">
        <v>44806</v>
      </c>
      <c r="B213">
        <v>105.68686676025391</v>
      </c>
      <c r="C213">
        <v>3924.260009765625</v>
      </c>
      <c r="D213">
        <f t="shared" si="12"/>
        <v>-6.9863553884288443E-3</v>
      </c>
      <c r="E213">
        <f t="shared" si="13"/>
        <v>-1.0736500458081055E-2</v>
      </c>
      <c r="F213">
        <f t="shared" si="14"/>
        <v>-1.0009648096490981E-2</v>
      </c>
      <c r="G213">
        <f t="shared" si="15"/>
        <v>3.023292708062137E-3</v>
      </c>
      <c r="H213">
        <f>0</f>
        <v>0</v>
      </c>
    </row>
    <row r="214" spans="1:8" x14ac:dyDescent="0.2">
      <c r="A214" s="4">
        <v>44810</v>
      </c>
      <c r="B214">
        <v>105.71474456787109</v>
      </c>
      <c r="C214">
        <v>3908.18994140625</v>
      </c>
      <c r="D214">
        <f t="shared" si="12"/>
        <v>2.6377740651950532E-4</v>
      </c>
      <c r="E214">
        <f t="shared" si="13"/>
        <v>-4.0950569838349438E-3</v>
      </c>
      <c r="F214">
        <f t="shared" si="14"/>
        <v>-4.0419870917839619E-3</v>
      </c>
      <c r="G214">
        <f t="shared" si="15"/>
        <v>4.3057644983034672E-3</v>
      </c>
      <c r="H214">
        <f>0</f>
        <v>0</v>
      </c>
    </row>
    <row r="215" spans="1:8" x14ac:dyDescent="0.2">
      <c r="A215" s="4">
        <v>44811</v>
      </c>
      <c r="B215">
        <v>107.72235107421881</v>
      </c>
      <c r="C215">
        <v>3979.8701171875</v>
      </c>
      <c r="D215">
        <f t="shared" si="12"/>
        <v>1.8990789927688656E-2</v>
      </c>
      <c r="E215">
        <f t="shared" si="13"/>
        <v>1.8341016392734E-2</v>
      </c>
      <c r="F215">
        <f t="shared" si="14"/>
        <v>1.6117919516966357E-2</v>
      </c>
      <c r="G215">
        <f t="shared" si="15"/>
        <v>2.8728704107222995E-3</v>
      </c>
      <c r="H215">
        <f>0</f>
        <v>0</v>
      </c>
    </row>
    <row r="216" spans="1:8" x14ac:dyDescent="0.2">
      <c r="A216" s="4">
        <v>44812</v>
      </c>
      <c r="B216">
        <v>110.2318572998047</v>
      </c>
      <c r="C216">
        <v>4006.179931640625</v>
      </c>
      <c r="D216">
        <f t="shared" si="12"/>
        <v>2.3296058808230935E-2</v>
      </c>
      <c r="E216">
        <f t="shared" si="13"/>
        <v>6.6107218774560383E-3</v>
      </c>
      <c r="F216">
        <f t="shared" si="14"/>
        <v>5.5776775614328712E-3</v>
      </c>
      <c r="G216">
        <f t="shared" si="15"/>
        <v>1.7718381246798063E-2</v>
      </c>
      <c r="H216">
        <f>0</f>
        <v>0</v>
      </c>
    </row>
    <row r="217" spans="1:8" x14ac:dyDescent="0.2">
      <c r="A217" s="4">
        <v>44813</v>
      </c>
      <c r="B217">
        <v>110.7616500854492</v>
      </c>
      <c r="C217">
        <v>4067.360107421875</v>
      </c>
      <c r="D217">
        <f t="shared" si="12"/>
        <v>4.8061676417516797E-3</v>
      </c>
      <c r="E217">
        <f t="shared" si="13"/>
        <v>1.5271449816332883E-2</v>
      </c>
      <c r="F217">
        <f t="shared" si="14"/>
        <v>1.3359764180649153E-2</v>
      </c>
      <c r="G217">
        <f t="shared" si="15"/>
        <v>-8.5535965388974736E-3</v>
      </c>
      <c r="H217">
        <f>0</f>
        <v>0</v>
      </c>
    </row>
    <row r="218" spans="1:8" x14ac:dyDescent="0.2">
      <c r="A218" s="4">
        <v>44816</v>
      </c>
      <c r="B218">
        <v>112.07215881347661</v>
      </c>
      <c r="C218">
        <v>4110.41015625</v>
      </c>
      <c r="D218">
        <f t="shared" si="12"/>
        <v>1.1831791301559536E-2</v>
      </c>
      <c r="E218">
        <f t="shared" si="13"/>
        <v>1.0584272769349701E-2</v>
      </c>
      <c r="F218">
        <f t="shared" si="14"/>
        <v>9.1481069115771658E-3</v>
      </c>
      <c r="G218">
        <f t="shared" si="15"/>
        <v>2.6836843899823697E-3</v>
      </c>
      <c r="H218">
        <f>0</f>
        <v>0</v>
      </c>
    </row>
    <row r="219" spans="1:8" x14ac:dyDescent="0.2">
      <c r="A219" s="4">
        <v>44817</v>
      </c>
      <c r="B219">
        <v>108.1777725219727</v>
      </c>
      <c r="C219">
        <v>3932.68994140625</v>
      </c>
      <c r="D219">
        <f t="shared" si="12"/>
        <v>-3.4748918310616217E-2</v>
      </c>
      <c r="E219">
        <f t="shared" si="13"/>
        <v>-4.3236613400616797E-2</v>
      </c>
      <c r="F219">
        <f t="shared" si="14"/>
        <v>-3.9212585290466007E-2</v>
      </c>
      <c r="G219">
        <f t="shared" si="15"/>
        <v>4.4636669798497897E-3</v>
      </c>
      <c r="H219">
        <f>0</f>
        <v>0</v>
      </c>
    </row>
    <row r="220" spans="1:8" x14ac:dyDescent="0.2">
      <c r="A220" s="4">
        <v>44818</v>
      </c>
      <c r="B220">
        <v>107.9268417358398</v>
      </c>
      <c r="C220">
        <v>3946.010009765625</v>
      </c>
      <c r="D220">
        <f t="shared" si="12"/>
        <v>-2.3196150214863653E-3</v>
      </c>
      <c r="E220">
        <f t="shared" si="13"/>
        <v>3.3870120853238816E-3</v>
      </c>
      <c r="F220">
        <f t="shared" si="14"/>
        <v>2.6810170249697489E-3</v>
      </c>
      <c r="G220">
        <f t="shared" si="15"/>
        <v>-5.0006320464561146E-3</v>
      </c>
      <c r="H220">
        <f>0</f>
        <v>0</v>
      </c>
    </row>
    <row r="221" spans="1:8" x14ac:dyDescent="0.2">
      <c r="A221" s="4">
        <v>44819</v>
      </c>
      <c r="B221">
        <v>109.553352355957</v>
      </c>
      <c r="C221">
        <v>3901.35009765625</v>
      </c>
      <c r="D221">
        <f t="shared" si="12"/>
        <v>1.5070492140391023E-2</v>
      </c>
      <c r="E221">
        <f t="shared" si="13"/>
        <v>-1.1317739184353415E-2</v>
      </c>
      <c r="F221">
        <f t="shared" si="14"/>
        <v>-1.0531919451302878E-2</v>
      </c>
      <c r="G221">
        <f t="shared" si="15"/>
        <v>2.5602411591693901E-2</v>
      </c>
      <c r="H221">
        <f>0</f>
        <v>0</v>
      </c>
    </row>
    <row r="222" spans="1:8" x14ac:dyDescent="0.2">
      <c r="A222" s="4">
        <v>44820</v>
      </c>
      <c r="B222">
        <v>108.8190994262695</v>
      </c>
      <c r="C222">
        <v>3873.330078125</v>
      </c>
      <c r="D222">
        <f t="shared" si="12"/>
        <v>-6.7022406334202866E-3</v>
      </c>
      <c r="E222">
        <f t="shared" si="13"/>
        <v>-7.1821340894484553E-3</v>
      </c>
      <c r="F222">
        <f t="shared" si="14"/>
        <v>-6.8158764929558621E-3</v>
      </c>
      <c r="G222">
        <f t="shared" si="15"/>
        <v>1.1363585953557548E-4</v>
      </c>
      <c r="H222">
        <f>0</f>
        <v>0</v>
      </c>
    </row>
    <row r="223" spans="1:8" x14ac:dyDescent="0.2">
      <c r="A223" s="4">
        <v>44823</v>
      </c>
      <c r="B223">
        <v>109.8229064941406</v>
      </c>
      <c r="C223">
        <v>3899.889892578125</v>
      </c>
      <c r="D223">
        <f t="shared" si="12"/>
        <v>9.2245485688036144E-3</v>
      </c>
      <c r="E223">
        <f t="shared" si="13"/>
        <v>6.8571007162865349E-3</v>
      </c>
      <c r="F223">
        <f t="shared" si="14"/>
        <v>5.7990609692078875E-3</v>
      </c>
      <c r="G223">
        <f t="shared" si="15"/>
        <v>3.4254875995957269E-3</v>
      </c>
      <c r="H223">
        <f>0</f>
        <v>0</v>
      </c>
    </row>
    <row r="224" spans="1:8" x14ac:dyDescent="0.2">
      <c r="A224" s="4">
        <v>44824</v>
      </c>
      <c r="B224">
        <v>107.6573028564453</v>
      </c>
      <c r="C224">
        <v>3855.929931640625</v>
      </c>
      <c r="D224">
        <f t="shared" si="12"/>
        <v>-1.9719052307278329E-2</v>
      </c>
      <c r="E224">
        <f t="shared" si="13"/>
        <v>-1.1272103097361819E-2</v>
      </c>
      <c r="F224">
        <f t="shared" si="14"/>
        <v>-1.0490913200507664E-2</v>
      </c>
      <c r="G224">
        <f t="shared" si="15"/>
        <v>-9.228139106770665E-3</v>
      </c>
      <c r="H224">
        <f>0</f>
        <v>0</v>
      </c>
    </row>
    <row r="225" spans="1:8" x14ac:dyDescent="0.2">
      <c r="A225" s="4">
        <v>44825</v>
      </c>
      <c r="B225">
        <v>104.55296325683589</v>
      </c>
      <c r="C225">
        <v>3789.929931640625</v>
      </c>
      <c r="D225">
        <f t="shared" si="12"/>
        <v>-2.8835383362231015E-2</v>
      </c>
      <c r="E225">
        <f t="shared" si="13"/>
        <v>-1.7116493600784488E-2</v>
      </c>
      <c r="F225">
        <f t="shared" si="14"/>
        <v>-1.5742383221866919E-2</v>
      </c>
      <c r="G225">
        <f t="shared" si="15"/>
        <v>-1.3093000140364096E-2</v>
      </c>
      <c r="H225">
        <f>0</f>
        <v>0</v>
      </c>
    </row>
    <row r="226" spans="1:8" x14ac:dyDescent="0.2">
      <c r="A226" s="4">
        <v>44826</v>
      </c>
      <c r="B226">
        <v>103.36326599121089</v>
      </c>
      <c r="C226">
        <v>3757.989990234375</v>
      </c>
      <c r="D226">
        <f t="shared" si="12"/>
        <v>-1.137889571529882E-2</v>
      </c>
      <c r="E226">
        <f t="shared" si="13"/>
        <v>-8.4275809796894308E-3</v>
      </c>
      <c r="F226">
        <f t="shared" si="14"/>
        <v>-7.9349712905169238E-3</v>
      </c>
      <c r="G226">
        <f t="shared" si="15"/>
        <v>-3.4439244247818964E-3</v>
      </c>
      <c r="H226">
        <f>0</f>
        <v>0</v>
      </c>
    </row>
    <row r="227" spans="1:8" x14ac:dyDescent="0.2">
      <c r="A227" s="4">
        <v>44827</v>
      </c>
      <c r="B227">
        <v>101.4393310546875</v>
      </c>
      <c r="C227">
        <v>3693.22998046875</v>
      </c>
      <c r="D227">
        <f t="shared" si="12"/>
        <v>-1.8613333451431235E-2</v>
      </c>
      <c r="E227">
        <f t="shared" si="13"/>
        <v>-1.7232619015461026E-2</v>
      </c>
      <c r="F227">
        <f t="shared" si="14"/>
        <v>-1.5846727572836384E-2</v>
      </c>
      <c r="G227">
        <f t="shared" si="15"/>
        <v>-2.7666058785948515E-3</v>
      </c>
      <c r="H227">
        <f>0</f>
        <v>0</v>
      </c>
    </row>
    <row r="228" spans="1:8" x14ac:dyDescent="0.2">
      <c r="A228" s="4">
        <v>44830</v>
      </c>
      <c r="B228">
        <v>99.255142211914062</v>
      </c>
      <c r="C228">
        <v>3655.0400390625</v>
      </c>
      <c r="D228">
        <f t="shared" si="12"/>
        <v>-2.1531972067086125E-2</v>
      </c>
      <c r="E228">
        <f t="shared" si="13"/>
        <v>-1.0340526208282075E-2</v>
      </c>
      <c r="F228">
        <f t="shared" si="14"/>
        <v>-9.653845913041437E-3</v>
      </c>
      <c r="G228">
        <f t="shared" si="15"/>
        <v>-1.1878126154044688E-2</v>
      </c>
      <c r="H228">
        <f>0</f>
        <v>0</v>
      </c>
    </row>
    <row r="229" spans="1:8" x14ac:dyDescent="0.2">
      <c r="A229" s="4">
        <v>44831</v>
      </c>
      <c r="B229">
        <v>98.381446838378906</v>
      </c>
      <c r="C229">
        <v>3647.2900390625</v>
      </c>
      <c r="D229">
        <f t="shared" si="12"/>
        <v>-8.8025199910527485E-3</v>
      </c>
      <c r="E229">
        <f t="shared" si="13"/>
        <v>-2.1203598092424114E-3</v>
      </c>
      <c r="F229">
        <f t="shared" si="14"/>
        <v>-2.2676253328353688E-3</v>
      </c>
      <c r="G229">
        <f t="shared" si="15"/>
        <v>-6.5348946582173793E-3</v>
      </c>
      <c r="H229">
        <f>0</f>
        <v>0</v>
      </c>
    </row>
    <row r="230" spans="1:8" x14ac:dyDescent="0.2">
      <c r="A230" s="4">
        <v>44832</v>
      </c>
      <c r="B230">
        <v>100.37046813964839</v>
      </c>
      <c r="C230">
        <v>3719.0400390625</v>
      </c>
      <c r="D230">
        <f t="shared" si="12"/>
        <v>2.0217443076813613E-2</v>
      </c>
      <c r="E230">
        <f t="shared" si="13"/>
        <v>1.9672139926234733E-2</v>
      </c>
      <c r="F230">
        <f t="shared" si="14"/>
        <v>1.7313998958750937E-2</v>
      </c>
      <c r="G230">
        <f t="shared" si="15"/>
        <v>2.9034441180626758E-3</v>
      </c>
      <c r="H230">
        <f>0</f>
        <v>0</v>
      </c>
    </row>
    <row r="231" spans="1:8" x14ac:dyDescent="0.2">
      <c r="A231" s="4">
        <v>44833</v>
      </c>
      <c r="B231">
        <v>98.669593811035156</v>
      </c>
      <c r="C231">
        <v>3640.469970703125</v>
      </c>
      <c r="D231">
        <f t="shared" si="12"/>
        <v>-1.6945963888967408E-2</v>
      </c>
      <c r="E231">
        <f t="shared" si="13"/>
        <v>-2.1126437880238824E-2</v>
      </c>
      <c r="F231">
        <f t="shared" si="14"/>
        <v>-1.9345513806406596E-2</v>
      </c>
      <c r="G231">
        <f t="shared" si="15"/>
        <v>2.3995499174391879E-3</v>
      </c>
      <c r="H231">
        <f>0</f>
        <v>0</v>
      </c>
    </row>
    <row r="232" spans="1:8" x14ac:dyDescent="0.2">
      <c r="A232" s="4">
        <v>44834</v>
      </c>
      <c r="B232">
        <v>97.126708984375</v>
      </c>
      <c r="C232">
        <v>3585.6201171875</v>
      </c>
      <c r="D232">
        <f t="shared" si="12"/>
        <v>-1.5636882316704126E-2</v>
      </c>
      <c r="E232">
        <f t="shared" si="13"/>
        <v>-1.5066695771983274E-2</v>
      </c>
      <c r="F232">
        <f t="shared" si="14"/>
        <v>-1.390053986087096E-2</v>
      </c>
      <c r="G232">
        <f t="shared" si="15"/>
        <v>-1.7363424558331664E-3</v>
      </c>
      <c r="H232">
        <f>0</f>
        <v>0</v>
      </c>
    </row>
    <row r="233" spans="1:8" x14ac:dyDescent="0.2">
      <c r="A233" s="4">
        <v>44837</v>
      </c>
      <c r="B233">
        <v>100.1288146972656</v>
      </c>
      <c r="C233">
        <v>3678.429931640625</v>
      </c>
      <c r="D233">
        <f t="shared" si="12"/>
        <v>3.090916746055461E-2</v>
      </c>
      <c r="E233">
        <f t="shared" si="13"/>
        <v>2.5883894952576147E-2</v>
      </c>
      <c r="F233">
        <f t="shared" si="14"/>
        <v>2.2895563928058815E-2</v>
      </c>
      <c r="G233">
        <f t="shared" si="15"/>
        <v>8.0136035324957951E-3</v>
      </c>
      <c r="H233">
        <f>0</f>
        <v>0</v>
      </c>
    </row>
    <row r="234" spans="1:8" x14ac:dyDescent="0.2">
      <c r="A234" s="4">
        <v>44838</v>
      </c>
      <c r="B234">
        <v>104.8132019042969</v>
      </c>
      <c r="C234">
        <v>3790.929931640625</v>
      </c>
      <c r="D234">
        <f t="shared" si="12"/>
        <v>4.6783607907417313E-2</v>
      </c>
      <c r="E234">
        <f t="shared" si="13"/>
        <v>3.0583700679551518E-2</v>
      </c>
      <c r="F234">
        <f t="shared" si="14"/>
        <v>2.711856868227052E-2</v>
      </c>
      <c r="G234">
        <f t="shared" si="15"/>
        <v>1.9665039225146792E-2</v>
      </c>
      <c r="H234">
        <f>0</f>
        <v>0</v>
      </c>
    </row>
    <row r="235" spans="1:8" x14ac:dyDescent="0.2">
      <c r="A235" s="4">
        <v>44839</v>
      </c>
      <c r="B235">
        <v>103.5190963745117</v>
      </c>
      <c r="C235">
        <v>3783.280029296875</v>
      </c>
      <c r="D235">
        <f t="shared" si="12"/>
        <v>-1.2346779854763179E-2</v>
      </c>
      <c r="E235">
        <f t="shared" si="13"/>
        <v>-2.0179487570848309E-3</v>
      </c>
      <c r="F235">
        <f t="shared" si="14"/>
        <v>-2.175604005727532E-3</v>
      </c>
      <c r="G235">
        <f t="shared" si="15"/>
        <v>-1.0171175849035647E-2</v>
      </c>
      <c r="H235">
        <f>0</f>
        <v>0</v>
      </c>
    </row>
    <row r="236" spans="1:8" x14ac:dyDescent="0.2">
      <c r="A236" s="4">
        <v>44840</v>
      </c>
      <c r="B236">
        <v>101.4091415405273</v>
      </c>
      <c r="C236">
        <v>3744.52001953125</v>
      </c>
      <c r="D236">
        <f t="shared" si="12"/>
        <v>-2.0382276390348286E-2</v>
      </c>
      <c r="E236">
        <f t="shared" si="13"/>
        <v>-1.0245080846639998E-2</v>
      </c>
      <c r="F236">
        <f t="shared" si="14"/>
        <v>-9.5680835987252359E-3</v>
      </c>
      <c r="G236">
        <f t="shared" si="15"/>
        <v>-1.081419279162305E-2</v>
      </c>
      <c r="H236">
        <f>0</f>
        <v>0</v>
      </c>
    </row>
    <row r="237" spans="1:8" x14ac:dyDescent="0.2">
      <c r="A237" s="4">
        <v>44841</v>
      </c>
      <c r="B237">
        <v>99.383583068847656</v>
      </c>
      <c r="C237">
        <v>3639.659912109375</v>
      </c>
      <c r="D237">
        <f t="shared" si="12"/>
        <v>-1.9974121079312623E-2</v>
      </c>
      <c r="E237">
        <f t="shared" si="13"/>
        <v>-2.8003617786773516E-2</v>
      </c>
      <c r="F237">
        <f t="shared" si="14"/>
        <v>-2.5524995497356377E-2</v>
      </c>
      <c r="G237">
        <f t="shared" si="15"/>
        <v>5.5508744180437532E-3</v>
      </c>
      <c r="H237">
        <f>0</f>
        <v>0</v>
      </c>
    </row>
    <row r="238" spans="1:8" x14ac:dyDescent="0.2">
      <c r="A238" s="4">
        <v>44844</v>
      </c>
      <c r="B238">
        <v>98.455192565917969</v>
      </c>
      <c r="C238">
        <v>3612.389892578125</v>
      </c>
      <c r="D238">
        <f t="shared" si="12"/>
        <v>-9.3414875401156561E-3</v>
      </c>
      <c r="E238">
        <f t="shared" si="13"/>
        <v>-7.4924636339018802E-3</v>
      </c>
      <c r="F238">
        <f t="shared" si="14"/>
        <v>-7.0947227299560829E-3</v>
      </c>
      <c r="G238">
        <f t="shared" si="15"/>
        <v>-2.2467648101595732E-3</v>
      </c>
      <c r="H238">
        <f>0</f>
        <v>0</v>
      </c>
    </row>
    <row r="239" spans="1:8" x14ac:dyDescent="0.2">
      <c r="A239" s="4">
        <v>44845</v>
      </c>
      <c r="B239">
        <v>95.613807678222656</v>
      </c>
      <c r="C239">
        <v>3588.840087890625</v>
      </c>
      <c r="D239">
        <f t="shared" si="12"/>
        <v>-2.8859675286226683E-2</v>
      </c>
      <c r="E239">
        <f t="shared" si="13"/>
        <v>-6.5191757777544046E-3</v>
      </c>
      <c r="F239">
        <f t="shared" si="14"/>
        <v>-6.2201761034570147E-3</v>
      </c>
      <c r="G239">
        <f t="shared" si="15"/>
        <v>-2.2639499182769668E-2</v>
      </c>
      <c r="H239">
        <f>0</f>
        <v>0</v>
      </c>
    </row>
    <row r="240" spans="1:8" x14ac:dyDescent="0.2">
      <c r="A240" s="4">
        <v>44846</v>
      </c>
      <c r="B240">
        <v>97.161094665527344</v>
      </c>
      <c r="C240">
        <v>3577.030029296875</v>
      </c>
      <c r="D240">
        <f t="shared" si="12"/>
        <v>1.6182673035173956E-2</v>
      </c>
      <c r="E240">
        <f t="shared" si="13"/>
        <v>-3.2907731480149582E-3</v>
      </c>
      <c r="F240">
        <f t="shared" si="14"/>
        <v>-3.3192988234351994E-3</v>
      </c>
      <c r="G240">
        <f t="shared" si="15"/>
        <v>1.9501971858609156E-2</v>
      </c>
      <c r="H240">
        <f>0</f>
        <v>0</v>
      </c>
    </row>
    <row r="241" spans="1:8" x14ac:dyDescent="0.2">
      <c r="A241" s="4">
        <v>44847</v>
      </c>
      <c r="B241">
        <v>102.5625915527344</v>
      </c>
      <c r="C241">
        <v>3669.909912109375</v>
      </c>
      <c r="D241">
        <f t="shared" si="12"/>
        <v>5.5593207402628186E-2</v>
      </c>
      <c r="E241">
        <f t="shared" si="13"/>
        <v>2.5965642460864968E-2</v>
      </c>
      <c r="F241">
        <f t="shared" si="14"/>
        <v>2.2969018052804269E-2</v>
      </c>
      <c r="G241">
        <f t="shared" si="15"/>
        <v>3.2624189349823918E-2</v>
      </c>
      <c r="H241">
        <f>0</f>
        <v>0</v>
      </c>
    </row>
    <row r="242" spans="1:8" x14ac:dyDescent="0.2">
      <c r="A242" s="4">
        <v>44848</v>
      </c>
      <c r="B242">
        <v>104.26930236816411</v>
      </c>
      <c r="C242">
        <v>3583.070068359375</v>
      </c>
      <c r="D242">
        <f t="shared" si="12"/>
        <v>1.664067560687732E-2</v>
      </c>
      <c r="E242">
        <f t="shared" si="13"/>
        <v>-2.3662663615654389E-2</v>
      </c>
      <c r="F242">
        <f t="shared" si="14"/>
        <v>-2.162443637483091E-2</v>
      </c>
      <c r="G242">
        <f t="shared" si="15"/>
        <v>3.8265111981708233E-2</v>
      </c>
      <c r="H242">
        <f>0</f>
        <v>0</v>
      </c>
    </row>
    <row r="243" spans="1:8" x14ac:dyDescent="0.2">
      <c r="A243" s="4">
        <v>44851</v>
      </c>
      <c r="B243">
        <v>108.6486282348633</v>
      </c>
      <c r="C243">
        <v>3677.949951171875</v>
      </c>
      <c r="D243">
        <f t="shared" si="12"/>
        <v>4.2000145462144145E-2</v>
      </c>
      <c r="E243">
        <f t="shared" si="13"/>
        <v>2.6480052302171098E-2</v>
      </c>
      <c r="F243">
        <f t="shared" si="14"/>
        <v>2.3431240393821568E-2</v>
      </c>
      <c r="G243">
        <f t="shared" si="15"/>
        <v>1.8568905068322577E-2</v>
      </c>
      <c r="H243">
        <f>0</f>
        <v>0</v>
      </c>
    </row>
    <row r="244" spans="1:8" x14ac:dyDescent="0.2">
      <c r="A244" s="4">
        <v>44852</v>
      </c>
      <c r="B244">
        <v>111.4431533813477</v>
      </c>
      <c r="C244">
        <v>3719.97998046875</v>
      </c>
      <c r="D244">
        <f t="shared" si="12"/>
        <v>2.5720758668425603E-2</v>
      </c>
      <c r="E244">
        <f t="shared" si="13"/>
        <v>1.1427569666488724E-2</v>
      </c>
      <c r="F244">
        <f t="shared" si="14"/>
        <v>9.9058503190098748E-3</v>
      </c>
      <c r="G244">
        <f t="shared" si="15"/>
        <v>1.5814908349415728E-2</v>
      </c>
      <c r="H244">
        <f>0</f>
        <v>0</v>
      </c>
    </row>
    <row r="245" spans="1:8" x14ac:dyDescent="0.2">
      <c r="A245" s="4">
        <v>44853</v>
      </c>
      <c r="B245">
        <v>109.258186340332</v>
      </c>
      <c r="C245">
        <v>3695.159912109375</v>
      </c>
      <c r="D245">
        <f t="shared" si="12"/>
        <v>-1.9606112845164669E-2</v>
      </c>
      <c r="E245">
        <f t="shared" si="13"/>
        <v>-6.6720972934503076E-3</v>
      </c>
      <c r="F245">
        <f t="shared" si="14"/>
        <v>-6.3575835465133181E-3</v>
      </c>
      <c r="G245">
        <f t="shared" si="15"/>
        <v>-1.3248529298651352E-2</v>
      </c>
      <c r="H245">
        <f>0</f>
        <v>0</v>
      </c>
    </row>
    <row r="246" spans="1:8" x14ac:dyDescent="0.2">
      <c r="A246" s="4">
        <v>44854</v>
      </c>
      <c r="B246">
        <v>108.9018173217773</v>
      </c>
      <c r="C246">
        <v>3665.780029296875</v>
      </c>
      <c r="D246">
        <f t="shared" si="12"/>
        <v>-3.261714572532215E-3</v>
      </c>
      <c r="E246">
        <f t="shared" si="13"/>
        <v>-7.9509097065648682E-3</v>
      </c>
      <c r="F246">
        <f t="shared" si="14"/>
        <v>-7.5066588943156756E-3</v>
      </c>
      <c r="G246">
        <f t="shared" si="15"/>
        <v>4.2449443217834606E-3</v>
      </c>
      <c r="H246">
        <f>0</f>
        <v>0</v>
      </c>
    </row>
    <row r="247" spans="1:8" x14ac:dyDescent="0.2">
      <c r="A247" s="4">
        <v>44855</v>
      </c>
      <c r="B247">
        <v>114.6221618652344</v>
      </c>
      <c r="C247">
        <v>3752.75</v>
      </c>
      <c r="D247">
        <f t="shared" si="12"/>
        <v>5.2527539798118639E-2</v>
      </c>
      <c r="E247">
        <f t="shared" si="13"/>
        <v>2.372481982226482E-2</v>
      </c>
      <c r="F247">
        <f t="shared" si="14"/>
        <v>2.0955529579900153E-2</v>
      </c>
      <c r="G247">
        <f t="shared" si="15"/>
        <v>3.1572010218218483E-2</v>
      </c>
      <c r="H247">
        <f>0</f>
        <v>0</v>
      </c>
    </row>
    <row r="248" spans="1:8" x14ac:dyDescent="0.2">
      <c r="A248" s="4">
        <v>44858</v>
      </c>
      <c r="B248">
        <v>114.7628173828125</v>
      </c>
      <c r="C248">
        <v>3797.340087890625</v>
      </c>
      <c r="D248">
        <f t="shared" si="12"/>
        <v>1.2271232307019542E-3</v>
      </c>
      <c r="E248">
        <f t="shared" si="13"/>
        <v>1.1881976654619875E-2</v>
      </c>
      <c r="F248">
        <f t="shared" si="14"/>
        <v>1.0314157168846379E-2</v>
      </c>
      <c r="G248">
        <f t="shared" si="15"/>
        <v>-9.0870339381444246E-3</v>
      </c>
      <c r="H248">
        <f>0</f>
        <v>0</v>
      </c>
    </row>
    <row r="249" spans="1:8" x14ac:dyDescent="0.2">
      <c r="A249" s="4">
        <v>44859</v>
      </c>
      <c r="B249">
        <v>115.0628967285156</v>
      </c>
      <c r="C249">
        <v>3859.110107421875</v>
      </c>
      <c r="D249">
        <f t="shared" si="12"/>
        <v>2.6147784844121613E-3</v>
      </c>
      <c r="E249">
        <f t="shared" si="13"/>
        <v>1.6266654579669915E-2</v>
      </c>
      <c r="F249">
        <f t="shared" si="14"/>
        <v>1.425400421760727E-2</v>
      </c>
      <c r="G249">
        <f t="shared" si="15"/>
        <v>-1.1639225733195108E-2</v>
      </c>
      <c r="H249">
        <f>0</f>
        <v>0</v>
      </c>
    </row>
    <row r="250" spans="1:8" x14ac:dyDescent="0.2">
      <c r="A250" s="4">
        <v>44860</v>
      </c>
      <c r="B250">
        <v>116.3851318359375</v>
      </c>
      <c r="C250">
        <v>3830.60009765625</v>
      </c>
      <c r="D250">
        <f t="shared" si="12"/>
        <v>1.1491411610657032E-2</v>
      </c>
      <c r="E250">
        <f t="shared" si="13"/>
        <v>-7.3877160723645474E-3</v>
      </c>
      <c r="F250">
        <f t="shared" si="14"/>
        <v>-7.000601935169758E-3</v>
      </c>
      <c r="G250">
        <f t="shared" si="15"/>
        <v>1.8492013545826788E-2</v>
      </c>
      <c r="H250">
        <f>0</f>
        <v>0</v>
      </c>
    </row>
    <row r="251" spans="1:8" x14ac:dyDescent="0.2">
      <c r="A251" s="4">
        <v>44861</v>
      </c>
      <c r="B251">
        <v>116.8446426391602</v>
      </c>
      <c r="C251">
        <v>3807.300048828125</v>
      </c>
      <c r="D251">
        <f t="shared" si="12"/>
        <v>3.9481916287249508E-3</v>
      </c>
      <c r="E251">
        <f t="shared" si="13"/>
        <v>-6.0826106182112483E-3</v>
      </c>
      <c r="F251">
        <f t="shared" si="14"/>
        <v>-5.8279010071286335E-3</v>
      </c>
      <c r="G251">
        <f t="shared" si="15"/>
        <v>9.7760926358535852E-3</v>
      </c>
      <c r="H251">
        <f>0</f>
        <v>0</v>
      </c>
    </row>
    <row r="252" spans="1:8" x14ac:dyDescent="0.2">
      <c r="A252" s="4">
        <v>44862</v>
      </c>
      <c r="B252">
        <v>118.23252868652339</v>
      </c>
      <c r="C252">
        <v>3901.06005859375</v>
      </c>
      <c r="D252">
        <f t="shared" si="12"/>
        <v>1.1878046061977177E-2</v>
      </c>
      <c r="E252">
        <f t="shared" si="13"/>
        <v>2.4626377895927698E-2</v>
      </c>
      <c r="F252">
        <f t="shared" si="14"/>
        <v>2.1765623497064367E-2</v>
      </c>
      <c r="G252">
        <f t="shared" si="15"/>
        <v>-9.8875774350871901E-3</v>
      </c>
      <c r="H252">
        <f>0</f>
        <v>0</v>
      </c>
    </row>
    <row r="253" spans="1:8" x14ac:dyDescent="0.2">
      <c r="A253" s="4">
        <v>44865</v>
      </c>
      <c r="B253">
        <v>118.0449600219727</v>
      </c>
      <c r="C253">
        <v>3871.97998046875</v>
      </c>
      <c r="D253">
        <f t="shared" si="12"/>
        <v>-1.5864387460409191E-3</v>
      </c>
      <c r="E253">
        <f t="shared" si="13"/>
        <v>-7.4544041076575196E-3</v>
      </c>
      <c r="F253">
        <f t="shared" si="14"/>
        <v>-7.0605243886607246E-3</v>
      </c>
      <c r="G253">
        <f t="shared" si="15"/>
        <v>5.4740856426198055E-3</v>
      </c>
      <c r="H253">
        <f>0</f>
        <v>0</v>
      </c>
    </row>
    <row r="254" spans="1:8" x14ac:dyDescent="0.2">
      <c r="A254" s="4">
        <v>44866</v>
      </c>
      <c r="B254">
        <v>120.1736755371094</v>
      </c>
      <c r="C254">
        <v>3856.10009765625</v>
      </c>
      <c r="D254">
        <f t="shared" si="12"/>
        <v>1.8033091075980501E-2</v>
      </c>
      <c r="E254">
        <f t="shared" si="13"/>
        <v>-4.1012306087846451E-3</v>
      </c>
      <c r="F254">
        <f t="shared" si="14"/>
        <v>-4.0475343950190021E-3</v>
      </c>
      <c r="G254">
        <f t="shared" si="15"/>
        <v>2.2080625470999503E-2</v>
      </c>
      <c r="H254">
        <f>0</f>
        <v>0</v>
      </c>
    </row>
    <row r="255" spans="1:8" x14ac:dyDescent="0.2">
      <c r="A255" s="4">
        <v>44867</v>
      </c>
      <c r="B255">
        <v>119.06712341308589</v>
      </c>
      <c r="C255">
        <v>3759.68994140625</v>
      </c>
      <c r="D255">
        <f t="shared" si="12"/>
        <v>-9.2079410825859354E-3</v>
      </c>
      <c r="E255">
        <f t="shared" si="13"/>
        <v>-2.500198485734284E-2</v>
      </c>
      <c r="F255">
        <f t="shared" si="14"/>
        <v>-2.2827881857397068E-2</v>
      </c>
      <c r="G255">
        <f t="shared" si="15"/>
        <v>1.3619940774811132E-2</v>
      </c>
      <c r="H255">
        <f>0</f>
        <v>0</v>
      </c>
    </row>
    <row r="256" spans="1:8" x14ac:dyDescent="0.2">
      <c r="A256" s="4">
        <v>44868</v>
      </c>
      <c r="B256">
        <v>119.2828063964844</v>
      </c>
      <c r="C256">
        <v>3719.889892578125</v>
      </c>
      <c r="D256">
        <f t="shared" si="12"/>
        <v>1.8114402802043017E-3</v>
      </c>
      <c r="E256">
        <f t="shared" si="13"/>
        <v>-1.0585992315429671E-2</v>
      </c>
      <c r="F256">
        <f t="shared" si="14"/>
        <v>-9.8744091868662176E-3</v>
      </c>
      <c r="G256">
        <f t="shared" si="15"/>
        <v>1.1685849467070519E-2</v>
      </c>
      <c r="H256">
        <f>0</f>
        <v>0</v>
      </c>
    </row>
    <row r="257" spans="1:8" x14ac:dyDescent="0.2">
      <c r="A257" s="4">
        <v>44869</v>
      </c>
      <c r="B257">
        <v>122.5461959838867</v>
      </c>
      <c r="C257">
        <v>3770.550048828125</v>
      </c>
      <c r="D257">
        <f t="shared" si="12"/>
        <v>2.7358423950515576E-2</v>
      </c>
      <c r="E257">
        <f t="shared" si="13"/>
        <v>1.3618724670070526E-2</v>
      </c>
      <c r="F257">
        <f t="shared" si="14"/>
        <v>1.1874709998513221E-2</v>
      </c>
      <c r="G257">
        <f t="shared" si="15"/>
        <v>1.5483713952002355E-2</v>
      </c>
      <c r="H257">
        <f>0</f>
        <v>0</v>
      </c>
    </row>
    <row r="258" spans="1:8" x14ac:dyDescent="0.2">
      <c r="A258" s="4">
        <v>44872</v>
      </c>
      <c r="B258">
        <v>123.1932373046875</v>
      </c>
      <c r="C258">
        <v>3806.800048828125</v>
      </c>
      <c r="D258">
        <f t="shared" ref="D258:D300" si="16">(B258/B257)-1</f>
        <v>5.2799788325201824E-3</v>
      </c>
      <c r="E258">
        <f t="shared" ref="E258:E300" si="17">(C258/C257)-1</f>
        <v>9.6139819205598442E-3</v>
      </c>
      <c r="F258">
        <f t="shared" ref="F258:F300" si="18">alpha_jpm+beta_jpm*E258</f>
        <v>8.2762532424160984E-3</v>
      </c>
      <c r="G258">
        <f t="shared" ref="G258:G300" si="19">D258-F258</f>
        <v>-2.996274409895916E-3</v>
      </c>
      <c r="H258">
        <f>0</f>
        <v>0</v>
      </c>
    </row>
    <row r="259" spans="1:8" x14ac:dyDescent="0.2">
      <c r="A259" s="4">
        <v>44873</v>
      </c>
      <c r="B259">
        <v>123.2682723999023</v>
      </c>
      <c r="C259">
        <v>3828.110107421875</v>
      </c>
      <c r="D259">
        <f t="shared" si="16"/>
        <v>6.0908453139529861E-4</v>
      </c>
      <c r="E259">
        <f t="shared" si="17"/>
        <v>5.5978928024627006E-3</v>
      </c>
      <c r="F259">
        <f t="shared" si="18"/>
        <v>4.6676012205426375E-3</v>
      </c>
      <c r="G259">
        <f t="shared" si="19"/>
        <v>-4.0585166891473389E-3</v>
      </c>
      <c r="H259">
        <f>0</f>
        <v>0</v>
      </c>
    </row>
    <row r="260" spans="1:8" x14ac:dyDescent="0.2">
      <c r="A260" s="4">
        <v>44874</v>
      </c>
      <c r="B260">
        <v>121.6647033691406</v>
      </c>
      <c r="C260">
        <v>3748.570068359375</v>
      </c>
      <c r="D260">
        <f t="shared" si="16"/>
        <v>-1.300877346248086E-2</v>
      </c>
      <c r="E260">
        <f t="shared" si="17"/>
        <v>-2.077788695478977E-2</v>
      </c>
      <c r="F260">
        <f t="shared" si="18"/>
        <v>-1.9032323793719937E-2</v>
      </c>
      <c r="G260">
        <f t="shared" si="19"/>
        <v>6.0235503312390769E-3</v>
      </c>
      <c r="H260">
        <f>0</f>
        <v>0</v>
      </c>
    </row>
    <row r="261" spans="1:8" x14ac:dyDescent="0.2">
      <c r="A261" s="4">
        <v>44875</v>
      </c>
      <c r="B261">
        <v>126.67234802246089</v>
      </c>
      <c r="C261">
        <v>3956.3701171875</v>
      </c>
      <c r="D261">
        <f t="shared" si="16"/>
        <v>4.1159387354331445E-2</v>
      </c>
      <c r="E261">
        <f t="shared" si="17"/>
        <v>5.5434484360344927E-2</v>
      </c>
      <c r="F261">
        <f t="shared" si="18"/>
        <v>4.9448210315652712E-2</v>
      </c>
      <c r="G261">
        <f t="shared" si="19"/>
        <v>-8.2888229613212669E-3</v>
      </c>
      <c r="H261">
        <f>0</f>
        <v>0</v>
      </c>
    </row>
    <row r="262" spans="1:8" x14ac:dyDescent="0.2">
      <c r="A262" s="4">
        <v>44876</v>
      </c>
      <c r="B262">
        <v>126.87864685058589</v>
      </c>
      <c r="C262">
        <v>3992.929931640625</v>
      </c>
      <c r="D262">
        <f t="shared" si="16"/>
        <v>1.6286019115112627E-3</v>
      </c>
      <c r="E262">
        <f t="shared" si="17"/>
        <v>9.2407467881479022E-3</v>
      </c>
      <c r="F262">
        <f t="shared" si="18"/>
        <v>7.9408832654045518E-3</v>
      </c>
      <c r="G262">
        <f t="shared" si="19"/>
        <v>-6.3122813538932891E-3</v>
      </c>
      <c r="H262">
        <f>0</f>
        <v>0</v>
      </c>
    </row>
    <row r="263" spans="1:8" x14ac:dyDescent="0.2">
      <c r="A263" s="4">
        <v>44879</v>
      </c>
      <c r="B263">
        <v>125.57517242431641</v>
      </c>
      <c r="C263">
        <v>3957.25</v>
      </c>
      <c r="D263">
        <f t="shared" si="16"/>
        <v>-1.0273394764404142E-2</v>
      </c>
      <c r="E263">
        <f t="shared" si="17"/>
        <v>-8.9357770488009969E-3</v>
      </c>
      <c r="F263">
        <f t="shared" si="18"/>
        <v>-8.3916102540408499E-3</v>
      </c>
      <c r="G263">
        <f t="shared" si="19"/>
        <v>-1.8817845103632925E-3</v>
      </c>
      <c r="H263">
        <f>0</f>
        <v>0</v>
      </c>
    </row>
    <row r="264" spans="1:8" x14ac:dyDescent="0.2">
      <c r="A264" s="4">
        <v>44880</v>
      </c>
      <c r="B264">
        <v>124.6655349731445</v>
      </c>
      <c r="C264">
        <v>3991.72998046875</v>
      </c>
      <c r="D264">
        <f t="shared" si="16"/>
        <v>-7.2437682832579009E-3</v>
      </c>
      <c r="E264">
        <f t="shared" si="17"/>
        <v>8.7131165503191443E-3</v>
      </c>
      <c r="F264">
        <f t="shared" si="18"/>
        <v>7.4667817530744479E-3</v>
      </c>
      <c r="G264">
        <f t="shared" si="19"/>
        <v>-1.471055003633235E-2</v>
      </c>
      <c r="H264">
        <f>0</f>
        <v>0</v>
      </c>
    </row>
    <row r="265" spans="1:8" x14ac:dyDescent="0.2">
      <c r="A265" s="4">
        <v>44881</v>
      </c>
      <c r="B265">
        <v>124.8343200683594</v>
      </c>
      <c r="C265">
        <v>3958.7900390625</v>
      </c>
      <c r="D265">
        <f t="shared" si="16"/>
        <v>1.3539034284917317E-3</v>
      </c>
      <c r="E265">
        <f t="shared" si="17"/>
        <v>-8.252046497990273E-3</v>
      </c>
      <c r="F265">
        <f t="shared" si="18"/>
        <v>-7.7772449941960146E-3</v>
      </c>
      <c r="G265">
        <f t="shared" si="19"/>
        <v>9.1311484226877463E-3</v>
      </c>
      <c r="H265">
        <f>0</f>
        <v>0</v>
      </c>
    </row>
    <row r="266" spans="1:8" x14ac:dyDescent="0.2">
      <c r="A266" s="4">
        <v>44882</v>
      </c>
      <c r="B266">
        <v>124.2904357910156</v>
      </c>
      <c r="C266">
        <v>3946.56005859375</v>
      </c>
      <c r="D266">
        <f t="shared" si="16"/>
        <v>-4.3568489582510583E-3</v>
      </c>
      <c r="E266">
        <f t="shared" si="17"/>
        <v>-3.0893228355314273E-3</v>
      </c>
      <c r="F266">
        <f t="shared" si="18"/>
        <v>-3.1382858886935582E-3</v>
      </c>
      <c r="G266">
        <f t="shared" si="19"/>
        <v>-1.2185630695575001E-3</v>
      </c>
      <c r="H266">
        <f>0</f>
        <v>0</v>
      </c>
    </row>
    <row r="267" spans="1:8" x14ac:dyDescent="0.2">
      <c r="A267" s="4">
        <v>44883</v>
      </c>
      <c r="B267">
        <v>125.509521484375</v>
      </c>
      <c r="C267">
        <v>3965.340087890625</v>
      </c>
      <c r="D267">
        <f t="shared" si="16"/>
        <v>9.8083628527072531E-3</v>
      </c>
      <c r="E267">
        <f t="shared" si="17"/>
        <v>4.7585819088147296E-3</v>
      </c>
      <c r="F267">
        <f t="shared" si="18"/>
        <v>3.9134394317279922E-3</v>
      </c>
      <c r="G267">
        <f t="shared" si="19"/>
        <v>5.8949234209792608E-3</v>
      </c>
      <c r="H267">
        <f>0</f>
        <v>0</v>
      </c>
    </row>
    <row r="268" spans="1:8" x14ac:dyDescent="0.2">
      <c r="A268" s="4">
        <v>44886</v>
      </c>
      <c r="B268">
        <v>124.76869201660161</v>
      </c>
      <c r="C268">
        <v>3949.93994140625</v>
      </c>
      <c r="D268">
        <f t="shared" si="16"/>
        <v>-5.9025758286045393E-3</v>
      </c>
      <c r="E268">
        <f t="shared" si="17"/>
        <v>-3.8836886983297791E-3</v>
      </c>
      <c r="F268">
        <f t="shared" si="18"/>
        <v>-3.8520623743739215E-3</v>
      </c>
      <c r="G268">
        <f t="shared" si="19"/>
        <v>-2.0505134542306179E-3</v>
      </c>
      <c r="H268">
        <f>0</f>
        <v>0</v>
      </c>
    </row>
    <row r="269" spans="1:8" x14ac:dyDescent="0.2">
      <c r="A269" s="4">
        <v>44887</v>
      </c>
      <c r="B269">
        <v>126.6348114013672</v>
      </c>
      <c r="C269">
        <v>4003.580078125</v>
      </c>
      <c r="D269">
        <f t="shared" si="16"/>
        <v>1.495663178481732E-2</v>
      </c>
      <c r="E269">
        <f t="shared" si="17"/>
        <v>1.3579987927526016E-2</v>
      </c>
      <c r="F269">
        <f t="shared" si="18"/>
        <v>1.1839903145330077E-2</v>
      </c>
      <c r="G269">
        <f t="shared" si="19"/>
        <v>3.1167286394872436E-3</v>
      </c>
      <c r="H269">
        <f>0</f>
        <v>0</v>
      </c>
    </row>
    <row r="270" spans="1:8" x14ac:dyDescent="0.2">
      <c r="A270" s="4">
        <v>44888</v>
      </c>
      <c r="B270">
        <v>127.98520660400391</v>
      </c>
      <c r="C270">
        <v>4027.260009765625</v>
      </c>
      <c r="D270">
        <f t="shared" si="16"/>
        <v>1.0663696559365832E-2</v>
      </c>
      <c r="E270">
        <f t="shared" si="17"/>
        <v>5.9146891478476515E-3</v>
      </c>
      <c r="F270">
        <f t="shared" si="18"/>
        <v>4.9522581937019349E-3</v>
      </c>
      <c r="G270">
        <f t="shared" si="19"/>
        <v>5.7114383656638968E-3</v>
      </c>
      <c r="H270">
        <f>0</f>
        <v>0</v>
      </c>
    </row>
    <row r="271" spans="1:8" x14ac:dyDescent="0.2">
      <c r="A271" s="4">
        <v>44890</v>
      </c>
      <c r="B271">
        <v>128.22904968261719</v>
      </c>
      <c r="C271">
        <v>4026.1201171875</v>
      </c>
      <c r="D271">
        <f t="shared" si="16"/>
        <v>1.9052442472335951E-3</v>
      </c>
      <c r="E271">
        <f t="shared" si="17"/>
        <v>-2.8304419763336419E-4</v>
      </c>
      <c r="F271">
        <f t="shared" si="18"/>
        <v>-6.1670761122013698E-4</v>
      </c>
      <c r="G271">
        <f t="shared" si="19"/>
        <v>2.5219518584537323E-3</v>
      </c>
      <c r="H271">
        <f>0</f>
        <v>0</v>
      </c>
    </row>
    <row r="272" spans="1:8" x14ac:dyDescent="0.2">
      <c r="A272" s="4">
        <v>44893</v>
      </c>
      <c r="B272">
        <v>125.9877853393555</v>
      </c>
      <c r="C272">
        <v>3963.93994140625</v>
      </c>
      <c r="D272">
        <f t="shared" si="16"/>
        <v>-1.7478600588627158E-2</v>
      </c>
      <c r="E272">
        <f t="shared" si="17"/>
        <v>-1.5444192913123267E-2</v>
      </c>
      <c r="F272">
        <f t="shared" si="18"/>
        <v>-1.4239739460672604E-2</v>
      </c>
      <c r="G272">
        <f t="shared" si="19"/>
        <v>-3.2388611279545541E-3</v>
      </c>
      <c r="H272">
        <f>0</f>
        <v>0</v>
      </c>
    </row>
    <row r="273" spans="1:15" x14ac:dyDescent="0.2">
      <c r="A273" s="4">
        <v>44894</v>
      </c>
      <c r="B273">
        <v>128.06022644042969</v>
      </c>
      <c r="C273">
        <v>3957.6298828125</v>
      </c>
      <c r="D273">
        <f t="shared" si="16"/>
        <v>1.6449539893823362E-2</v>
      </c>
      <c r="E273">
        <f t="shared" si="17"/>
        <v>-1.5918653377758885E-3</v>
      </c>
      <c r="F273">
        <f t="shared" si="18"/>
        <v>-1.7927472644148558E-3</v>
      </c>
      <c r="G273">
        <f t="shared" si="19"/>
        <v>1.8242287158238217E-2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129.57940673828119</v>
      </c>
      <c r="C274" s="3">
        <v>4080.110107421875</v>
      </c>
      <c r="D274" s="3">
        <f t="shared" si="16"/>
        <v>1.1863014302557096E-2</v>
      </c>
      <c r="E274" s="3">
        <f t="shared" si="17"/>
        <v>3.0947872397389053E-2</v>
      </c>
      <c r="F274" s="3">
        <f t="shared" si="18"/>
        <v>2.7445794739073319E-2</v>
      </c>
      <c r="G274" s="3">
        <f t="shared" si="19"/>
        <v>-1.5582780436516223E-2</v>
      </c>
      <c r="H274" s="3">
        <f>0</f>
        <v>0</v>
      </c>
      <c r="K274">
        <f>SUM(G273:G275)</f>
        <v>-1.0238114296350487E-2</v>
      </c>
      <c r="L274">
        <f>SUM(G272:G276)</f>
        <v>-1.9968506455784851E-2</v>
      </c>
      <c r="M274">
        <f>SUM(G271:G277)</f>
        <v>-2.9046354744455837E-2</v>
      </c>
      <c r="N274">
        <f>SUM(G269:G279)</f>
        <v>-3.89082857943048E-3</v>
      </c>
      <c r="O274">
        <f>SUM(G264:G284)</f>
        <v>-4.5074280344338602E-3</v>
      </c>
    </row>
    <row r="275" spans="1:15" x14ac:dyDescent="0.2">
      <c r="A275" s="4">
        <v>44896</v>
      </c>
      <c r="B275">
        <v>127.7601623535156</v>
      </c>
      <c r="C275">
        <v>4076.570068359375</v>
      </c>
      <c r="D275">
        <f t="shared" si="16"/>
        <v>-1.4039610386857415E-2</v>
      </c>
      <c r="E275">
        <f t="shared" si="17"/>
        <v>-8.6763321804983473E-4</v>
      </c>
      <c r="F275">
        <f t="shared" si="18"/>
        <v>-1.1419893687849337E-3</v>
      </c>
      <c r="G275">
        <f t="shared" si="19"/>
        <v>-1.2897621018072481E-2</v>
      </c>
      <c r="H275">
        <f>0</f>
        <v>0</v>
      </c>
      <c r="K275">
        <f>_xlfn.T.TEST(G273:G275, H273:H275, 2, 1)</f>
        <v>0.78299425468116701</v>
      </c>
      <c r="L275">
        <f>_xlfn.T.TEST(G272:G276, H272:H276, 2, 1)</f>
        <v>0.54069167178376343</v>
      </c>
      <c r="M275">
        <f>_xlfn.T.TEST(G271:G277, H271:H277, 2, 1)</f>
        <v>0.38256049255025498</v>
      </c>
      <c r="N275">
        <f>_xlfn.T.TEST(G269:G279, H269:H279, 2, 1)</f>
        <v>0.91692224212002094</v>
      </c>
      <c r="O275">
        <f>_xlfn.T.TEST(G264:G284, H264:H284, 2, 1)</f>
        <v>0.91415436791043247</v>
      </c>
    </row>
    <row r="276" spans="1:15" x14ac:dyDescent="0.2">
      <c r="A276" s="4">
        <v>44897</v>
      </c>
      <c r="B276">
        <v>126.7473602294922</v>
      </c>
      <c r="C276">
        <v>4071.699951171875</v>
      </c>
      <c r="D276">
        <f t="shared" si="16"/>
        <v>-7.927370358382535E-3</v>
      </c>
      <c r="E276">
        <f t="shared" si="17"/>
        <v>-1.194660488065602E-3</v>
      </c>
      <c r="F276">
        <f t="shared" si="18"/>
        <v>-1.4358393269027236E-3</v>
      </c>
      <c r="G276">
        <f t="shared" si="19"/>
        <v>-6.4915310314798119E-3</v>
      </c>
      <c r="H276">
        <f>0</f>
        <v>0</v>
      </c>
    </row>
    <row r="277" spans="1:15" x14ac:dyDescent="0.2">
      <c r="A277" s="4">
        <v>44900</v>
      </c>
      <c r="B277">
        <v>123.1932373046875</v>
      </c>
      <c r="C277">
        <v>3998.840087890625</v>
      </c>
      <c r="D277">
        <f t="shared" si="16"/>
        <v>-2.8041001551192157E-2</v>
      </c>
      <c r="E277">
        <f t="shared" si="17"/>
        <v>-1.7894212283564803E-2</v>
      </c>
      <c r="F277">
        <f t="shared" si="18"/>
        <v>-1.6441201404067442E-2</v>
      </c>
      <c r="G277">
        <f t="shared" si="19"/>
        <v>-1.1599800147124716E-2</v>
      </c>
      <c r="H277">
        <f>0</f>
        <v>0</v>
      </c>
    </row>
    <row r="278" spans="1:15" x14ac:dyDescent="0.2">
      <c r="A278" s="4">
        <v>44901</v>
      </c>
      <c r="B278">
        <v>123.39955139160161</v>
      </c>
      <c r="C278">
        <v>3941.260009765625</v>
      </c>
      <c r="D278">
        <f t="shared" si="16"/>
        <v>1.6747192575501391E-3</v>
      </c>
      <c r="E278">
        <f t="shared" si="17"/>
        <v>-1.4399194981406072E-2</v>
      </c>
      <c r="F278">
        <f t="shared" si="18"/>
        <v>-1.330075783246322E-2</v>
      </c>
      <c r="G278">
        <f t="shared" si="19"/>
        <v>1.4975477090013359E-2</v>
      </c>
      <c r="H278">
        <f>0</f>
        <v>0</v>
      </c>
    </row>
    <row r="279" spans="1:15" x14ac:dyDescent="0.2">
      <c r="A279" s="4">
        <v>44902</v>
      </c>
      <c r="B279">
        <v>123.3151550292969</v>
      </c>
      <c r="C279">
        <v>3933.919921875</v>
      </c>
      <c r="D279">
        <f t="shared" si="16"/>
        <v>-6.8392762658331385E-4</v>
      </c>
      <c r="E279">
        <f t="shared" si="17"/>
        <v>-1.8623708845491027E-3</v>
      </c>
      <c r="F279">
        <f t="shared" si="18"/>
        <v>-2.0358096964441675E-3</v>
      </c>
      <c r="G279">
        <f t="shared" si="19"/>
        <v>1.3518820698608536E-3</v>
      </c>
      <c r="H279">
        <f>0</f>
        <v>0</v>
      </c>
    </row>
    <row r="280" spans="1:15" x14ac:dyDescent="0.2">
      <c r="A280" s="4">
        <v>44903</v>
      </c>
      <c r="B280">
        <v>124.60926818847661</v>
      </c>
      <c r="C280">
        <v>3963.510009765625</v>
      </c>
      <c r="D280">
        <f t="shared" si="16"/>
        <v>1.0494356179272968E-2</v>
      </c>
      <c r="E280">
        <f t="shared" si="17"/>
        <v>7.5217819575039702E-3</v>
      </c>
      <c r="F280">
        <f t="shared" si="18"/>
        <v>6.3963094949470618E-3</v>
      </c>
      <c r="G280">
        <f t="shared" si="19"/>
        <v>4.098046684325906E-3</v>
      </c>
      <c r="H280">
        <f>0</f>
        <v>0</v>
      </c>
    </row>
    <row r="281" spans="1:15" x14ac:dyDescent="0.2">
      <c r="A281" s="4">
        <v>44904</v>
      </c>
      <c r="B281">
        <v>123.93408203125</v>
      </c>
      <c r="C281">
        <v>3934.3798828125</v>
      </c>
      <c r="D281">
        <f t="shared" si="16"/>
        <v>-5.4184264705363638E-3</v>
      </c>
      <c r="E281">
        <f t="shared" si="17"/>
        <v>-7.349578247904498E-3</v>
      </c>
      <c r="F281">
        <f t="shared" si="18"/>
        <v>-6.966333239107351E-3</v>
      </c>
      <c r="G281">
        <f t="shared" si="19"/>
        <v>1.5479067685709872E-3</v>
      </c>
      <c r="H281">
        <f>0</f>
        <v>0</v>
      </c>
    </row>
    <row r="282" spans="1:15" x14ac:dyDescent="0.2">
      <c r="A282" s="4">
        <v>44907</v>
      </c>
      <c r="B282">
        <v>125.8564987182617</v>
      </c>
      <c r="C282">
        <v>3990.56005859375</v>
      </c>
      <c r="D282">
        <f t="shared" si="16"/>
        <v>1.5511606295086411E-2</v>
      </c>
      <c r="E282">
        <f t="shared" si="17"/>
        <v>1.4279296218109305E-2</v>
      </c>
      <c r="F282">
        <f t="shared" si="18"/>
        <v>1.2468265764415069E-2</v>
      </c>
      <c r="G282">
        <f t="shared" si="19"/>
        <v>3.0433405306713422E-3</v>
      </c>
      <c r="H282">
        <f>0</f>
        <v>0</v>
      </c>
    </row>
    <row r="283" spans="1:15" x14ac:dyDescent="0.2">
      <c r="A283" s="4">
        <v>44908</v>
      </c>
      <c r="B283">
        <v>125.7345809936523</v>
      </c>
      <c r="C283">
        <v>4019.64990234375</v>
      </c>
      <c r="D283">
        <f t="shared" si="16"/>
        <v>-9.6870424531925181E-4</v>
      </c>
      <c r="E283">
        <f t="shared" si="17"/>
        <v>7.2896644387934195E-3</v>
      </c>
      <c r="F283">
        <f t="shared" si="18"/>
        <v>6.1877405791248069E-3</v>
      </c>
      <c r="G283">
        <f t="shared" si="19"/>
        <v>-7.1564448244440587E-3</v>
      </c>
      <c r="H283">
        <f>0</f>
        <v>0</v>
      </c>
    </row>
    <row r="284" spans="1:15" x14ac:dyDescent="0.2">
      <c r="A284" s="4">
        <v>44909</v>
      </c>
      <c r="B284">
        <v>125.1062927246094</v>
      </c>
      <c r="C284">
        <v>3995.320068359375</v>
      </c>
      <c r="D284">
        <f t="shared" si="16"/>
        <v>-4.9969408899100953E-3</v>
      </c>
      <c r="E284">
        <f t="shared" si="17"/>
        <v>-6.0527246341003371E-3</v>
      </c>
      <c r="F284">
        <f t="shared" si="18"/>
        <v>-5.8010469922360015E-3</v>
      </c>
      <c r="G284">
        <f t="shared" si="19"/>
        <v>8.0410610232590617E-4</v>
      </c>
      <c r="H284">
        <f>0</f>
        <v>0</v>
      </c>
    </row>
    <row r="285" spans="1:15" x14ac:dyDescent="0.2">
      <c r="A285" s="4">
        <v>44910</v>
      </c>
      <c r="B285">
        <v>122.0023193359375</v>
      </c>
      <c r="C285">
        <v>3895.75</v>
      </c>
      <c r="D285">
        <f t="shared" si="16"/>
        <v>-2.4810689543047437E-2</v>
      </c>
      <c r="E285">
        <f t="shared" si="17"/>
        <v>-2.4921675023714007E-2</v>
      </c>
      <c r="F285">
        <f t="shared" si="18"/>
        <v>-2.2755719553479287E-2</v>
      </c>
      <c r="G285">
        <f t="shared" si="19"/>
        <v>-2.0549699895681499E-3</v>
      </c>
      <c r="H285">
        <f>0</f>
        <v>0</v>
      </c>
    </row>
    <row r="286" spans="1:15" x14ac:dyDescent="0.2">
      <c r="A286" s="4">
        <v>44911</v>
      </c>
      <c r="B286">
        <v>121.2427139282227</v>
      </c>
      <c r="C286">
        <v>3852.360107421875</v>
      </c>
      <c r="D286">
        <f t="shared" si="16"/>
        <v>-6.2261554685956177E-3</v>
      </c>
      <c r="E286">
        <f t="shared" si="17"/>
        <v>-1.1137750774080746E-2</v>
      </c>
      <c r="F286">
        <f t="shared" si="18"/>
        <v>-1.0370191082846749E-2</v>
      </c>
      <c r="G286">
        <f t="shared" si="19"/>
        <v>4.1440356142511316E-3</v>
      </c>
      <c r="H286">
        <f>0</f>
        <v>0</v>
      </c>
    </row>
    <row r="287" spans="1:15" x14ac:dyDescent="0.2">
      <c r="A287" s="4">
        <v>44914</v>
      </c>
      <c r="B287">
        <v>121.96478271484381</v>
      </c>
      <c r="C287">
        <v>3817.659912109375</v>
      </c>
      <c r="D287">
        <f t="shared" si="16"/>
        <v>5.9555643652828838E-3</v>
      </c>
      <c r="E287">
        <f t="shared" si="17"/>
        <v>-9.0075160018523448E-3</v>
      </c>
      <c r="F287">
        <f t="shared" si="18"/>
        <v>-8.456071203577371E-3</v>
      </c>
      <c r="G287">
        <f t="shared" si="19"/>
        <v>1.4411635568860255E-2</v>
      </c>
      <c r="H287">
        <f>0</f>
        <v>0</v>
      </c>
    </row>
    <row r="288" spans="1:15" x14ac:dyDescent="0.2">
      <c r="A288" s="4">
        <v>44915</v>
      </c>
      <c r="B288">
        <v>122.5555801391602</v>
      </c>
      <c r="C288">
        <v>3821.6201171875</v>
      </c>
      <c r="D288">
        <f t="shared" si="16"/>
        <v>4.8440001381193643E-3</v>
      </c>
      <c r="E288">
        <f t="shared" si="17"/>
        <v>1.0373383615349674E-3</v>
      </c>
      <c r="F288">
        <f t="shared" si="18"/>
        <v>5.6972054106321085E-4</v>
      </c>
      <c r="G288">
        <f t="shared" si="19"/>
        <v>4.2742795970561534E-3</v>
      </c>
      <c r="H288">
        <f>0</f>
        <v>0</v>
      </c>
    </row>
    <row r="289" spans="1:8" x14ac:dyDescent="0.2">
      <c r="A289" s="4">
        <v>44916</v>
      </c>
      <c r="B289">
        <v>123.93408203125</v>
      </c>
      <c r="C289">
        <v>3878.43994140625</v>
      </c>
      <c r="D289">
        <f t="shared" si="16"/>
        <v>1.1247973291175661E-2</v>
      </c>
      <c r="E289">
        <f t="shared" si="17"/>
        <v>1.4867993802734736E-2</v>
      </c>
      <c r="F289">
        <f t="shared" si="18"/>
        <v>1.2997239267382837E-2</v>
      </c>
      <c r="G289">
        <f t="shared" si="19"/>
        <v>-1.7492659762071757E-3</v>
      </c>
      <c r="H289">
        <f>0</f>
        <v>0</v>
      </c>
    </row>
    <row r="290" spans="1:8" x14ac:dyDescent="0.2">
      <c r="A290" s="4">
        <v>44917</v>
      </c>
      <c r="B290">
        <v>122.52744293212891</v>
      </c>
      <c r="C290">
        <v>3822.389892578125</v>
      </c>
      <c r="D290">
        <f t="shared" si="16"/>
        <v>-1.1349897268504439E-2</v>
      </c>
      <c r="E290">
        <f t="shared" si="17"/>
        <v>-1.4451699568616361E-2</v>
      </c>
      <c r="F290">
        <f t="shared" si="18"/>
        <v>-1.3347935765826366E-2</v>
      </c>
      <c r="G290">
        <f t="shared" si="19"/>
        <v>1.9980384973219273E-3</v>
      </c>
      <c r="H290">
        <f>0</f>
        <v>0</v>
      </c>
    </row>
    <row r="291" spans="1:8" x14ac:dyDescent="0.2">
      <c r="A291" s="4">
        <v>44918</v>
      </c>
      <c r="B291">
        <v>123.10887145996089</v>
      </c>
      <c r="C291">
        <v>3844.820068359375</v>
      </c>
      <c r="D291">
        <f t="shared" si="16"/>
        <v>4.7452922701900491E-3</v>
      </c>
      <c r="E291">
        <f t="shared" si="17"/>
        <v>5.8681025252820262E-3</v>
      </c>
      <c r="F291">
        <f t="shared" si="18"/>
        <v>4.9103978403158147E-3</v>
      </c>
      <c r="G291">
        <f t="shared" si="19"/>
        <v>-1.6510557012576563E-4</v>
      </c>
      <c r="H291">
        <f>0</f>
        <v>0</v>
      </c>
    </row>
    <row r="292" spans="1:8" x14ac:dyDescent="0.2">
      <c r="A292" s="4">
        <v>44922</v>
      </c>
      <c r="B292">
        <v>123.5402526855469</v>
      </c>
      <c r="C292">
        <v>3829.25</v>
      </c>
      <c r="D292">
        <f t="shared" si="16"/>
        <v>3.5040628711011657E-3</v>
      </c>
      <c r="E292">
        <f t="shared" si="17"/>
        <v>-4.0496221104097119E-3</v>
      </c>
      <c r="F292">
        <f t="shared" si="18"/>
        <v>-4.001161641195552E-3</v>
      </c>
      <c r="G292">
        <f t="shared" si="19"/>
        <v>7.5052245122967176E-3</v>
      </c>
      <c r="H292">
        <f>0</f>
        <v>0</v>
      </c>
    </row>
    <row r="293" spans="1:8" x14ac:dyDescent="0.2">
      <c r="A293" s="4">
        <v>44923</v>
      </c>
      <c r="B293">
        <v>124.2154235839844</v>
      </c>
      <c r="C293">
        <v>3783.219970703125</v>
      </c>
      <c r="D293">
        <f t="shared" si="16"/>
        <v>5.4651895536919071E-3</v>
      </c>
      <c r="E293">
        <f t="shared" si="17"/>
        <v>-1.2020638322615351E-2</v>
      </c>
      <c r="F293">
        <f t="shared" si="18"/>
        <v>-1.1163508622228415E-2</v>
      </c>
      <c r="G293">
        <f t="shared" si="19"/>
        <v>1.6628698175920324E-2</v>
      </c>
      <c r="H293">
        <f>0</f>
        <v>0</v>
      </c>
    </row>
    <row r="294" spans="1:8" x14ac:dyDescent="0.2">
      <c r="A294" s="4">
        <v>44924</v>
      </c>
      <c r="B294">
        <v>124.9281005859375</v>
      </c>
      <c r="C294">
        <v>3849.280029296875</v>
      </c>
      <c r="D294">
        <f t="shared" si="16"/>
        <v>5.7374276188113527E-3</v>
      </c>
      <c r="E294">
        <f t="shared" si="17"/>
        <v>1.7461331644819111E-2</v>
      </c>
      <c r="F294">
        <f t="shared" si="18"/>
        <v>1.5327479850209557E-2</v>
      </c>
      <c r="G294">
        <f t="shared" si="19"/>
        <v>-9.5900522313982044E-3</v>
      </c>
      <c r="H294">
        <f>0</f>
        <v>0</v>
      </c>
    </row>
    <row r="295" spans="1:8" x14ac:dyDescent="0.2">
      <c r="A295" s="4">
        <v>44925</v>
      </c>
      <c r="B295">
        <v>125.75331878662109</v>
      </c>
      <c r="C295">
        <v>3839.5</v>
      </c>
      <c r="D295">
        <f t="shared" si="16"/>
        <v>6.6055450840376562E-3</v>
      </c>
      <c r="E295">
        <f t="shared" si="17"/>
        <v>-2.5407424823445934E-3</v>
      </c>
      <c r="F295">
        <f t="shared" si="18"/>
        <v>-2.6453596755357952E-3</v>
      </c>
      <c r="G295">
        <f t="shared" si="19"/>
        <v>9.2509047595734518E-3</v>
      </c>
      <c r="H295">
        <f>0</f>
        <v>0</v>
      </c>
    </row>
    <row r="296" spans="1:8" x14ac:dyDescent="0.2">
      <c r="A296" s="4">
        <v>44929</v>
      </c>
      <c r="B296">
        <v>126.709831237793</v>
      </c>
      <c r="C296">
        <v>3824.139892578125</v>
      </c>
      <c r="D296">
        <f t="shared" si="16"/>
        <v>7.6062601003390462E-3</v>
      </c>
      <c r="E296">
        <f t="shared" si="17"/>
        <v>-4.000548879248611E-3</v>
      </c>
      <c r="F296">
        <f t="shared" si="18"/>
        <v>-3.9570669486621163E-3</v>
      </c>
      <c r="G296">
        <f t="shared" si="19"/>
        <v>1.1563327049001162E-2</v>
      </c>
      <c r="H296">
        <f>0</f>
        <v>0</v>
      </c>
    </row>
    <row r="297" spans="1:8" x14ac:dyDescent="0.2">
      <c r="A297" s="4">
        <v>44930</v>
      </c>
      <c r="B297">
        <v>127.8914337158203</v>
      </c>
      <c r="C297">
        <v>3852.969970703125</v>
      </c>
      <c r="D297">
        <f t="shared" si="16"/>
        <v>9.3252628188718045E-3</v>
      </c>
      <c r="E297">
        <f t="shared" si="17"/>
        <v>7.5389705750443792E-3</v>
      </c>
      <c r="F297">
        <f t="shared" si="18"/>
        <v>6.4117543064580668E-3</v>
      </c>
      <c r="G297">
        <f t="shared" si="19"/>
        <v>2.9135085124137377E-3</v>
      </c>
      <c r="H297">
        <f>0</f>
        <v>0</v>
      </c>
    </row>
    <row r="298" spans="1:8" x14ac:dyDescent="0.2">
      <c r="A298" s="4">
        <v>44931</v>
      </c>
      <c r="B298">
        <v>127.8631210327148</v>
      </c>
      <c r="C298">
        <v>3808.10009765625</v>
      </c>
      <c r="D298">
        <f t="shared" si="16"/>
        <v>-2.2138060605692012E-4</v>
      </c>
      <c r="E298">
        <f t="shared" si="17"/>
        <v>-1.1645528874622113E-2</v>
      </c>
      <c r="F298">
        <f t="shared" si="18"/>
        <v>-1.0826454481217222E-2</v>
      </c>
      <c r="G298">
        <f t="shared" si="19"/>
        <v>1.0605073875160301E-2</v>
      </c>
      <c r="H298">
        <f>0</f>
        <v>0</v>
      </c>
    </row>
    <row r="299" spans="1:8" x14ac:dyDescent="0.2">
      <c r="A299" s="4">
        <v>44932</v>
      </c>
      <c r="B299">
        <v>130.309814453125</v>
      </c>
      <c r="C299">
        <v>3895.080078125</v>
      </c>
      <c r="D299">
        <f t="shared" si="16"/>
        <v>1.9135254955838121E-2</v>
      </c>
      <c r="E299">
        <f t="shared" si="17"/>
        <v>2.284078102943865E-2</v>
      </c>
      <c r="F299">
        <f t="shared" si="18"/>
        <v>2.0161177591352084E-2</v>
      </c>
      <c r="G299">
        <f t="shared" si="19"/>
        <v>-1.0259226355139629E-3</v>
      </c>
      <c r="H299">
        <f>0</f>
        <v>0</v>
      </c>
    </row>
    <row r="300" spans="1:8" x14ac:dyDescent="0.2">
      <c r="A300" s="4">
        <v>44935</v>
      </c>
      <c r="B300">
        <v>129.7713317871094</v>
      </c>
      <c r="C300">
        <v>3892.090087890625</v>
      </c>
      <c r="D300">
        <f t="shared" si="16"/>
        <v>-4.132326243234008E-3</v>
      </c>
      <c r="E300">
        <f t="shared" si="17"/>
        <v>-7.6763254526313052E-4</v>
      </c>
      <c r="F300">
        <f t="shared" si="18"/>
        <v>-1.0521338851468046E-3</v>
      </c>
      <c r="G300">
        <f t="shared" si="19"/>
        <v>-3.0801923580872034E-3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436C-A095-794C-BE9C-54A2657E391E}">
  <sheetPr codeName="Sheet32"/>
  <dimension ref="A1:R300"/>
  <sheetViews>
    <sheetView topLeftCell="A268" zoomScale="75" workbookViewId="0">
      <selection activeCell="E18" sqref="E18:E300"/>
    </sheetView>
  </sheetViews>
  <sheetFormatPr baseColWidth="10" defaultRowHeight="15" x14ac:dyDescent="0.2"/>
  <cols>
    <col min="4" max="4" width="13.5" customWidth="1"/>
  </cols>
  <sheetData>
    <row r="1" spans="1:15" x14ac:dyDescent="0.2">
      <c r="A1" s="4" t="s">
        <v>0</v>
      </c>
      <c r="B1" s="1" t="s">
        <v>6</v>
      </c>
      <c r="C1" s="1" t="s">
        <v>15</v>
      </c>
      <c r="D1" t="s">
        <v>17</v>
      </c>
      <c r="E1" t="s">
        <v>16</v>
      </c>
      <c r="F1" t="s">
        <v>43</v>
      </c>
      <c r="G1" t="s">
        <v>44</v>
      </c>
      <c r="H1" t="s">
        <v>46</v>
      </c>
    </row>
    <row r="2" spans="1:15" x14ac:dyDescent="0.2">
      <c r="A2" s="4">
        <v>44501</v>
      </c>
      <c r="B2">
        <v>142.92445373535159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alpha_goog+beta_goog*E2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145.00111389160159</v>
      </c>
      <c r="C3">
        <v>4630.64990234375</v>
      </c>
      <c r="D3">
        <f t="shared" si="0"/>
        <v>1.4529775010337254E-2</v>
      </c>
      <c r="E3">
        <f t="shared" si="1"/>
        <v>3.6803630854131963E-3</v>
      </c>
      <c r="F3">
        <f t="shared" si="2"/>
        <v>4.1457127241148299E-3</v>
      </c>
      <c r="G3">
        <f t="shared" si="3"/>
        <v>1.0384062286222424E-2</v>
      </c>
      <c r="H3">
        <f>0</f>
        <v>0</v>
      </c>
    </row>
    <row r="4" spans="1:15" x14ac:dyDescent="0.2">
      <c r="A4" s="4">
        <v>44503</v>
      </c>
      <c r="B4">
        <v>145.922607421875</v>
      </c>
      <c r="C4">
        <v>4660.56982421875</v>
      </c>
      <c r="D4">
        <f t="shared" si="0"/>
        <v>6.3550789752020442E-3</v>
      </c>
      <c r="E4">
        <f t="shared" si="1"/>
        <v>6.461279195357994E-3</v>
      </c>
      <c r="F4">
        <f t="shared" si="2"/>
        <v>7.7590030818045722E-3</v>
      </c>
      <c r="G4">
        <f t="shared" si="3"/>
        <v>-1.403924106602528E-3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147.804443359375</v>
      </c>
      <c r="C5">
        <v>4680.06005859375</v>
      </c>
      <c r="D5">
        <f t="shared" si="0"/>
        <v>1.289612329952039E-2</v>
      </c>
      <c r="E5">
        <f t="shared" si="1"/>
        <v>4.1819423611504369E-3</v>
      </c>
      <c r="F5">
        <f t="shared" si="2"/>
        <v>4.7974229839666998E-3</v>
      </c>
      <c r="G5">
        <f t="shared" si="3"/>
        <v>8.0987003155536912E-3</v>
      </c>
      <c r="H5">
        <f>0</f>
        <v>0</v>
      </c>
    </row>
    <row r="6" spans="1:15" x14ac:dyDescent="0.2">
      <c r="A6" s="4">
        <v>44505</v>
      </c>
      <c r="B6">
        <v>148.35911560058591</v>
      </c>
      <c r="C6">
        <v>4697.52978515625</v>
      </c>
      <c r="D6">
        <f t="shared" si="0"/>
        <v>3.7527440217901553E-3</v>
      </c>
      <c r="E6">
        <f t="shared" si="1"/>
        <v>3.7327996529492591E-3</v>
      </c>
      <c r="F6">
        <f t="shared" si="2"/>
        <v>4.2138444247406936E-3</v>
      </c>
      <c r="G6">
        <f t="shared" si="3"/>
        <v>-4.6110040295053827E-4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148.468994140625</v>
      </c>
      <c r="C7">
        <v>4701.7001953125</v>
      </c>
      <c r="D7">
        <f t="shared" si="0"/>
        <v>7.4062547214759356E-4</v>
      </c>
      <c r="E7">
        <f t="shared" si="1"/>
        <v>8.8778791130361689E-4</v>
      </c>
      <c r="F7">
        <f t="shared" si="2"/>
        <v>5.1727355126463003E-4</v>
      </c>
      <c r="G7">
        <f t="shared" si="3"/>
        <v>2.2335192088296352E-4</v>
      </c>
      <c r="H7">
        <f>0</f>
        <v>0</v>
      </c>
      <c r="J7" t="s">
        <v>20</v>
      </c>
      <c r="K7">
        <v>0.83153649073042624</v>
      </c>
    </row>
    <row r="8" spans="1:15" x14ac:dyDescent="0.2">
      <c r="A8" s="4">
        <v>44509</v>
      </c>
      <c r="B8">
        <v>148.36659240722659</v>
      </c>
      <c r="C8">
        <v>4685.25</v>
      </c>
      <c r="D8">
        <f t="shared" si="0"/>
        <v>-6.8971797102235222E-4</v>
      </c>
      <c r="E8">
        <f t="shared" si="1"/>
        <v>-3.4987758957707449E-3</v>
      </c>
      <c r="F8">
        <f t="shared" si="2"/>
        <v>-5.1822614511800227E-3</v>
      </c>
      <c r="G8">
        <f t="shared" si="3"/>
        <v>4.4925434801576705E-3</v>
      </c>
      <c r="H8">
        <f>0</f>
        <v>0</v>
      </c>
      <c r="J8" t="s">
        <v>21</v>
      </c>
      <c r="K8">
        <v>0.69145293541627229</v>
      </c>
    </row>
    <row r="9" spans="1:15" x14ac:dyDescent="0.2">
      <c r="A9" s="4">
        <v>44510</v>
      </c>
      <c r="B9">
        <v>145.75958251953119</v>
      </c>
      <c r="C9">
        <v>4646.7099609375</v>
      </c>
      <c r="D9">
        <f t="shared" si="0"/>
        <v>-1.7571407723241728E-2</v>
      </c>
      <c r="E9">
        <f t="shared" si="1"/>
        <v>-8.2258233952297033E-3</v>
      </c>
      <c r="F9">
        <f t="shared" si="2"/>
        <v>-1.1324192554047957E-2</v>
      </c>
      <c r="G9">
        <f t="shared" si="3"/>
        <v>-6.2472151691937705E-3</v>
      </c>
      <c r="H9">
        <f>0</f>
        <v>0</v>
      </c>
      <c r="J9" t="s">
        <v>22</v>
      </c>
      <c r="K9">
        <v>0.69021379057858667</v>
      </c>
    </row>
    <row r="10" spans="1:15" x14ac:dyDescent="0.2">
      <c r="A10" s="4">
        <v>44511</v>
      </c>
      <c r="B10">
        <v>145.880859375</v>
      </c>
      <c r="C10">
        <v>4649.27001953125</v>
      </c>
      <c r="D10">
        <f t="shared" si="0"/>
        <v>8.3203349908433921E-4</v>
      </c>
      <c r="E10">
        <f t="shared" si="1"/>
        <v>5.509400447352153E-4</v>
      </c>
      <c r="F10">
        <f t="shared" si="2"/>
        <v>7.9601539538923303E-5</v>
      </c>
      <c r="G10">
        <f t="shared" si="3"/>
        <v>7.5243195954541591E-4</v>
      </c>
      <c r="H10">
        <f>0</f>
        <v>0</v>
      </c>
      <c r="J10" t="s">
        <v>23</v>
      </c>
      <c r="K10">
        <v>1.2641510607450902E-2</v>
      </c>
    </row>
    <row r="11" spans="1:15" ht="16" thickBot="1" x14ac:dyDescent="0.25">
      <c r="A11" s="4">
        <v>44512</v>
      </c>
      <c r="B11">
        <v>148.76123046875</v>
      </c>
      <c r="C11">
        <v>4682.85009765625</v>
      </c>
      <c r="D11">
        <f t="shared" si="0"/>
        <v>1.9744681420786891E-2</v>
      </c>
      <c r="E11">
        <f t="shared" si="1"/>
        <v>7.2226560264154749E-3</v>
      </c>
      <c r="F11">
        <f t="shared" si="2"/>
        <v>8.7482726079115558E-3</v>
      </c>
      <c r="G11">
        <f t="shared" si="3"/>
        <v>1.0996408812875336E-2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148.50526428222659</v>
      </c>
      <c r="C12">
        <v>4682.7998046875</v>
      </c>
      <c r="D12">
        <f t="shared" si="0"/>
        <v>-1.7206511785150536E-3</v>
      </c>
      <c r="E12">
        <f t="shared" si="1"/>
        <v>-1.0739820344718431E-5</v>
      </c>
      <c r="F12">
        <f t="shared" si="2"/>
        <v>-6.5019841139957743E-4</v>
      </c>
      <c r="G12">
        <f t="shared" si="3"/>
        <v>-1.0704527671154761E-3</v>
      </c>
      <c r="H12">
        <f>0</f>
        <v>0</v>
      </c>
    </row>
    <row r="13" spans="1:15" ht="16" thickBot="1" x14ac:dyDescent="0.25">
      <c r="A13" s="4">
        <v>44516</v>
      </c>
      <c r="B13">
        <v>148.1950988769531</v>
      </c>
      <c r="C13">
        <v>4700.89990234375</v>
      </c>
      <c r="D13">
        <f t="shared" si="0"/>
        <v>-2.0885818881413165E-3</v>
      </c>
      <c r="E13">
        <f t="shared" si="1"/>
        <v>3.865229864862485E-3</v>
      </c>
      <c r="F13">
        <f t="shared" si="2"/>
        <v>4.3859131923175655E-3</v>
      </c>
      <c r="G13">
        <f t="shared" si="3"/>
        <v>-6.474495080458882E-3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148.18116760253909</v>
      </c>
      <c r="C14">
        <v>4688.669921875</v>
      </c>
      <c r="D14">
        <f t="shared" si="0"/>
        <v>-9.4006310057292986E-5</v>
      </c>
      <c r="E14">
        <f t="shared" si="1"/>
        <v>-2.601625374463401E-3</v>
      </c>
      <c r="F14">
        <f t="shared" si="2"/>
        <v>-4.0165789207204832E-3</v>
      </c>
      <c r="G14">
        <f t="shared" si="3"/>
        <v>3.9225726106631902E-3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149.81843566894531</v>
      </c>
      <c r="C15">
        <v>4704.5400390625</v>
      </c>
      <c r="D15">
        <f t="shared" si="0"/>
        <v>1.1049096810991532E-2</v>
      </c>
      <c r="E15">
        <f t="shared" si="1"/>
        <v>3.3847802152713324E-3</v>
      </c>
      <c r="F15">
        <f t="shared" si="2"/>
        <v>3.7616570056548228E-3</v>
      </c>
      <c r="G15">
        <f t="shared" si="3"/>
        <v>7.2874398053367094E-3</v>
      </c>
      <c r="H15">
        <f>0</f>
        <v>0</v>
      </c>
      <c r="J15" t="s">
        <v>26</v>
      </c>
      <c r="K15">
        <v>1</v>
      </c>
      <c r="L15">
        <v>8.9174051684971972E-2</v>
      </c>
      <c r="M15">
        <v>8.9174051684971972E-2</v>
      </c>
      <c r="N15">
        <v>558.00816368463961</v>
      </c>
      <c r="O15">
        <v>1.5968752336175027E-65</v>
      </c>
    </row>
    <row r="16" spans="1:15" x14ac:dyDescent="0.2">
      <c r="A16" s="4">
        <v>44519</v>
      </c>
      <c r="B16">
        <v>149.06642150878909</v>
      </c>
      <c r="C16">
        <v>4697.9599609375</v>
      </c>
      <c r="D16">
        <f t="shared" si="0"/>
        <v>-5.0195034863262933E-3</v>
      </c>
      <c r="E16">
        <f t="shared" si="1"/>
        <v>-1.398665559303236E-3</v>
      </c>
      <c r="F16">
        <f t="shared" si="2"/>
        <v>-2.4535533101087553E-3</v>
      </c>
      <c r="G16">
        <f t="shared" si="3"/>
        <v>-2.565950176217538E-3</v>
      </c>
      <c r="H16">
        <f>0</f>
        <v>0</v>
      </c>
      <c r="J16" t="s">
        <v>27</v>
      </c>
      <c r="K16">
        <v>249</v>
      </c>
      <c r="L16">
        <v>3.9792139819135125E-2</v>
      </c>
      <c r="M16">
        <v>1.5980779043829369E-4</v>
      </c>
    </row>
    <row r="17" spans="1:18" ht="16" thickBot="1" x14ac:dyDescent="0.25">
      <c r="A17" s="4">
        <v>44522</v>
      </c>
      <c r="B17">
        <v>146.20942687988281</v>
      </c>
      <c r="C17">
        <v>4682.93994140625</v>
      </c>
      <c r="D17">
        <f t="shared" si="0"/>
        <v>-1.9165916777158509E-2</v>
      </c>
      <c r="E17">
        <f t="shared" si="1"/>
        <v>-3.1971365563219223E-3</v>
      </c>
      <c r="F17">
        <f t="shared" si="2"/>
        <v>-4.7903364618454942E-3</v>
      </c>
      <c r="G17">
        <f t="shared" si="3"/>
        <v>-1.4375580315313014E-2</v>
      </c>
      <c r="H17">
        <f>0</f>
        <v>0</v>
      </c>
      <c r="J17" s="6" t="s">
        <v>28</v>
      </c>
      <c r="K17" s="6">
        <v>250</v>
      </c>
      <c r="L17" s="6">
        <v>0.1289661915041071</v>
      </c>
      <c r="M17" s="6"/>
      <c r="N17" s="6"/>
      <c r="O17" s="6"/>
    </row>
    <row r="18" spans="1:18" ht="16" thickBot="1" x14ac:dyDescent="0.25">
      <c r="A18" s="4">
        <v>44523</v>
      </c>
      <c r="B18">
        <v>145.8898010253906</v>
      </c>
      <c r="C18">
        <v>4690.7001953125</v>
      </c>
      <c r="D18">
        <f t="shared" si="0"/>
        <v>-2.1860823977841726E-3</v>
      </c>
      <c r="E18">
        <f t="shared" si="1"/>
        <v>1.657132912945114E-3</v>
      </c>
      <c r="F18">
        <f t="shared" si="2"/>
        <v>1.5168962533759864E-3</v>
      </c>
      <c r="G18">
        <f t="shared" si="3"/>
        <v>-3.7029786511601588E-3</v>
      </c>
      <c r="H18">
        <f>0</f>
        <v>0</v>
      </c>
    </row>
    <row r="19" spans="1:18" x14ac:dyDescent="0.2">
      <c r="A19" s="4">
        <v>44524</v>
      </c>
      <c r="B19">
        <v>145.8505554199219</v>
      </c>
      <c r="C19">
        <v>4701.4599609375</v>
      </c>
      <c r="D19">
        <f t="shared" si="0"/>
        <v>-2.690085612074844E-4</v>
      </c>
      <c r="E19">
        <f t="shared" si="1"/>
        <v>2.2938506357221833E-3</v>
      </c>
      <c r="F19">
        <f t="shared" si="2"/>
        <v>2.3441941355570577E-3</v>
      </c>
      <c r="G19">
        <f t="shared" si="3"/>
        <v>-2.6132026967645421E-3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141.962158203125</v>
      </c>
      <c r="C20">
        <v>4594.6201171875</v>
      </c>
      <c r="D20">
        <f t="shared" si="0"/>
        <v>-2.6660146789305839E-2</v>
      </c>
      <c r="E20">
        <f t="shared" si="1"/>
        <v>-2.2724822637582465E-2</v>
      </c>
      <c r="F20">
        <f t="shared" si="2"/>
        <v>-3.0162982394272248E-2</v>
      </c>
      <c r="G20">
        <f t="shared" si="3"/>
        <v>3.5028356049664096E-3</v>
      </c>
      <c r="H20">
        <f>0</f>
        <v>0</v>
      </c>
      <c r="J20" t="s">
        <v>29</v>
      </c>
      <c r="K20">
        <v>-6.3624398495855058E-4</v>
      </c>
      <c r="L20">
        <v>7.9859029988566779E-4</v>
      </c>
      <c r="M20">
        <v>-0.79670888195065737</v>
      </c>
      <c r="N20">
        <v>0.4263791052229029</v>
      </c>
      <c r="O20">
        <v>-2.2090970227233359E-3</v>
      </c>
      <c r="P20">
        <v>9.3660905280623489E-4</v>
      </c>
      <c r="Q20">
        <v>-2.2090970227233359E-3</v>
      </c>
      <c r="R20">
        <v>9.3660905280623489E-4</v>
      </c>
    </row>
    <row r="21" spans="1:18" ht="16" thickBot="1" x14ac:dyDescent="0.25">
      <c r="A21" s="4">
        <v>44529</v>
      </c>
      <c r="B21">
        <v>145.25059509277341</v>
      </c>
      <c r="C21">
        <v>4655.27001953125</v>
      </c>
      <c r="D21">
        <f t="shared" si="0"/>
        <v>2.3164179322655798E-2</v>
      </c>
      <c r="E21">
        <f t="shared" si="1"/>
        <v>1.3200199537034996E-2</v>
      </c>
      <c r="F21">
        <f t="shared" si="2"/>
        <v>1.6514993888123473E-2</v>
      </c>
      <c r="G21">
        <f t="shared" si="3"/>
        <v>6.6491854345323252E-3</v>
      </c>
      <c r="H21">
        <f>0</f>
        <v>0</v>
      </c>
      <c r="J21" s="6" t="s">
        <v>42</v>
      </c>
      <c r="K21" s="6">
        <v>1.2993165614627142</v>
      </c>
      <c r="L21" s="6">
        <v>5.5004053746094919E-2</v>
      </c>
      <c r="M21" s="6">
        <v>23.622196419567729</v>
      </c>
      <c r="N21" s="6">
        <v>1.5968752336177762E-65</v>
      </c>
      <c r="O21" s="6">
        <v>1.190984049740109</v>
      </c>
      <c r="P21" s="6">
        <v>1.4076490731853195</v>
      </c>
      <c r="Q21" s="6">
        <v>1.190984049740109</v>
      </c>
      <c r="R21" s="6">
        <v>1.4076490731853195</v>
      </c>
    </row>
    <row r="22" spans="1:18" x14ac:dyDescent="0.2">
      <c r="A22" s="4">
        <v>44530</v>
      </c>
      <c r="B22">
        <v>141.6102294921875</v>
      </c>
      <c r="C22">
        <v>4567</v>
      </c>
      <c r="D22">
        <f t="shared" si="0"/>
        <v>-2.506265532516927E-2</v>
      </c>
      <c r="E22">
        <f t="shared" si="1"/>
        <v>-1.896131033450521E-2</v>
      </c>
      <c r="F22">
        <f t="shared" si="2"/>
        <v>-2.5272988529615289E-2</v>
      </c>
      <c r="G22">
        <f t="shared" si="3"/>
        <v>2.1033320444601919E-4</v>
      </c>
      <c r="H22">
        <f>0</f>
        <v>0</v>
      </c>
    </row>
    <row r="23" spans="1:18" x14ac:dyDescent="0.2">
      <c r="A23" s="4">
        <v>44531</v>
      </c>
      <c r="B23">
        <v>140.78117370605469</v>
      </c>
      <c r="C23">
        <v>4513.0400390625</v>
      </c>
      <c r="D23">
        <f t="shared" si="0"/>
        <v>-5.8544908027181597E-3</v>
      </c>
      <c r="E23">
        <f t="shared" si="1"/>
        <v>-1.1815187417889228E-2</v>
      </c>
      <c r="F23">
        <f t="shared" si="2"/>
        <v>-1.5987912673807909E-2</v>
      </c>
      <c r="G23">
        <f t="shared" si="3"/>
        <v>1.0133421871089749E-2</v>
      </c>
      <c r="H23">
        <f>0</f>
        <v>0</v>
      </c>
    </row>
    <row r="24" spans="1:18" x14ac:dyDescent="0.2">
      <c r="A24" s="4">
        <v>44532</v>
      </c>
      <c r="B24">
        <v>142.9269104003906</v>
      </c>
      <c r="C24">
        <v>4577.10009765625</v>
      </c>
      <c r="D24">
        <f t="shared" si="0"/>
        <v>1.5241645156447658E-2</v>
      </c>
      <c r="E24">
        <f t="shared" si="1"/>
        <v>1.419443613158311E-2</v>
      </c>
      <c r="F24">
        <f t="shared" si="2"/>
        <v>1.7806821961432129E-2</v>
      </c>
      <c r="G24">
        <f t="shared" si="3"/>
        <v>-2.5651768049844703E-3</v>
      </c>
      <c r="H24">
        <f>0</f>
        <v>0</v>
      </c>
    </row>
    <row r="25" spans="1:18" x14ac:dyDescent="0.2">
      <c r="A25" s="4">
        <v>44533</v>
      </c>
      <c r="B25">
        <v>141.67832946777341</v>
      </c>
      <c r="C25">
        <v>4538.43017578125</v>
      </c>
      <c r="D25">
        <f t="shared" si="0"/>
        <v>-8.7358002010919922E-3</v>
      </c>
      <c r="E25">
        <f t="shared" si="1"/>
        <v>-8.4485637302975647E-3</v>
      </c>
      <c r="F25">
        <f t="shared" si="2"/>
        <v>-1.1613602760307384E-2</v>
      </c>
      <c r="G25">
        <f t="shared" si="3"/>
        <v>2.8778025592153915E-3</v>
      </c>
      <c r="H25">
        <f>0</f>
        <v>0</v>
      </c>
    </row>
    <row r="26" spans="1:18" x14ac:dyDescent="0.2">
      <c r="A26" s="4">
        <v>44536</v>
      </c>
      <c r="B26">
        <v>142.94679260253909</v>
      </c>
      <c r="C26">
        <v>4591.669921875</v>
      </c>
      <c r="D26">
        <f t="shared" si="0"/>
        <v>8.9531203503794288E-3</v>
      </c>
      <c r="E26">
        <f t="shared" si="1"/>
        <v>1.1730872577451423E-2</v>
      </c>
      <c r="F26">
        <f t="shared" si="2"/>
        <v>1.4605873035332881E-2</v>
      </c>
      <c r="G26">
        <f t="shared" si="3"/>
        <v>-5.6527526849534521E-3</v>
      </c>
      <c r="H26">
        <f>0</f>
        <v>0</v>
      </c>
    </row>
    <row r="27" spans="1:18" x14ac:dyDescent="0.2">
      <c r="A27" s="4">
        <v>44537</v>
      </c>
      <c r="B27">
        <v>147.1617431640625</v>
      </c>
      <c r="C27">
        <v>4686.75</v>
      </c>
      <c r="D27">
        <f t="shared" si="0"/>
        <v>2.94861499498138E-2</v>
      </c>
      <c r="E27">
        <f t="shared" si="1"/>
        <v>2.0707080374404274E-2</v>
      </c>
      <c r="F27">
        <f t="shared" si="2"/>
        <v>2.6268808485044464E-2</v>
      </c>
      <c r="G27">
        <f t="shared" si="3"/>
        <v>3.2173414647693362E-3</v>
      </c>
      <c r="H27">
        <f>0</f>
        <v>0</v>
      </c>
    </row>
    <row r="28" spans="1:18" x14ac:dyDescent="0.2">
      <c r="A28" s="4">
        <v>44538</v>
      </c>
      <c r="B28">
        <v>147.84172058105469</v>
      </c>
      <c r="C28">
        <v>4701.2099609375</v>
      </c>
      <c r="D28">
        <f t="shared" si="0"/>
        <v>4.62061268351599E-3</v>
      </c>
      <c r="E28">
        <f t="shared" si="1"/>
        <v>3.0852853123166657E-3</v>
      </c>
      <c r="F28">
        <f t="shared" si="2"/>
        <v>3.3725183181721559E-3</v>
      </c>
      <c r="G28">
        <f t="shared" si="3"/>
        <v>1.2480943653438341E-3</v>
      </c>
      <c r="H28">
        <f>0</f>
        <v>0</v>
      </c>
    </row>
    <row r="29" spans="1:18" x14ac:dyDescent="0.2">
      <c r="A29" s="4">
        <v>44539</v>
      </c>
      <c r="B29">
        <v>147.23085021972659</v>
      </c>
      <c r="C29">
        <v>4667.4501953125</v>
      </c>
      <c r="D29">
        <f t="shared" si="0"/>
        <v>-4.1319213475548011E-3</v>
      </c>
      <c r="E29">
        <f t="shared" si="1"/>
        <v>-7.1810801698947158E-3</v>
      </c>
      <c r="F29">
        <f t="shared" si="2"/>
        <v>-9.9667403788942354E-3</v>
      </c>
      <c r="G29">
        <f t="shared" si="3"/>
        <v>5.8348190313394343E-3</v>
      </c>
      <c r="H29">
        <f>0</f>
        <v>0</v>
      </c>
    </row>
    <row r="30" spans="1:18" x14ac:dyDescent="0.2">
      <c r="A30" s="4">
        <v>44540</v>
      </c>
      <c r="B30">
        <v>147.7964782714844</v>
      </c>
      <c r="C30">
        <v>4712.02001953125</v>
      </c>
      <c r="D30">
        <f t="shared" si="0"/>
        <v>3.841776712649958E-3</v>
      </c>
      <c r="E30">
        <f t="shared" si="1"/>
        <v>9.5490733384817617E-3</v>
      </c>
      <c r="F30">
        <f t="shared" si="2"/>
        <v>1.1771025150352853E-2</v>
      </c>
      <c r="G30">
        <f t="shared" si="3"/>
        <v>-7.9292484377028946E-3</v>
      </c>
      <c r="H30">
        <f>0</f>
        <v>0</v>
      </c>
    </row>
    <row r="31" spans="1:18" x14ac:dyDescent="0.2">
      <c r="A31" s="4">
        <v>44543</v>
      </c>
      <c r="B31">
        <v>145.83763122558591</v>
      </c>
      <c r="C31">
        <v>4668.97021484375</v>
      </c>
      <c r="D31">
        <f t="shared" si="0"/>
        <v>-1.3253678766961707E-2</v>
      </c>
      <c r="E31">
        <f t="shared" si="1"/>
        <v>-9.1361676115676582E-3</v>
      </c>
      <c r="F31">
        <f t="shared" si="2"/>
        <v>-1.2507017870967658E-2</v>
      </c>
      <c r="G31">
        <f t="shared" si="3"/>
        <v>-7.4666089599404947E-4</v>
      </c>
      <c r="H31">
        <f>0</f>
        <v>0</v>
      </c>
    </row>
    <row r="32" spans="1:18" x14ac:dyDescent="0.2">
      <c r="A32" s="4">
        <v>44544</v>
      </c>
      <c r="B32">
        <v>144.1138610839844</v>
      </c>
      <c r="C32">
        <v>4634.08984375</v>
      </c>
      <c r="D32">
        <f t="shared" si="0"/>
        <v>-1.1819789769727751E-2</v>
      </c>
      <c r="E32">
        <f t="shared" si="1"/>
        <v>-7.4706775774360246E-3</v>
      </c>
      <c r="F32">
        <f t="shared" si="2"/>
        <v>-1.0343019086669326E-2</v>
      </c>
      <c r="G32">
        <f t="shared" si="3"/>
        <v>-1.4767706830584246E-3</v>
      </c>
      <c r="H32">
        <f>0</f>
        <v>0</v>
      </c>
    </row>
    <row r="33" spans="1:8" x14ac:dyDescent="0.2">
      <c r="A33" s="4">
        <v>44545</v>
      </c>
      <c r="B33">
        <v>146.49769592285159</v>
      </c>
      <c r="C33">
        <v>4709.85009765625</v>
      </c>
      <c r="D33">
        <f t="shared" si="0"/>
        <v>1.6541329341512645E-2</v>
      </c>
      <c r="E33">
        <f t="shared" si="1"/>
        <v>1.6348464630746795E-2</v>
      </c>
      <c r="F33">
        <f t="shared" si="2"/>
        <v>2.0605586864258178E-2</v>
      </c>
      <c r="G33">
        <f t="shared" si="3"/>
        <v>-4.0642575227455326E-3</v>
      </c>
      <c r="H33">
        <f>0</f>
        <v>0</v>
      </c>
    </row>
    <row r="34" spans="1:8" x14ac:dyDescent="0.2">
      <c r="A34" s="4">
        <v>44546</v>
      </c>
      <c r="B34">
        <v>143.98265075683591</v>
      </c>
      <c r="C34">
        <v>4668.669921875</v>
      </c>
      <c r="D34">
        <f t="shared" si="0"/>
        <v>-1.7167813801932774E-2</v>
      </c>
      <c r="E34">
        <f t="shared" si="1"/>
        <v>-8.7434153799804681E-3</v>
      </c>
      <c r="F34">
        <f t="shared" si="2"/>
        <v>-1.1996708391914983E-2</v>
      </c>
      <c r="G34">
        <f t="shared" si="3"/>
        <v>-5.171105410017791E-3</v>
      </c>
      <c r="H34">
        <f>0</f>
        <v>0</v>
      </c>
    </row>
    <row r="35" spans="1:8" x14ac:dyDescent="0.2">
      <c r="A35" s="4">
        <v>44547</v>
      </c>
      <c r="B35">
        <v>141.95916748046881</v>
      </c>
      <c r="C35">
        <v>4620.64013671875</v>
      </c>
      <c r="D35">
        <f t="shared" si="0"/>
        <v>-1.405366039401823E-2</v>
      </c>
      <c r="E35">
        <f t="shared" si="1"/>
        <v>-1.0287680637092622E-2</v>
      </c>
      <c r="F35">
        <f t="shared" si="2"/>
        <v>-1.4003197815772282E-2</v>
      </c>
      <c r="G35">
        <f t="shared" si="3"/>
        <v>-5.0462578245948769E-5</v>
      </c>
      <c r="H35">
        <f>0</f>
        <v>0</v>
      </c>
    </row>
    <row r="36" spans="1:8" x14ac:dyDescent="0.2">
      <c r="A36" s="4">
        <v>44550</v>
      </c>
      <c r="B36">
        <v>141.56004333496091</v>
      </c>
      <c r="C36">
        <v>4568.02001953125</v>
      </c>
      <c r="D36">
        <f t="shared" si="0"/>
        <v>-2.8115418862456609E-3</v>
      </c>
      <c r="E36">
        <f t="shared" si="1"/>
        <v>-1.138805785140995E-2</v>
      </c>
      <c r="F36">
        <f t="shared" si="2"/>
        <v>-1.5432936154190991E-2</v>
      </c>
      <c r="G36">
        <f t="shared" si="3"/>
        <v>1.262139426794533E-2</v>
      </c>
      <c r="H36">
        <f>0</f>
        <v>0</v>
      </c>
    </row>
    <row r="37" spans="1:8" x14ac:dyDescent="0.2">
      <c r="A37" s="4">
        <v>44551</v>
      </c>
      <c r="B37">
        <v>143.3683166503906</v>
      </c>
      <c r="C37">
        <v>4649.22998046875</v>
      </c>
      <c r="D37">
        <f t="shared" si="0"/>
        <v>1.277389631162329E-2</v>
      </c>
      <c r="E37">
        <f t="shared" si="1"/>
        <v>1.7777934551572505E-2</v>
      </c>
      <c r="F37">
        <f t="shared" si="2"/>
        <v>2.2462920806499819E-2</v>
      </c>
      <c r="G37">
        <f t="shared" si="3"/>
        <v>-9.6890244948765296E-3</v>
      </c>
      <c r="H37">
        <f>0</f>
        <v>0</v>
      </c>
    </row>
    <row r="38" spans="1:8" x14ac:dyDescent="0.2">
      <c r="A38" s="4">
        <v>44552</v>
      </c>
      <c r="B38">
        <v>146.08067321777341</v>
      </c>
      <c r="C38">
        <v>4696.56005859375</v>
      </c>
      <c r="D38">
        <f t="shared" si="0"/>
        <v>1.8918800406905856E-2</v>
      </c>
      <c r="E38">
        <f t="shared" si="1"/>
        <v>1.0180197220578835E-2</v>
      </c>
      <c r="F38">
        <f t="shared" si="2"/>
        <v>1.2591054862696223E-2</v>
      </c>
      <c r="G38">
        <f t="shared" si="3"/>
        <v>6.3277455442096332E-3</v>
      </c>
      <c r="H38">
        <f>0</f>
        <v>0</v>
      </c>
    </row>
    <row r="39" spans="1:8" x14ac:dyDescent="0.2">
      <c r="A39" s="4">
        <v>44553</v>
      </c>
      <c r="B39">
        <v>146.27302551269531</v>
      </c>
      <c r="C39">
        <v>4725.7900390625</v>
      </c>
      <c r="D39">
        <f t="shared" si="0"/>
        <v>1.3167538914278243E-3</v>
      </c>
      <c r="E39">
        <f t="shared" si="1"/>
        <v>6.2236999216618294E-3</v>
      </c>
      <c r="F39">
        <f t="shared" si="2"/>
        <v>7.4503123968308622E-3</v>
      </c>
      <c r="G39">
        <f t="shared" si="3"/>
        <v>-6.1335585054030379E-3</v>
      </c>
      <c r="H39">
        <f>0</f>
        <v>0</v>
      </c>
    </row>
    <row r="40" spans="1:8" x14ac:dyDescent="0.2">
      <c r="A40" s="4">
        <v>44557</v>
      </c>
      <c r="B40">
        <v>147.1890869140625</v>
      </c>
      <c r="C40">
        <v>4791.18994140625</v>
      </c>
      <c r="D40">
        <f t="shared" si="0"/>
        <v>6.2626817087862996E-3</v>
      </c>
      <c r="E40">
        <f t="shared" si="1"/>
        <v>1.3838935247475259E-2</v>
      </c>
      <c r="F40">
        <f t="shared" si="2"/>
        <v>1.7344913775096161E-2</v>
      </c>
      <c r="G40">
        <f t="shared" si="3"/>
        <v>-1.1082232066309861E-2</v>
      </c>
      <c r="H40">
        <f>0</f>
        <v>0</v>
      </c>
    </row>
    <row r="41" spans="1:8" x14ac:dyDescent="0.2">
      <c r="A41" s="4">
        <v>44558</v>
      </c>
      <c r="B41">
        <v>145.5826416015625</v>
      </c>
      <c r="C41">
        <v>4786.35009765625</v>
      </c>
      <c r="D41">
        <f t="shared" si="0"/>
        <v>-1.0914160459721711E-2</v>
      </c>
      <c r="E41">
        <f t="shared" si="1"/>
        <v>-1.0101548486260992E-3</v>
      </c>
      <c r="F41">
        <f t="shared" si="2"/>
        <v>-1.9487549094203023E-3</v>
      </c>
      <c r="G41">
        <f t="shared" si="3"/>
        <v>-8.9654055503014096E-3</v>
      </c>
      <c r="H41">
        <f>0</f>
        <v>0</v>
      </c>
    </row>
    <row r="42" spans="1:8" x14ac:dyDescent="0.2">
      <c r="A42" s="4">
        <v>44559</v>
      </c>
      <c r="B42">
        <v>145.6387939453125</v>
      </c>
      <c r="C42">
        <v>4793.06005859375</v>
      </c>
      <c r="D42">
        <f t="shared" si="0"/>
        <v>3.8570768556112078E-4</v>
      </c>
      <c r="E42">
        <f t="shared" si="1"/>
        <v>1.4018951394270118E-3</v>
      </c>
      <c r="F42">
        <f t="shared" si="2"/>
        <v>1.1852615871330468E-3</v>
      </c>
      <c r="G42">
        <f t="shared" si="3"/>
        <v>-7.99553901571926E-4</v>
      </c>
      <c r="H42">
        <f>0</f>
        <v>0</v>
      </c>
    </row>
    <row r="43" spans="1:8" x14ac:dyDescent="0.2">
      <c r="A43" s="4">
        <v>44560</v>
      </c>
      <c r="B43">
        <v>145.1397705078125</v>
      </c>
      <c r="C43">
        <v>4778.72998046875</v>
      </c>
      <c r="D43">
        <f t="shared" si="0"/>
        <v>-3.4264458251925811E-3</v>
      </c>
      <c r="E43">
        <f t="shared" si="1"/>
        <v>-2.9897555945093135E-3</v>
      </c>
      <c r="F43">
        <f t="shared" si="2"/>
        <v>-4.5208829436303045E-3</v>
      </c>
      <c r="G43">
        <f t="shared" si="3"/>
        <v>1.0944371184377234E-3</v>
      </c>
      <c r="H43">
        <f>0</f>
        <v>0</v>
      </c>
    </row>
    <row r="44" spans="1:8" x14ac:dyDescent="0.2">
      <c r="A44" s="4">
        <v>44561</v>
      </c>
      <c r="B44">
        <v>143.82460021972659</v>
      </c>
      <c r="C44">
        <v>4766.18017578125</v>
      </c>
      <c r="D44">
        <f t="shared" si="0"/>
        <v>-9.0614053162989538E-3</v>
      </c>
      <c r="E44">
        <f t="shared" si="1"/>
        <v>-2.6261799136575448E-3</v>
      </c>
      <c r="F44">
        <f t="shared" si="2"/>
        <v>-4.0484830401545198E-3</v>
      </c>
      <c r="G44">
        <f t="shared" si="3"/>
        <v>-5.0129222761444341E-3</v>
      </c>
      <c r="H44">
        <f>0</f>
        <v>0</v>
      </c>
    </row>
    <row r="45" spans="1:8" x14ac:dyDescent="0.2">
      <c r="A45" s="4">
        <v>44564</v>
      </c>
      <c r="B45">
        <v>144.21723937988281</v>
      </c>
      <c r="C45">
        <v>4796.56005859375</v>
      </c>
      <c r="D45">
        <f t="shared" si="0"/>
        <v>2.7299861049943086E-3</v>
      </c>
      <c r="E45">
        <f t="shared" si="1"/>
        <v>6.3740525309705642E-3</v>
      </c>
      <c r="F45">
        <f t="shared" si="2"/>
        <v>7.6456680321648346E-3</v>
      </c>
      <c r="G45">
        <f t="shared" si="3"/>
        <v>-4.915681927170526E-3</v>
      </c>
      <c r="H45">
        <f>0</f>
        <v>0</v>
      </c>
    </row>
    <row r="46" spans="1:8" x14ac:dyDescent="0.2">
      <c r="A46" s="4">
        <v>44565</v>
      </c>
      <c r="B46">
        <v>143.5631408691406</v>
      </c>
      <c r="C46">
        <v>4793.5400390625</v>
      </c>
      <c r="D46">
        <f t="shared" si="0"/>
        <v>-4.5355084701022008E-3</v>
      </c>
      <c r="E46">
        <f t="shared" si="1"/>
        <v>-6.2962195706051105E-4</v>
      </c>
      <c r="F46">
        <f t="shared" si="2"/>
        <v>-1.4543222212278386E-3</v>
      </c>
      <c r="G46">
        <f t="shared" si="3"/>
        <v>-3.0811862488743622E-3</v>
      </c>
      <c r="H46">
        <f>0</f>
        <v>0</v>
      </c>
    </row>
    <row r="47" spans="1:8" x14ac:dyDescent="0.2">
      <c r="A47" s="4">
        <v>44566</v>
      </c>
      <c r="B47">
        <v>136.84010314941409</v>
      </c>
      <c r="C47">
        <v>4700.580078125</v>
      </c>
      <c r="D47">
        <f t="shared" si="0"/>
        <v>-4.6829831661698074E-2</v>
      </c>
      <c r="E47">
        <f t="shared" si="1"/>
        <v>-1.9392757790687165E-2</v>
      </c>
      <c r="F47">
        <f t="shared" si="2"/>
        <v>-2.5833575354833462E-2</v>
      </c>
      <c r="G47">
        <f t="shared" si="3"/>
        <v>-2.0996256306864611E-2</v>
      </c>
      <c r="H47">
        <f>0</f>
        <v>0</v>
      </c>
    </row>
    <row r="48" spans="1:8" x14ac:dyDescent="0.2">
      <c r="A48" s="4">
        <v>44567</v>
      </c>
      <c r="B48">
        <v>136.73820495605469</v>
      </c>
      <c r="C48">
        <v>4696.0498046875</v>
      </c>
      <c r="D48">
        <f t="shared" si="0"/>
        <v>-7.446515386512198E-4</v>
      </c>
      <c r="E48">
        <f t="shared" si="1"/>
        <v>-9.6376901620764954E-4</v>
      </c>
      <c r="F48">
        <f t="shared" si="2"/>
        <v>-1.8884850291417767E-3</v>
      </c>
      <c r="G48">
        <f t="shared" si="3"/>
        <v>1.1438334904905569E-3</v>
      </c>
      <c r="H48">
        <f>0</f>
        <v>0</v>
      </c>
    </row>
    <row r="49" spans="1:8" x14ac:dyDescent="0.2">
      <c r="A49" s="4">
        <v>44568</v>
      </c>
      <c r="B49">
        <v>136.1949462890625</v>
      </c>
      <c r="C49">
        <v>4677.02978515625</v>
      </c>
      <c r="D49">
        <f t="shared" si="0"/>
        <v>-3.9729837551017999E-3</v>
      </c>
      <c r="E49">
        <f t="shared" si="1"/>
        <v>-4.050216740091761E-3</v>
      </c>
      <c r="F49">
        <f t="shared" si="2"/>
        <v>-5.8987576728733015E-3</v>
      </c>
      <c r="G49">
        <f t="shared" si="3"/>
        <v>1.9257739177715016E-3</v>
      </c>
      <c r="H49">
        <f>0</f>
        <v>0</v>
      </c>
    </row>
    <row r="50" spans="1:8" x14ac:dyDescent="0.2">
      <c r="A50" s="4">
        <v>44571</v>
      </c>
      <c r="B50">
        <v>137.7551574707031</v>
      </c>
      <c r="C50">
        <v>4670.2900390625</v>
      </c>
      <c r="D50">
        <f t="shared" si="0"/>
        <v>1.145572008471718E-2</v>
      </c>
      <c r="E50">
        <f t="shared" si="1"/>
        <v>-1.4410312534549607E-3</v>
      </c>
      <c r="F50">
        <f t="shared" si="2"/>
        <v>-2.5085997581579551E-3</v>
      </c>
      <c r="G50">
        <f t="shared" si="3"/>
        <v>1.3964319842875135E-2</v>
      </c>
      <c r="H50">
        <f>0</f>
        <v>0</v>
      </c>
    </row>
    <row r="51" spans="1:8" x14ac:dyDescent="0.2">
      <c r="A51" s="4">
        <v>44572</v>
      </c>
      <c r="B51">
        <v>139.19012451171881</v>
      </c>
      <c r="C51">
        <v>4713.06982421875</v>
      </c>
      <c r="D51">
        <f t="shared" si="0"/>
        <v>1.0416793587716633E-2</v>
      </c>
      <c r="E51">
        <f t="shared" si="1"/>
        <v>9.159984668711818E-3</v>
      </c>
      <c r="F51">
        <f t="shared" si="2"/>
        <v>1.1265475797843269E-2</v>
      </c>
      <c r="G51">
        <f t="shared" si="3"/>
        <v>-8.4868221012663649E-4</v>
      </c>
      <c r="H51">
        <f>0</f>
        <v>0</v>
      </c>
    </row>
    <row r="52" spans="1:8" x14ac:dyDescent="0.2">
      <c r="A52" s="4">
        <v>44573</v>
      </c>
      <c r="B52">
        <v>140.81097412109381</v>
      </c>
      <c r="C52">
        <v>4726.35009765625</v>
      </c>
      <c r="D52">
        <f t="shared" si="0"/>
        <v>1.1644860690088299E-2</v>
      </c>
      <c r="E52">
        <f t="shared" si="1"/>
        <v>2.8177544430294521E-3</v>
      </c>
      <c r="F52">
        <f t="shared" si="2"/>
        <v>3.0249110290047629E-3</v>
      </c>
      <c r="G52">
        <f t="shared" si="3"/>
        <v>8.6199496610835369E-3</v>
      </c>
      <c r="H52">
        <f>0</f>
        <v>0</v>
      </c>
    </row>
    <row r="53" spans="1:8" x14ac:dyDescent="0.2">
      <c r="A53" s="4">
        <v>44574</v>
      </c>
      <c r="B53">
        <v>138.3088684082031</v>
      </c>
      <c r="C53">
        <v>4659.02978515625</v>
      </c>
      <c r="D53">
        <f t="shared" si="0"/>
        <v>-1.7769252208559849E-2</v>
      </c>
      <c r="E53">
        <f t="shared" si="1"/>
        <v>-1.42436152864307E-2</v>
      </c>
      <c r="F53">
        <f t="shared" si="2"/>
        <v>-1.9143209221721441E-2</v>
      </c>
      <c r="G53">
        <f t="shared" si="3"/>
        <v>1.3739570131615919E-3</v>
      </c>
      <c r="H53">
        <f>0</f>
        <v>0</v>
      </c>
    </row>
    <row r="54" spans="1:8" x14ac:dyDescent="0.2">
      <c r="A54" s="4">
        <v>44575</v>
      </c>
      <c r="B54">
        <v>138.96049499511719</v>
      </c>
      <c r="C54">
        <v>4662.85009765625</v>
      </c>
      <c r="D54">
        <f t="shared" si="0"/>
        <v>4.7113868721049279E-3</v>
      </c>
      <c r="E54">
        <f t="shared" si="1"/>
        <v>8.1998026974883231E-4</v>
      </c>
      <c r="F54">
        <f t="shared" si="2"/>
        <v>4.2916995959877118E-4</v>
      </c>
      <c r="G54">
        <f t="shared" si="3"/>
        <v>4.2822169125061567E-3</v>
      </c>
      <c r="H54">
        <f>0</f>
        <v>0</v>
      </c>
    </row>
    <row r="55" spans="1:8" x14ac:dyDescent="0.2">
      <c r="A55" s="4">
        <v>44579</v>
      </c>
      <c r="B55">
        <v>135.48516845703119</v>
      </c>
      <c r="C55">
        <v>4577.10986328125</v>
      </c>
      <c r="D55">
        <f t="shared" si="0"/>
        <v>-2.5009457099358423E-2</v>
      </c>
      <c r="E55">
        <f t="shared" si="1"/>
        <v>-1.8387945694007368E-2</v>
      </c>
      <c r="F55">
        <f t="shared" si="2"/>
        <v>-2.4528006356459325E-2</v>
      </c>
      <c r="G55">
        <f t="shared" si="3"/>
        <v>-4.8145074289909773E-4</v>
      </c>
      <c r="H55">
        <f>0</f>
        <v>0</v>
      </c>
    </row>
    <row r="56" spans="1:8" x14ac:dyDescent="0.2">
      <c r="A56" s="4">
        <v>44580</v>
      </c>
      <c r="B56">
        <v>134.85041809082031</v>
      </c>
      <c r="C56">
        <v>4532.759765625</v>
      </c>
      <c r="D56">
        <f t="shared" si="0"/>
        <v>-4.6850173597576816E-3</v>
      </c>
      <c r="E56">
        <f t="shared" si="1"/>
        <v>-9.6895418683388135E-3</v>
      </c>
      <c r="F56">
        <f t="shared" si="2"/>
        <v>-1.322602620747754E-2</v>
      </c>
      <c r="G56">
        <f t="shared" si="3"/>
        <v>8.5410088477198588E-3</v>
      </c>
      <c r="H56">
        <f>0</f>
        <v>0</v>
      </c>
    </row>
    <row r="57" spans="1:8" x14ac:dyDescent="0.2">
      <c r="A57" s="4">
        <v>44581</v>
      </c>
      <c r="B57">
        <v>132.71759033203119</v>
      </c>
      <c r="C57">
        <v>4482.72998046875</v>
      </c>
      <c r="D57">
        <f t="shared" si="0"/>
        <v>-1.5816248766486463E-2</v>
      </c>
      <c r="E57">
        <f t="shared" si="1"/>
        <v>-1.103737849414832E-2</v>
      </c>
      <c r="F57">
        <f t="shared" si="2"/>
        <v>-1.4977292657537855E-2</v>
      </c>
      <c r="G57">
        <f t="shared" si="3"/>
        <v>-8.3895610894860716E-4</v>
      </c>
      <c r="H57">
        <f>0</f>
        <v>0</v>
      </c>
    </row>
    <row r="58" spans="1:8" x14ac:dyDescent="0.2">
      <c r="A58" s="4">
        <v>44582</v>
      </c>
      <c r="B58">
        <v>129.32328796386719</v>
      </c>
      <c r="C58">
        <v>4397.93994140625</v>
      </c>
      <c r="D58">
        <f t="shared" si="0"/>
        <v>-2.5575376705319841E-2</v>
      </c>
      <c r="E58">
        <f t="shared" si="1"/>
        <v>-1.8914821867908604E-2</v>
      </c>
      <c r="F58">
        <f t="shared" si="2"/>
        <v>-2.5212585295049311E-2</v>
      </c>
      <c r="G58">
        <f t="shared" si="3"/>
        <v>-3.6279141027053055E-4</v>
      </c>
      <c r="H58">
        <f>0</f>
        <v>0</v>
      </c>
    </row>
    <row r="59" spans="1:8" x14ac:dyDescent="0.2">
      <c r="A59" s="4">
        <v>44585</v>
      </c>
      <c r="B59">
        <v>129.60162353515619</v>
      </c>
      <c r="C59">
        <v>4410.1298828125</v>
      </c>
      <c r="D59">
        <f t="shared" si="0"/>
        <v>2.1522463252463542E-3</v>
      </c>
      <c r="E59">
        <f t="shared" si="1"/>
        <v>2.7717389433818962E-3</v>
      </c>
      <c r="F59">
        <f t="shared" si="2"/>
        <v>2.9651223282287113E-3</v>
      </c>
      <c r="G59">
        <f t="shared" si="3"/>
        <v>-8.1287600298235712E-4</v>
      </c>
      <c r="H59">
        <f>0</f>
        <v>0</v>
      </c>
    </row>
    <row r="60" spans="1:8" x14ac:dyDescent="0.2">
      <c r="A60" s="4">
        <v>44586</v>
      </c>
      <c r="B60">
        <v>125.9866104125977</v>
      </c>
      <c r="C60">
        <v>4356.4501953125</v>
      </c>
      <c r="D60">
        <f t="shared" si="0"/>
        <v>-2.789327034609157E-2</v>
      </c>
      <c r="E60">
        <f t="shared" si="1"/>
        <v>-1.2171906253646725E-2</v>
      </c>
      <c r="F60">
        <f t="shared" si="2"/>
        <v>-1.645140336489332E-2</v>
      </c>
      <c r="G60">
        <f t="shared" si="3"/>
        <v>-1.144186698119825E-2</v>
      </c>
      <c r="H60">
        <f>0</f>
        <v>0</v>
      </c>
    </row>
    <row r="61" spans="1:8" x14ac:dyDescent="0.2">
      <c r="A61" s="4">
        <v>44587</v>
      </c>
      <c r="B61">
        <v>128.47633361816409</v>
      </c>
      <c r="C61">
        <v>4349.93017578125</v>
      </c>
      <c r="D61">
        <f t="shared" si="0"/>
        <v>1.9761808000173353E-2</v>
      </c>
      <c r="E61">
        <f t="shared" si="1"/>
        <v>-1.4966358477518371E-3</v>
      </c>
      <c r="F61">
        <f t="shared" si="2"/>
        <v>-2.5808477284213018E-3</v>
      </c>
      <c r="G61">
        <f t="shared" si="3"/>
        <v>2.2342655728594656E-2</v>
      </c>
      <c r="H61">
        <f>0</f>
        <v>0</v>
      </c>
    </row>
    <row r="62" spans="1:8" x14ac:dyDescent="0.2">
      <c r="A62" s="4">
        <v>44588</v>
      </c>
      <c r="B62">
        <v>128.3580322265625</v>
      </c>
      <c r="C62">
        <v>4326.509765625</v>
      </c>
      <c r="D62">
        <f t="shared" si="0"/>
        <v>-9.2080298581054265E-4</v>
      </c>
      <c r="E62">
        <f t="shared" si="1"/>
        <v>-5.3840887577105701E-3</v>
      </c>
      <c r="F62">
        <f t="shared" si="2"/>
        <v>-7.6318796762371048E-3</v>
      </c>
      <c r="G62">
        <f t="shared" si="3"/>
        <v>6.7110766904265621E-3</v>
      </c>
      <c r="H62">
        <f>0</f>
        <v>0</v>
      </c>
    </row>
    <row r="63" spans="1:8" x14ac:dyDescent="0.2">
      <c r="A63" s="4">
        <v>44589</v>
      </c>
      <c r="B63">
        <v>132.50189208984381</v>
      </c>
      <c r="C63">
        <v>4431.85009765625</v>
      </c>
      <c r="D63">
        <f t="shared" si="0"/>
        <v>3.2283603849325493E-2</v>
      </c>
      <c r="E63">
        <f t="shared" si="1"/>
        <v>2.4347646888076113E-2</v>
      </c>
      <c r="F63">
        <f t="shared" si="2"/>
        <v>3.0999056849364857E-2</v>
      </c>
      <c r="G63">
        <f t="shared" si="3"/>
        <v>1.2845469999606361E-3</v>
      </c>
      <c r="H63">
        <f>0</f>
        <v>0</v>
      </c>
    </row>
    <row r="64" spans="1:8" x14ac:dyDescent="0.2">
      <c r="A64" s="4">
        <v>44592</v>
      </c>
      <c r="B64">
        <v>134.89668273925781</v>
      </c>
      <c r="C64">
        <v>4515.5498046875</v>
      </c>
      <c r="D64">
        <f t="shared" si="0"/>
        <v>1.8073633603588046E-2</v>
      </c>
      <c r="E64">
        <f t="shared" si="1"/>
        <v>1.8885951732779516E-2</v>
      </c>
      <c r="F64">
        <f t="shared" si="2"/>
        <v>2.3902585880427318E-2</v>
      </c>
      <c r="G64">
        <f t="shared" si="3"/>
        <v>-5.8289522768392721E-3</v>
      </c>
      <c r="H64">
        <f>0</f>
        <v>0</v>
      </c>
    </row>
    <row r="65" spans="1:8" x14ac:dyDescent="0.2">
      <c r="A65" s="4">
        <v>44593</v>
      </c>
      <c r="B65">
        <v>137.06376647949219</v>
      </c>
      <c r="C65">
        <v>4546.5400390625</v>
      </c>
      <c r="D65">
        <f t="shared" si="0"/>
        <v>1.6064766725384372E-2</v>
      </c>
      <c r="E65">
        <f t="shared" si="1"/>
        <v>6.8630035578014503E-3</v>
      </c>
      <c r="F65">
        <f t="shared" si="2"/>
        <v>8.2809701990704046E-3</v>
      </c>
      <c r="G65">
        <f t="shared" si="3"/>
        <v>7.7837965263139672E-3</v>
      </c>
      <c r="H65">
        <f>0</f>
        <v>0</v>
      </c>
    </row>
    <row r="66" spans="1:8" x14ac:dyDescent="0.2">
      <c r="A66" s="4">
        <v>44594</v>
      </c>
      <c r="B66">
        <v>147.1617431640625</v>
      </c>
      <c r="C66">
        <v>4589.3798828125</v>
      </c>
      <c r="D66">
        <f t="shared" ref="D66:D129" si="4">(B66/B65)-1</f>
        <v>7.3673567741049828E-2</v>
      </c>
      <c r="E66">
        <f t="shared" ref="E66:E129" si="5">(C66/C65)-1</f>
        <v>9.4225154473364103E-3</v>
      </c>
      <c r="F66">
        <f t="shared" ref="F66:F129" si="6">alpha_goog+beta_goog*E66</f>
        <v>1.1606586386403902E-2</v>
      </c>
      <c r="G66">
        <f t="shared" ref="G66:G129" si="7">D66-F66</f>
        <v>6.2066981354645924E-2</v>
      </c>
      <c r="H66">
        <f>0</f>
        <v>0</v>
      </c>
    </row>
    <row r="67" spans="1:8" x14ac:dyDescent="0.2">
      <c r="A67" s="4">
        <v>44595</v>
      </c>
      <c r="B67">
        <v>141.80757141113281</v>
      </c>
      <c r="C67">
        <v>4477.43994140625</v>
      </c>
      <c r="D67">
        <f t="shared" si="4"/>
        <v>-3.63829052157979E-2</v>
      </c>
      <c r="E67">
        <f t="shared" si="5"/>
        <v>-2.4391082077444004E-2</v>
      </c>
      <c r="F67">
        <f t="shared" si="6"/>
        <v>-3.2327980880177937E-2</v>
      </c>
      <c r="G67">
        <f t="shared" si="7"/>
        <v>-4.0549243356199638E-3</v>
      </c>
      <c r="H67">
        <f>0</f>
        <v>0</v>
      </c>
    </row>
    <row r="68" spans="1:8" x14ac:dyDescent="0.2">
      <c r="A68" s="4">
        <v>44596</v>
      </c>
      <c r="B68">
        <v>142.17091369628909</v>
      </c>
      <c r="C68">
        <v>4500.52978515625</v>
      </c>
      <c r="D68">
        <f t="shared" si="4"/>
        <v>2.5622206313855589E-3</v>
      </c>
      <c r="E68">
        <f t="shared" si="5"/>
        <v>5.1569298644233985E-3</v>
      </c>
      <c r="F68">
        <f t="shared" si="6"/>
        <v>6.0642403941884408E-3</v>
      </c>
      <c r="G68">
        <f t="shared" si="7"/>
        <v>-3.5020197628028819E-3</v>
      </c>
      <c r="H68">
        <f>0</f>
        <v>0</v>
      </c>
    </row>
    <row r="69" spans="1:8" x14ac:dyDescent="0.2">
      <c r="A69" s="4">
        <v>44599</v>
      </c>
      <c r="B69">
        <v>138.11700439453119</v>
      </c>
      <c r="C69">
        <v>4483.8701171875</v>
      </c>
      <c r="D69">
        <f t="shared" si="4"/>
        <v>-2.8514336697715859E-2</v>
      </c>
      <c r="E69">
        <f t="shared" si="5"/>
        <v>-3.7017126347429485E-3</v>
      </c>
      <c r="F69">
        <f t="shared" si="6"/>
        <v>-5.4459405170558424E-3</v>
      </c>
      <c r="G69">
        <f t="shared" si="7"/>
        <v>-2.3068396180660016E-2</v>
      </c>
      <c r="H69">
        <f>0</f>
        <v>0</v>
      </c>
    </row>
    <row r="70" spans="1:8" x14ac:dyDescent="0.2">
      <c r="A70" s="4">
        <v>44600</v>
      </c>
      <c r="B70">
        <v>138.39039611816409</v>
      </c>
      <c r="C70">
        <v>4521.5400390625</v>
      </c>
      <c r="D70">
        <f t="shared" si="4"/>
        <v>1.9794211786692273E-3</v>
      </c>
      <c r="E70">
        <f t="shared" si="5"/>
        <v>8.4012071916632625E-3</v>
      </c>
      <c r="F70">
        <f t="shared" si="6"/>
        <v>1.0279583655449186E-2</v>
      </c>
      <c r="G70">
        <f t="shared" si="7"/>
        <v>-8.3001624767799591E-3</v>
      </c>
      <c r="H70">
        <f>0</f>
        <v>0</v>
      </c>
    </row>
    <row r="71" spans="1:8" x14ac:dyDescent="0.2">
      <c r="A71" s="4">
        <v>44601</v>
      </c>
      <c r="B71">
        <v>140.6171569824219</v>
      </c>
      <c r="C71">
        <v>4587.18017578125</v>
      </c>
      <c r="D71">
        <f t="shared" si="4"/>
        <v>1.6090429153454489E-2</v>
      </c>
      <c r="E71">
        <f t="shared" si="5"/>
        <v>1.4517207887505545E-2</v>
      </c>
      <c r="F71">
        <f t="shared" si="6"/>
        <v>1.822620464947455E-2</v>
      </c>
      <c r="G71">
        <f t="shared" si="7"/>
        <v>-2.1357754960200613E-3</v>
      </c>
      <c r="H71">
        <f>0</f>
        <v>0</v>
      </c>
    </row>
    <row r="72" spans="1:8" x14ac:dyDescent="0.2">
      <c r="A72" s="4">
        <v>44602</v>
      </c>
      <c r="B72">
        <v>137.7834777832031</v>
      </c>
      <c r="C72">
        <v>4504.080078125</v>
      </c>
      <c r="D72">
        <f t="shared" si="4"/>
        <v>-2.0151731552736751E-2</v>
      </c>
      <c r="E72">
        <f t="shared" si="5"/>
        <v>-1.8115725668459759E-2</v>
      </c>
      <c r="F72">
        <f t="shared" si="6"/>
        <v>-2.4174306368903515E-2</v>
      </c>
      <c r="G72">
        <f t="shared" si="7"/>
        <v>4.0225748161667636E-3</v>
      </c>
      <c r="H72">
        <f>0</f>
        <v>0</v>
      </c>
    </row>
    <row r="73" spans="1:8" x14ac:dyDescent="0.2">
      <c r="A73" s="4">
        <v>44603</v>
      </c>
      <c r="B73">
        <v>133.3374328613281</v>
      </c>
      <c r="C73">
        <v>4418.64013671875</v>
      </c>
      <c r="D73">
        <f t="shared" si="4"/>
        <v>-3.2268345910608232E-2</v>
      </c>
      <c r="E73">
        <f t="shared" si="5"/>
        <v>-1.896945434456343E-2</v>
      </c>
      <c r="F73">
        <f t="shared" si="6"/>
        <v>-2.5283570176760653E-2</v>
      </c>
      <c r="G73">
        <f t="shared" si="7"/>
        <v>-6.9847757338475785E-3</v>
      </c>
      <c r="H73">
        <f>0</f>
        <v>0</v>
      </c>
    </row>
    <row r="74" spans="1:8" x14ac:dyDescent="0.2">
      <c r="A74" s="4">
        <v>44606</v>
      </c>
      <c r="B74">
        <v>134.5005187988281</v>
      </c>
      <c r="C74">
        <v>4401.669921875</v>
      </c>
      <c r="D74">
        <f t="shared" si="4"/>
        <v>8.7228763336819615E-3</v>
      </c>
      <c r="E74">
        <f t="shared" si="5"/>
        <v>-3.8405967262932217E-3</v>
      </c>
      <c r="F74">
        <f t="shared" si="6"/>
        <v>-5.6263949173308162E-3</v>
      </c>
      <c r="G74">
        <f t="shared" si="7"/>
        <v>1.4349271251012777E-2</v>
      </c>
      <c r="H74">
        <f>0</f>
        <v>0</v>
      </c>
    </row>
    <row r="75" spans="1:8" x14ac:dyDescent="0.2">
      <c r="A75" s="4">
        <v>44607</v>
      </c>
      <c r="B75">
        <v>135.61936950683591</v>
      </c>
      <c r="C75">
        <v>4471.06982421875</v>
      </c>
      <c r="D75">
        <f t="shared" si="4"/>
        <v>8.3185605379059169E-3</v>
      </c>
      <c r="E75">
        <f t="shared" si="5"/>
        <v>1.5766721170720421E-2</v>
      </c>
      <c r="F75">
        <f t="shared" si="6"/>
        <v>1.9849717952123289E-2</v>
      </c>
      <c r="G75">
        <f t="shared" si="7"/>
        <v>-1.1531157414217372E-2</v>
      </c>
      <c r="H75">
        <f>0</f>
        <v>0</v>
      </c>
    </row>
    <row r="76" spans="1:8" x14ac:dyDescent="0.2">
      <c r="A76" s="4">
        <v>44608</v>
      </c>
      <c r="B76">
        <v>136.6750793457031</v>
      </c>
      <c r="C76">
        <v>4475.009765625</v>
      </c>
      <c r="D76">
        <f t="shared" si="4"/>
        <v>7.7843588471628866E-3</v>
      </c>
      <c r="E76">
        <f t="shared" si="5"/>
        <v>8.8120775589506373E-4</v>
      </c>
      <c r="F76">
        <f t="shared" si="6"/>
        <v>5.0872384636529858E-4</v>
      </c>
      <c r="G76">
        <f t="shared" si="7"/>
        <v>7.2756350007975885E-3</v>
      </c>
      <c r="H76">
        <f>0</f>
        <v>0</v>
      </c>
    </row>
    <row r="77" spans="1:8" x14ac:dyDescent="0.2">
      <c r="A77" s="4">
        <v>44609</v>
      </c>
      <c r="B77">
        <v>131.52668762207031</v>
      </c>
      <c r="C77">
        <v>4380.259765625</v>
      </c>
      <c r="D77">
        <f t="shared" si="4"/>
        <v>-3.7668840203198606E-2</v>
      </c>
      <c r="E77">
        <f t="shared" si="5"/>
        <v>-2.1173138152195015E-2</v>
      </c>
      <c r="F77">
        <f t="shared" si="6"/>
        <v>-2.8146853044243584E-2</v>
      </c>
      <c r="G77">
        <f t="shared" si="7"/>
        <v>-9.5219871589550219E-3</v>
      </c>
      <c r="H77">
        <f>0</f>
        <v>0</v>
      </c>
    </row>
    <row r="78" spans="1:8" x14ac:dyDescent="0.2">
      <c r="A78" s="4">
        <v>44610</v>
      </c>
      <c r="B78">
        <v>129.6965637207031</v>
      </c>
      <c r="C78">
        <v>4348.8701171875</v>
      </c>
      <c r="D78">
        <f t="shared" si="4"/>
        <v>-1.3914468116355994E-2</v>
      </c>
      <c r="E78">
        <f t="shared" si="5"/>
        <v>-7.1661613961429005E-3</v>
      </c>
      <c r="F78">
        <f t="shared" si="6"/>
        <v>-9.9473561690817877E-3</v>
      </c>
      <c r="G78">
        <f t="shared" si="7"/>
        <v>-3.9671119472742059E-3</v>
      </c>
      <c r="H78">
        <f>0</f>
        <v>0</v>
      </c>
    </row>
    <row r="79" spans="1:8" x14ac:dyDescent="0.2">
      <c r="A79" s="4">
        <v>44614</v>
      </c>
      <c r="B79">
        <v>128.6378479003906</v>
      </c>
      <c r="C79">
        <v>4304.759765625</v>
      </c>
      <c r="D79">
        <f t="shared" si="4"/>
        <v>-8.1630213626353587E-3</v>
      </c>
      <c r="E79">
        <f t="shared" si="5"/>
        <v>-1.0142945264832837E-2</v>
      </c>
      <c r="F79">
        <f t="shared" si="6"/>
        <v>-1.3815140749565672E-2</v>
      </c>
      <c r="G79">
        <f t="shared" si="7"/>
        <v>5.652119386930313E-3</v>
      </c>
      <c r="H79">
        <f>0</f>
        <v>0</v>
      </c>
    </row>
    <row r="80" spans="1:8" x14ac:dyDescent="0.2">
      <c r="A80" s="4">
        <v>44615</v>
      </c>
      <c r="B80">
        <v>126.8311004638672</v>
      </c>
      <c r="C80">
        <v>4225.5</v>
      </c>
      <c r="D80">
        <f t="shared" si="4"/>
        <v>-1.4045224372242537E-2</v>
      </c>
      <c r="E80">
        <f t="shared" si="5"/>
        <v>-1.8412122845487655E-2</v>
      </c>
      <c r="F80">
        <f t="shared" si="6"/>
        <v>-2.4559420129786656E-2</v>
      </c>
      <c r="G80">
        <f t="shared" si="7"/>
        <v>1.0514195757544118E-2</v>
      </c>
      <c r="H80">
        <f>0</f>
        <v>0</v>
      </c>
    </row>
    <row r="81" spans="1:8" x14ac:dyDescent="0.2">
      <c r="A81" s="4">
        <v>44616</v>
      </c>
      <c r="B81">
        <v>131.88951110839841</v>
      </c>
      <c r="C81">
        <v>4288.7001953125</v>
      </c>
      <c r="D81">
        <f t="shared" si="4"/>
        <v>3.988304624047867E-2</v>
      </c>
      <c r="E81">
        <f t="shared" si="5"/>
        <v>1.4956856067329216E-2</v>
      </c>
      <c r="F81">
        <f t="shared" si="6"/>
        <v>1.879744681073638E-2</v>
      </c>
      <c r="G81">
        <f t="shared" si="7"/>
        <v>2.108559942974229E-2</v>
      </c>
      <c r="H81">
        <f>0</f>
        <v>0</v>
      </c>
    </row>
    <row r="82" spans="1:8" x14ac:dyDescent="0.2">
      <c r="A82" s="4">
        <v>44617</v>
      </c>
      <c r="B82">
        <v>133.72462463378909</v>
      </c>
      <c r="C82">
        <v>4384.64990234375</v>
      </c>
      <c r="D82">
        <f t="shared" si="4"/>
        <v>1.3914021744173555E-2</v>
      </c>
      <c r="E82">
        <f t="shared" si="5"/>
        <v>2.2372677655603468E-2</v>
      </c>
      <c r="F82">
        <f t="shared" si="6"/>
        <v>2.8432946617233848E-2</v>
      </c>
      <c r="G82">
        <f t="shared" si="7"/>
        <v>-1.4518924873060293E-2</v>
      </c>
      <c r="H82">
        <f>0</f>
        <v>0</v>
      </c>
    </row>
    <row r="83" spans="1:8" x14ac:dyDescent="0.2">
      <c r="A83" s="4">
        <v>44620</v>
      </c>
      <c r="B83">
        <v>134.09394836425781</v>
      </c>
      <c r="C83">
        <v>4373.93994140625</v>
      </c>
      <c r="D83">
        <f t="shared" si="4"/>
        <v>2.7618228989620963E-3</v>
      </c>
      <c r="E83">
        <f t="shared" si="5"/>
        <v>-2.4426034406476171E-3</v>
      </c>
      <c r="F83">
        <f t="shared" si="6"/>
        <v>-3.8099590884778075E-3</v>
      </c>
      <c r="G83">
        <f t="shared" si="7"/>
        <v>6.5717819874399038E-3</v>
      </c>
      <c r="H83">
        <f>0</f>
        <v>0</v>
      </c>
    </row>
    <row r="84" spans="1:8" x14ac:dyDescent="0.2">
      <c r="A84" s="4">
        <v>44621</v>
      </c>
      <c r="B84">
        <v>133.37519836425781</v>
      </c>
      <c r="C84">
        <v>4306.259765625</v>
      </c>
      <c r="D84">
        <f t="shared" si="4"/>
        <v>-5.3600480019244667E-3</v>
      </c>
      <c r="E84">
        <f t="shared" si="5"/>
        <v>-1.5473503680411893E-2</v>
      </c>
      <c r="F84">
        <f t="shared" si="6"/>
        <v>-2.0741223580771986E-2</v>
      </c>
      <c r="G84">
        <f t="shared" si="7"/>
        <v>1.5381175578847519E-2</v>
      </c>
      <c r="H84">
        <f>0</f>
        <v>0</v>
      </c>
    </row>
    <row r="85" spans="1:8" x14ac:dyDescent="0.2">
      <c r="A85" s="4">
        <v>44622</v>
      </c>
      <c r="B85">
        <v>133.95524597167969</v>
      </c>
      <c r="C85">
        <v>4386.5400390625</v>
      </c>
      <c r="D85">
        <f t="shared" si="4"/>
        <v>4.3489915256786915E-3</v>
      </c>
      <c r="E85">
        <f t="shared" si="5"/>
        <v>1.8642691757321028E-2</v>
      </c>
      <c r="F85">
        <f t="shared" si="6"/>
        <v>2.3586514165573093E-2</v>
      </c>
      <c r="G85">
        <f t="shared" si="7"/>
        <v>-1.9237522639894401E-2</v>
      </c>
      <c r="H85">
        <f>0</f>
        <v>0</v>
      </c>
    </row>
    <row r="86" spans="1:8" x14ac:dyDescent="0.2">
      <c r="A86" s="4">
        <v>44623</v>
      </c>
      <c r="B86">
        <v>133.51438903808591</v>
      </c>
      <c r="C86">
        <v>4363.490234375</v>
      </c>
      <c r="D86">
        <f t="shared" si="4"/>
        <v>-3.2910762874265309E-3</v>
      </c>
      <c r="E86">
        <f t="shared" si="5"/>
        <v>-5.2546664300883172E-3</v>
      </c>
      <c r="F86">
        <f t="shared" si="6"/>
        <v>-7.463719102534459E-3</v>
      </c>
      <c r="G86">
        <f t="shared" si="7"/>
        <v>4.172642815107928E-3</v>
      </c>
      <c r="H86">
        <f>0</f>
        <v>0</v>
      </c>
    </row>
    <row r="87" spans="1:8" x14ac:dyDescent="0.2">
      <c r="A87" s="4">
        <v>44624</v>
      </c>
      <c r="B87">
        <v>131.3412780761719</v>
      </c>
      <c r="C87">
        <v>4328.8701171875</v>
      </c>
      <c r="D87">
        <f t="shared" si="4"/>
        <v>-1.6276230431568783E-2</v>
      </c>
      <c r="E87">
        <f t="shared" si="5"/>
        <v>-7.9340425503344747E-3</v>
      </c>
      <c r="F87">
        <f t="shared" si="6"/>
        <v>-1.0945076869958005E-2</v>
      </c>
      <c r="G87">
        <f t="shared" si="7"/>
        <v>-5.3311535616107786E-3</v>
      </c>
      <c r="H87">
        <f>0</f>
        <v>0</v>
      </c>
    </row>
    <row r="88" spans="1:8" x14ac:dyDescent="0.2">
      <c r="A88" s="4">
        <v>44627</v>
      </c>
      <c r="B88">
        <v>125.7172164916992</v>
      </c>
      <c r="C88">
        <v>4201.08984375</v>
      </c>
      <c r="D88">
        <f t="shared" si="4"/>
        <v>-4.2820213620968439E-2</v>
      </c>
      <c r="E88">
        <f t="shared" si="5"/>
        <v>-2.9518158313449172E-2</v>
      </c>
      <c r="F88">
        <f t="shared" si="6"/>
        <v>-3.8989675945501366E-2</v>
      </c>
      <c r="G88">
        <f t="shared" si="7"/>
        <v>-3.8305376754670731E-3</v>
      </c>
      <c r="H88">
        <f>0</f>
        <v>0</v>
      </c>
    </row>
    <row r="89" spans="1:8" x14ac:dyDescent="0.2">
      <c r="A89" s="4">
        <v>44628</v>
      </c>
      <c r="B89">
        <v>126.5264129638672</v>
      </c>
      <c r="C89">
        <v>4170.7001953125</v>
      </c>
      <c r="D89">
        <f t="shared" si="4"/>
        <v>6.4366400621145292E-3</v>
      </c>
      <c r="E89">
        <f t="shared" si="5"/>
        <v>-7.2337535181997703E-3</v>
      </c>
      <c r="F89">
        <f t="shared" si="6"/>
        <v>-1.0035179732694688E-2</v>
      </c>
      <c r="G89">
        <f t="shared" si="7"/>
        <v>1.6471819794809217E-2</v>
      </c>
      <c r="H89">
        <f>0</f>
        <v>0</v>
      </c>
    </row>
    <row r="90" spans="1:8" x14ac:dyDescent="0.2">
      <c r="A90" s="4">
        <v>44629</v>
      </c>
      <c r="B90">
        <v>133.07499694824219</v>
      </c>
      <c r="C90">
        <v>4277.8798828125</v>
      </c>
      <c r="D90">
        <f t="shared" si="4"/>
        <v>5.1756655633990789E-2</v>
      </c>
      <c r="E90">
        <f t="shared" si="5"/>
        <v>2.5698247891435821E-2</v>
      </c>
      <c r="F90">
        <f t="shared" si="6"/>
        <v>3.2753915100958285E-2</v>
      </c>
      <c r="G90">
        <f t="shared" si="7"/>
        <v>1.9002740533032504E-2</v>
      </c>
      <c r="H90">
        <f>0</f>
        <v>0</v>
      </c>
    </row>
    <row r="91" spans="1:8" x14ac:dyDescent="0.2">
      <c r="A91" s="4">
        <v>44630</v>
      </c>
      <c r="B91">
        <v>131.89799499511719</v>
      </c>
      <c r="C91">
        <v>4259.52001953125</v>
      </c>
      <c r="D91">
        <f t="shared" si="4"/>
        <v>-8.8446513628911427E-3</v>
      </c>
      <c r="E91">
        <f t="shared" si="5"/>
        <v>-4.291813651667864E-3</v>
      </c>
      <c r="F91">
        <f t="shared" si="6"/>
        <v>-6.212668541282375E-3</v>
      </c>
      <c r="G91">
        <f t="shared" si="7"/>
        <v>-2.6319828216087677E-3</v>
      </c>
      <c r="H91">
        <f>0</f>
        <v>0</v>
      </c>
    </row>
    <row r="92" spans="1:8" x14ac:dyDescent="0.2">
      <c r="A92" s="4">
        <v>44631</v>
      </c>
      <c r="B92">
        <v>129.7044982910156</v>
      </c>
      <c r="C92">
        <v>4204.31005859375</v>
      </c>
      <c r="D92">
        <f t="shared" si="4"/>
        <v>-1.6630250552199799E-2</v>
      </c>
      <c r="E92">
        <f t="shared" si="5"/>
        <v>-1.2961545123475138E-2</v>
      </c>
      <c r="F92">
        <f t="shared" si="6"/>
        <v>-1.7477394226036079E-2</v>
      </c>
      <c r="G92">
        <f t="shared" si="7"/>
        <v>8.4714367383628003E-4</v>
      </c>
      <c r="H92">
        <f>0</f>
        <v>0</v>
      </c>
    </row>
    <row r="93" spans="1:8" x14ac:dyDescent="0.2">
      <c r="A93" s="4">
        <v>44634</v>
      </c>
      <c r="B93">
        <v>125.992073059082</v>
      </c>
      <c r="C93">
        <v>4173.10986328125</v>
      </c>
      <c r="D93">
        <f t="shared" si="4"/>
        <v>-2.8622177957190797E-2</v>
      </c>
      <c r="E93">
        <f t="shared" si="5"/>
        <v>-7.4210024659636664E-3</v>
      </c>
      <c r="F93">
        <f t="shared" si="6"/>
        <v>-1.0278475391640784E-2</v>
      </c>
      <c r="G93">
        <f t="shared" si="7"/>
        <v>-1.8343702565550013E-2</v>
      </c>
      <c r="H93">
        <f>0</f>
        <v>0</v>
      </c>
    </row>
    <row r="94" spans="1:8" x14ac:dyDescent="0.2">
      <c r="A94" s="4">
        <v>44635</v>
      </c>
      <c r="B94">
        <v>128.89434814453119</v>
      </c>
      <c r="C94">
        <v>4262.4501953125</v>
      </c>
      <c r="D94">
        <f t="shared" si="4"/>
        <v>2.3035378456613076E-2</v>
      </c>
      <c r="E94">
        <f t="shared" si="5"/>
        <v>2.1408574170870942E-2</v>
      </c>
      <c r="F94">
        <f t="shared" si="6"/>
        <v>2.718027099255696E-2</v>
      </c>
      <c r="G94">
        <f t="shared" si="7"/>
        <v>-4.1448925359438837E-3</v>
      </c>
      <c r="H94">
        <f>0</f>
        <v>0</v>
      </c>
    </row>
    <row r="95" spans="1:8" x14ac:dyDescent="0.2">
      <c r="A95" s="4">
        <v>44636</v>
      </c>
      <c r="B95">
        <v>132.9005432128906</v>
      </c>
      <c r="C95">
        <v>4357.85986328125</v>
      </c>
      <c r="D95">
        <f t="shared" si="4"/>
        <v>3.1081231458397252E-2</v>
      </c>
      <c r="E95">
        <f t="shared" si="5"/>
        <v>2.238376135718223E-2</v>
      </c>
      <c r="F95">
        <f t="shared" si="6"/>
        <v>2.8447347854257444E-2</v>
      </c>
      <c r="G95">
        <f t="shared" si="7"/>
        <v>2.6338836041398077E-3</v>
      </c>
      <c r="H95">
        <f>0</f>
        <v>0</v>
      </c>
    </row>
    <row r="96" spans="1:8" x14ac:dyDescent="0.2">
      <c r="A96" s="4">
        <v>44637</v>
      </c>
      <c r="B96">
        <v>133.8051452636719</v>
      </c>
      <c r="C96">
        <v>4411.669921875</v>
      </c>
      <c r="D96">
        <f t="shared" si="4"/>
        <v>6.8066091297478426E-3</v>
      </c>
      <c r="E96">
        <f t="shared" si="5"/>
        <v>1.234781757145198E-2</v>
      </c>
      <c r="F96">
        <f t="shared" si="6"/>
        <v>1.5407479883549319E-2</v>
      </c>
      <c r="G96">
        <f t="shared" si="7"/>
        <v>-8.6008707538014761E-3</v>
      </c>
      <c r="H96">
        <f>0</f>
        <v>0</v>
      </c>
    </row>
    <row r="97" spans="1:8" x14ac:dyDescent="0.2">
      <c r="A97" s="4">
        <v>44638</v>
      </c>
      <c r="B97">
        <v>135.99314880371091</v>
      </c>
      <c r="C97">
        <v>4463.1201171875</v>
      </c>
      <c r="D97">
        <f t="shared" si="4"/>
        <v>1.6352162958512606E-2</v>
      </c>
      <c r="E97">
        <f t="shared" si="5"/>
        <v>1.1662294827948783E-2</v>
      </c>
      <c r="F97">
        <f t="shared" si="6"/>
        <v>1.4516768829656258E-2</v>
      </c>
      <c r="G97">
        <f t="shared" si="7"/>
        <v>1.8353941288563481E-3</v>
      </c>
      <c r="H97">
        <f>0</f>
        <v>0</v>
      </c>
    </row>
    <row r="98" spans="1:8" x14ac:dyDescent="0.2">
      <c r="A98" s="4">
        <v>44641</v>
      </c>
      <c r="B98">
        <v>135.67205810546881</v>
      </c>
      <c r="C98">
        <v>4461.18017578125</v>
      </c>
      <c r="D98">
        <f t="shared" si="4"/>
        <v>-2.3610799592967968E-3</v>
      </c>
      <c r="E98">
        <f t="shared" si="5"/>
        <v>-4.3466036210393355E-4</v>
      </c>
      <c r="F98">
        <f t="shared" si="6"/>
        <v>-1.2010053920515718E-3</v>
      </c>
      <c r="G98">
        <f t="shared" si="7"/>
        <v>-1.1600745672452251E-3</v>
      </c>
      <c r="H98">
        <f>0</f>
        <v>0</v>
      </c>
    </row>
    <row r="99" spans="1:8" x14ac:dyDescent="0.2">
      <c r="A99" s="4">
        <v>44642</v>
      </c>
      <c r="B99">
        <v>139.44859313964841</v>
      </c>
      <c r="C99">
        <v>4511.60986328125</v>
      </c>
      <c r="D99">
        <f t="shared" si="4"/>
        <v>2.7835761371319379E-2</v>
      </c>
      <c r="E99">
        <f t="shared" si="5"/>
        <v>1.1304113600650201E-2</v>
      </c>
      <c r="F99">
        <f t="shared" si="6"/>
        <v>1.405137802902217E-2</v>
      </c>
      <c r="G99">
        <f t="shared" si="7"/>
        <v>1.3784383342297209E-2</v>
      </c>
      <c r="H99">
        <f>0</f>
        <v>0</v>
      </c>
    </row>
    <row r="100" spans="1:8" x14ac:dyDescent="0.2">
      <c r="A100" s="4">
        <v>44643</v>
      </c>
      <c r="B100">
        <v>137.68507385253909</v>
      </c>
      <c r="C100">
        <v>4456.240234375</v>
      </c>
      <c r="D100">
        <f t="shared" si="4"/>
        <v>-1.2646375609851268E-2</v>
      </c>
      <c r="E100">
        <f t="shared" si="5"/>
        <v>-1.2272698789159042E-2</v>
      </c>
      <c r="F100">
        <f t="shared" si="6"/>
        <v>-1.6582364775556295E-2</v>
      </c>
      <c r="G100">
        <f t="shared" si="7"/>
        <v>3.9359891657050269E-3</v>
      </c>
      <c r="H100">
        <f>0</f>
        <v>0</v>
      </c>
    </row>
    <row r="101" spans="1:8" x14ac:dyDescent="0.2">
      <c r="A101" s="4">
        <v>44644</v>
      </c>
      <c r="B101">
        <v>140.47697448730469</v>
      </c>
      <c r="C101">
        <v>4520.16015625</v>
      </c>
      <c r="D101">
        <f t="shared" si="4"/>
        <v>2.0277438626032485E-2</v>
      </c>
      <c r="E101">
        <f t="shared" si="5"/>
        <v>1.4343912920566471E-2</v>
      </c>
      <c r="F101">
        <f t="shared" si="6"/>
        <v>1.8001039628912474E-2</v>
      </c>
      <c r="G101">
        <f t="shared" si="7"/>
        <v>2.2763989971200105E-3</v>
      </c>
      <c r="H101">
        <f>0</f>
        <v>0</v>
      </c>
    </row>
    <row r="102" spans="1:8" x14ac:dyDescent="0.2">
      <c r="A102" s="4">
        <v>44645</v>
      </c>
      <c r="B102">
        <v>140.68524169921881</v>
      </c>
      <c r="C102">
        <v>4543.06005859375</v>
      </c>
      <c r="D102">
        <f t="shared" si="4"/>
        <v>1.4825718782329744E-3</v>
      </c>
      <c r="E102">
        <f t="shared" si="5"/>
        <v>5.0661705674490687E-3</v>
      </c>
      <c r="F102">
        <f t="shared" si="6"/>
        <v>5.9463153365229811E-3</v>
      </c>
      <c r="G102">
        <f t="shared" si="7"/>
        <v>-4.4637434582900067E-3</v>
      </c>
      <c r="H102">
        <f>0</f>
        <v>0</v>
      </c>
    </row>
    <row r="103" spans="1:8" x14ac:dyDescent="0.2">
      <c r="A103" s="4">
        <v>44648</v>
      </c>
      <c r="B103">
        <v>141.11122131347659</v>
      </c>
      <c r="C103">
        <v>4575.52001953125</v>
      </c>
      <c r="D103">
        <f t="shared" si="4"/>
        <v>3.0278912635948174E-3</v>
      </c>
      <c r="E103">
        <f t="shared" si="5"/>
        <v>7.1449552765867619E-3</v>
      </c>
      <c r="F103">
        <f t="shared" si="6"/>
        <v>8.6473147368210379E-3</v>
      </c>
      <c r="G103">
        <f t="shared" si="7"/>
        <v>-5.6194234732262205E-3</v>
      </c>
      <c r="H103">
        <f>0</f>
        <v>0</v>
      </c>
    </row>
    <row r="104" spans="1:8" x14ac:dyDescent="0.2">
      <c r="A104" s="4">
        <v>44649</v>
      </c>
      <c r="B104">
        <v>142.40354919433591</v>
      </c>
      <c r="C104">
        <v>4631.60009765625</v>
      </c>
      <c r="D104">
        <f t="shared" si="4"/>
        <v>9.1582219247356988E-3</v>
      </c>
      <c r="E104">
        <f t="shared" si="5"/>
        <v>1.2256547427530462E-2</v>
      </c>
      <c r="F104">
        <f t="shared" si="6"/>
        <v>1.5288891073985005E-2</v>
      </c>
      <c r="G104">
        <f t="shared" si="7"/>
        <v>-6.1306691492493057E-3</v>
      </c>
      <c r="H104">
        <f>0</f>
        <v>0</v>
      </c>
    </row>
    <row r="105" spans="1:8" x14ac:dyDescent="0.2">
      <c r="A105" s="4">
        <v>44650</v>
      </c>
      <c r="B105">
        <v>141.8016052246094</v>
      </c>
      <c r="C105">
        <v>4602.4501953125</v>
      </c>
      <c r="D105">
        <f t="shared" si="4"/>
        <v>-4.2270292638917351E-3</v>
      </c>
      <c r="E105">
        <f t="shared" si="5"/>
        <v>-6.2937001746978805E-3</v>
      </c>
      <c r="F105">
        <f t="shared" si="6"/>
        <v>-8.8137528548242836E-3</v>
      </c>
      <c r="G105">
        <f t="shared" si="7"/>
        <v>4.5867235909325486E-3</v>
      </c>
      <c r="H105">
        <f>0</f>
        <v>0</v>
      </c>
    </row>
    <row r="106" spans="1:8" x14ac:dyDescent="0.2">
      <c r="A106" s="4">
        <v>44651</v>
      </c>
      <c r="B106">
        <v>138.8243103027344</v>
      </c>
      <c r="C106">
        <v>4530.41015625</v>
      </c>
      <c r="D106">
        <f t="shared" si="4"/>
        <v>-2.0996200410842047E-2</v>
      </c>
      <c r="E106">
        <f t="shared" si="5"/>
        <v>-1.5652540713177343E-2</v>
      </c>
      <c r="F106">
        <f t="shared" si="6"/>
        <v>-2.0973849362559277E-2</v>
      </c>
      <c r="G106">
        <f t="shared" si="7"/>
        <v>-2.2351048282770458E-5</v>
      </c>
      <c r="H106">
        <f>0</f>
        <v>0</v>
      </c>
    </row>
    <row r="107" spans="1:8" x14ac:dyDescent="0.2">
      <c r="A107" s="4">
        <v>44652</v>
      </c>
      <c r="B107">
        <v>139.86860656738281</v>
      </c>
      <c r="C107">
        <v>4545.85986328125</v>
      </c>
      <c r="D107">
        <f t="shared" si="4"/>
        <v>7.5224307786663225E-3</v>
      </c>
      <c r="E107">
        <f t="shared" si="5"/>
        <v>3.4102225843584133E-3</v>
      </c>
      <c r="F107">
        <f t="shared" si="6"/>
        <v>3.7947146971725144E-3</v>
      </c>
      <c r="G107">
        <f t="shared" si="7"/>
        <v>3.7277160814938081E-3</v>
      </c>
      <c r="H107">
        <f>0</f>
        <v>0</v>
      </c>
    </row>
    <row r="108" spans="1:8" x14ac:dyDescent="0.2">
      <c r="A108" s="4">
        <v>44655</v>
      </c>
      <c r="B108">
        <v>142.793701171875</v>
      </c>
      <c r="C108">
        <v>4582.64013671875</v>
      </c>
      <c r="D108">
        <f t="shared" si="4"/>
        <v>2.0913160403031483E-2</v>
      </c>
      <c r="E108">
        <f t="shared" si="5"/>
        <v>8.0909386878793566E-3</v>
      </c>
      <c r="F108">
        <f t="shared" si="6"/>
        <v>9.8764466499825006E-3</v>
      </c>
      <c r="G108">
        <f t="shared" si="7"/>
        <v>1.1036713753048983E-2</v>
      </c>
      <c r="H108">
        <f>0</f>
        <v>0</v>
      </c>
    </row>
    <row r="109" spans="1:8" x14ac:dyDescent="0.2">
      <c r="A109" s="4">
        <v>44656</v>
      </c>
      <c r="B109">
        <v>140.22944641113281</v>
      </c>
      <c r="C109">
        <v>4525.1201171875</v>
      </c>
      <c r="D109">
        <f t="shared" si="4"/>
        <v>-1.795775821831036E-2</v>
      </c>
      <c r="E109">
        <f t="shared" si="5"/>
        <v>-1.2551720801807331E-2</v>
      </c>
      <c r="F109">
        <f t="shared" si="6"/>
        <v>-1.6944902697602876E-2</v>
      </c>
      <c r="G109">
        <f t="shared" si="7"/>
        <v>-1.0128555207074841E-3</v>
      </c>
      <c r="H109">
        <f>0</f>
        <v>0</v>
      </c>
    </row>
    <row r="110" spans="1:8" x14ac:dyDescent="0.2">
      <c r="A110" s="4">
        <v>44657</v>
      </c>
      <c r="B110">
        <v>136.36543273925781</v>
      </c>
      <c r="C110">
        <v>4481.14990234375</v>
      </c>
      <c r="D110">
        <f t="shared" si="4"/>
        <v>-2.7554937787790057E-2</v>
      </c>
      <c r="E110">
        <f t="shared" si="5"/>
        <v>-9.7169166132718976E-3</v>
      </c>
      <c r="F110">
        <f t="shared" si="6"/>
        <v>-1.3261594666934915E-2</v>
      </c>
      <c r="G110">
        <f t="shared" si="7"/>
        <v>-1.4293343120855142E-2</v>
      </c>
      <c r="H110">
        <f>0</f>
        <v>0</v>
      </c>
    </row>
    <row r="111" spans="1:8" x14ac:dyDescent="0.2">
      <c r="A111" s="4">
        <v>44658</v>
      </c>
      <c r="B111">
        <v>135.65863037109381</v>
      </c>
      <c r="C111">
        <v>4500.2099609375</v>
      </c>
      <c r="D111">
        <f t="shared" si="4"/>
        <v>-5.183149086729899E-3</v>
      </c>
      <c r="E111">
        <f t="shared" si="5"/>
        <v>4.2533856284925342E-3</v>
      </c>
      <c r="F111">
        <f t="shared" si="6"/>
        <v>4.8902504044292952E-3</v>
      </c>
      <c r="G111">
        <f t="shared" si="7"/>
        <v>-1.0073399491159193E-2</v>
      </c>
      <c r="H111">
        <f>0</f>
        <v>0</v>
      </c>
    </row>
    <row r="112" spans="1:8" x14ac:dyDescent="0.2">
      <c r="A112" s="4">
        <v>44659</v>
      </c>
      <c r="B112">
        <v>133.2186279296875</v>
      </c>
      <c r="C112">
        <v>4488.27978515625</v>
      </c>
      <c r="D112">
        <f t="shared" si="4"/>
        <v>-1.7986341412497553E-2</v>
      </c>
      <c r="E112">
        <f t="shared" si="5"/>
        <v>-2.6510264820542861E-3</v>
      </c>
      <c r="F112">
        <f t="shared" si="6"/>
        <v>-4.0807665979679213E-3</v>
      </c>
      <c r="G112">
        <f t="shared" si="7"/>
        <v>-1.3905574814529632E-2</v>
      </c>
      <c r="H112">
        <f>0</f>
        <v>0</v>
      </c>
    </row>
    <row r="113" spans="1:8" x14ac:dyDescent="0.2">
      <c r="A113" s="4">
        <v>44662</v>
      </c>
      <c r="B113">
        <v>129.029541015625</v>
      </c>
      <c r="C113">
        <v>4412.52978515625</v>
      </c>
      <c r="D113">
        <f t="shared" si="4"/>
        <v>-3.1445203866485527E-2</v>
      </c>
      <c r="E113">
        <f t="shared" si="5"/>
        <v>-1.687729010355421E-2</v>
      </c>
      <c r="F113">
        <f t="shared" si="6"/>
        <v>-2.2565186529117303E-2</v>
      </c>
      <c r="G113">
        <f t="shared" si="7"/>
        <v>-8.8800173373682241E-3</v>
      </c>
      <c r="H113">
        <f>0</f>
        <v>0</v>
      </c>
    </row>
    <row r="114" spans="1:8" x14ac:dyDescent="0.2">
      <c r="A114" s="4">
        <v>44663</v>
      </c>
      <c r="B114">
        <v>127.6159286499023</v>
      </c>
      <c r="C114">
        <v>4397.4501953125</v>
      </c>
      <c r="D114">
        <f t="shared" si="4"/>
        <v>-1.0955726530496701E-2</v>
      </c>
      <c r="E114">
        <f t="shared" si="5"/>
        <v>-3.4174477177417728E-3</v>
      </c>
      <c r="F114">
        <f t="shared" si="6"/>
        <v>-5.0765904025533914E-3</v>
      </c>
      <c r="G114">
        <f t="shared" si="7"/>
        <v>-5.8791361279433097E-3</v>
      </c>
      <c r="H114">
        <f>0</f>
        <v>0</v>
      </c>
    </row>
    <row r="115" spans="1:8" x14ac:dyDescent="0.2">
      <c r="A115" s="4">
        <v>44664</v>
      </c>
      <c r="B115">
        <v>129.51612854003909</v>
      </c>
      <c r="C115">
        <v>4446.58984375</v>
      </c>
      <c r="D115">
        <f t="shared" si="4"/>
        <v>1.4889989911445412E-2</v>
      </c>
      <c r="E115">
        <f t="shared" si="5"/>
        <v>1.1174577597236057E-2</v>
      </c>
      <c r="F115">
        <f t="shared" si="6"/>
        <v>1.3883069754480483E-2</v>
      </c>
      <c r="G115">
        <f t="shared" si="7"/>
        <v>1.0069201569649286E-3</v>
      </c>
      <c r="H115">
        <f>0</f>
        <v>0</v>
      </c>
    </row>
    <row r="116" spans="1:8" x14ac:dyDescent="0.2">
      <c r="A116" s="4">
        <v>44665</v>
      </c>
      <c r="B116">
        <v>126.5010528564453</v>
      </c>
      <c r="C116">
        <v>4392.58984375</v>
      </c>
      <c r="D116">
        <f t="shared" si="4"/>
        <v>-2.3279538367777075E-2</v>
      </c>
      <c r="E116">
        <f t="shared" si="5"/>
        <v>-1.214413784439794E-2</v>
      </c>
      <c r="F116">
        <f t="shared" si="6"/>
        <v>-1.6415323410870899E-2</v>
      </c>
      <c r="G116">
        <f t="shared" si="7"/>
        <v>-6.8642149569061763E-3</v>
      </c>
      <c r="H116">
        <f>0</f>
        <v>0</v>
      </c>
    </row>
    <row r="117" spans="1:8" x14ac:dyDescent="0.2">
      <c r="A117" s="4">
        <v>44669</v>
      </c>
      <c r="B117">
        <v>127.2048721313477</v>
      </c>
      <c r="C117">
        <v>4391.68994140625</v>
      </c>
      <c r="D117">
        <f t="shared" si="4"/>
        <v>5.5637424275125635E-3</v>
      </c>
      <c r="E117">
        <f t="shared" si="5"/>
        <v>-2.0486828403298851E-4</v>
      </c>
      <c r="F117">
        <f t="shared" si="6"/>
        <v>-9.0243273932105988E-4</v>
      </c>
      <c r="G117">
        <f t="shared" si="7"/>
        <v>6.4661751668336235E-3</v>
      </c>
      <c r="H117">
        <f>0</f>
        <v>0</v>
      </c>
    </row>
    <row r="118" spans="1:8" x14ac:dyDescent="0.2">
      <c r="A118" s="4">
        <v>44670</v>
      </c>
      <c r="B118">
        <v>129.75968933105469</v>
      </c>
      <c r="C118">
        <v>4462.2099609375</v>
      </c>
      <c r="D118">
        <f t="shared" si="4"/>
        <v>2.0084271591963576E-2</v>
      </c>
      <c r="E118">
        <f t="shared" si="5"/>
        <v>1.6057604355527166E-2</v>
      </c>
      <c r="F118">
        <f t="shared" si="6"/>
        <v>2.0227667291593712E-2</v>
      </c>
      <c r="G118">
        <f t="shared" si="7"/>
        <v>-1.433956996301361E-4</v>
      </c>
      <c r="H118">
        <f>0</f>
        <v>0</v>
      </c>
    </row>
    <row r="119" spans="1:8" x14ac:dyDescent="0.2">
      <c r="A119" s="4">
        <v>44671</v>
      </c>
      <c r="B119">
        <v>127.48769378662109</v>
      </c>
      <c r="C119">
        <v>4459.4501953125</v>
      </c>
      <c r="D119">
        <f t="shared" si="4"/>
        <v>-1.7509255425520287E-2</v>
      </c>
      <c r="E119">
        <f t="shared" si="5"/>
        <v>-6.1847507158097059E-4</v>
      </c>
      <c r="F119">
        <f t="shared" si="6"/>
        <v>-1.4398388883155432E-3</v>
      </c>
      <c r="G119">
        <f t="shared" si="7"/>
        <v>-1.6069416537204742E-2</v>
      </c>
      <c r="H119">
        <f>0</f>
        <v>0</v>
      </c>
    </row>
    <row r="120" spans="1:8" x14ac:dyDescent="0.2">
      <c r="A120" s="4">
        <v>44672</v>
      </c>
      <c r="B120">
        <v>124.1992492675781</v>
      </c>
      <c r="C120">
        <v>4393.66015625</v>
      </c>
      <c r="D120">
        <f t="shared" si="4"/>
        <v>-2.5794211357740404E-2</v>
      </c>
      <c r="E120">
        <f t="shared" si="5"/>
        <v>-1.4752948498371943E-2</v>
      </c>
      <c r="F120">
        <f t="shared" si="6"/>
        <v>-1.9804994299299696E-2</v>
      </c>
      <c r="G120">
        <f t="shared" si="7"/>
        <v>-5.9892170584407087E-3</v>
      </c>
      <c r="H120">
        <f>0</f>
        <v>0</v>
      </c>
    </row>
    <row r="121" spans="1:8" x14ac:dyDescent="0.2">
      <c r="A121" s="4">
        <v>44673</v>
      </c>
      <c r="B121">
        <v>118.9071960449219</v>
      </c>
      <c r="C121">
        <v>4271.77978515625</v>
      </c>
      <c r="D121">
        <f t="shared" si="4"/>
        <v>-4.2609381730278062E-2</v>
      </c>
      <c r="E121">
        <f t="shared" si="5"/>
        <v>-2.7740054250753654E-2</v>
      </c>
      <c r="F121">
        <f t="shared" si="6"/>
        <v>-3.6679355888836938E-2</v>
      </c>
      <c r="G121">
        <f t="shared" si="7"/>
        <v>-5.9300258414411236E-3</v>
      </c>
      <c r="H121">
        <f>0</f>
        <v>0</v>
      </c>
    </row>
    <row r="122" spans="1:8" x14ac:dyDescent="0.2">
      <c r="A122" s="4">
        <v>44676</v>
      </c>
      <c r="B122">
        <v>122.5216979980469</v>
      </c>
      <c r="C122">
        <v>4296.1201171875</v>
      </c>
      <c r="D122">
        <f t="shared" si="4"/>
        <v>3.0397672078311233E-2</v>
      </c>
      <c r="E122">
        <f t="shared" si="5"/>
        <v>5.6979369853822348E-3</v>
      </c>
      <c r="F122">
        <f t="shared" si="6"/>
        <v>6.7671799063195185E-3</v>
      </c>
      <c r="G122">
        <f t="shared" si="7"/>
        <v>2.3630492171991715E-2</v>
      </c>
      <c r="H122">
        <f>0</f>
        <v>0</v>
      </c>
    </row>
    <row r="123" spans="1:8" x14ac:dyDescent="0.2">
      <c r="A123" s="4">
        <v>44677</v>
      </c>
      <c r="B123">
        <v>118.79982757568359</v>
      </c>
      <c r="C123">
        <v>4175.2001953125</v>
      </c>
      <c r="D123">
        <f t="shared" si="4"/>
        <v>-3.0377235078986931E-2</v>
      </c>
      <c r="E123">
        <f t="shared" si="5"/>
        <v>-2.8146308431003852E-2</v>
      </c>
      <c r="F123">
        <f t="shared" si="6"/>
        <v>-3.7207208673399481E-2</v>
      </c>
      <c r="G123">
        <f t="shared" si="7"/>
        <v>6.82997359441255E-3</v>
      </c>
      <c r="H123">
        <f>0</f>
        <v>0</v>
      </c>
    </row>
    <row r="124" spans="1:8" x14ac:dyDescent="0.2">
      <c r="A124" s="4">
        <v>44678</v>
      </c>
      <c r="B124">
        <v>114.34084320068359</v>
      </c>
      <c r="C124">
        <v>4183.9599609375</v>
      </c>
      <c r="D124">
        <f t="shared" si="4"/>
        <v>-3.7533592985724895E-2</v>
      </c>
      <c r="E124">
        <f t="shared" si="5"/>
        <v>2.0980468517017847E-3</v>
      </c>
      <c r="F124">
        <f t="shared" si="6"/>
        <v>2.0897830361822859E-3</v>
      </c>
      <c r="G124">
        <f t="shared" si="7"/>
        <v>-3.9623376021907179E-2</v>
      </c>
      <c r="H124">
        <f>0</f>
        <v>0</v>
      </c>
    </row>
    <row r="125" spans="1:8" x14ac:dyDescent="0.2">
      <c r="A125" s="4">
        <v>44679</v>
      </c>
      <c r="B125">
        <v>118.7058944702148</v>
      </c>
      <c r="C125">
        <v>4287.5</v>
      </c>
      <c r="D125">
        <f t="shared" si="4"/>
        <v>3.8175783450100642E-2</v>
      </c>
      <c r="E125">
        <f t="shared" si="5"/>
        <v>2.4746900072939448E-2</v>
      </c>
      <c r="F125">
        <f t="shared" si="6"/>
        <v>3.1517813124674519E-2</v>
      </c>
      <c r="G125">
        <f t="shared" si="7"/>
        <v>6.6579703254261227E-3</v>
      </c>
      <c r="H125">
        <f>0</f>
        <v>0</v>
      </c>
    </row>
    <row r="126" spans="1:8" x14ac:dyDescent="0.2">
      <c r="A126" s="4">
        <v>44680</v>
      </c>
      <c r="B126">
        <v>114.2871551513672</v>
      </c>
      <c r="C126">
        <v>4131.93017578125</v>
      </c>
      <c r="D126">
        <f t="shared" si="4"/>
        <v>-3.7224262018061172E-2</v>
      </c>
      <c r="E126">
        <f t="shared" si="5"/>
        <v>-3.6284507106413955E-2</v>
      </c>
      <c r="F126">
        <f t="shared" si="6"/>
        <v>-4.7781304992833749E-2</v>
      </c>
      <c r="G126">
        <f t="shared" si="7"/>
        <v>1.0557042974772578E-2</v>
      </c>
      <c r="H126">
        <f>0</f>
        <v>0</v>
      </c>
    </row>
    <row r="127" spans="1:8" x14ac:dyDescent="0.2">
      <c r="A127" s="4">
        <v>44683</v>
      </c>
      <c r="B127">
        <v>116.46470642089839</v>
      </c>
      <c r="C127">
        <v>4155.3798828125</v>
      </c>
      <c r="D127">
        <f t="shared" si="4"/>
        <v>1.9053333392078375E-2</v>
      </c>
      <c r="E127">
        <f t="shared" si="5"/>
        <v>5.6752428123536536E-3</v>
      </c>
      <c r="F127">
        <f t="shared" si="6"/>
        <v>6.7376929914547828E-3</v>
      </c>
      <c r="G127">
        <f t="shared" si="7"/>
        <v>1.2315640400623593E-2</v>
      </c>
      <c r="H127">
        <f>0</f>
        <v>0</v>
      </c>
    </row>
    <row r="128" spans="1:8" x14ac:dyDescent="0.2">
      <c r="A128" s="4">
        <v>44684</v>
      </c>
      <c r="B128">
        <v>117.4314651489258</v>
      </c>
      <c r="C128">
        <v>4175.47998046875</v>
      </c>
      <c r="D128">
        <f t="shared" si="4"/>
        <v>8.3008729231117684E-3</v>
      </c>
      <c r="E128">
        <f t="shared" si="5"/>
        <v>4.8371263814863674E-3</v>
      </c>
      <c r="F128">
        <f t="shared" si="6"/>
        <v>5.6487144323948977E-3</v>
      </c>
      <c r="G128">
        <f t="shared" si="7"/>
        <v>2.6521584907168707E-3</v>
      </c>
      <c r="H128">
        <f>0</f>
        <v>0</v>
      </c>
    </row>
    <row r="129" spans="1:8" x14ac:dyDescent="0.2">
      <c r="A129" s="4">
        <v>44685</v>
      </c>
      <c r="B129">
        <v>121.850700378418</v>
      </c>
      <c r="C129">
        <v>4300.169921875</v>
      </c>
      <c r="D129">
        <f t="shared" si="4"/>
        <v>3.763246267844611E-2</v>
      </c>
      <c r="E129">
        <f t="shared" si="5"/>
        <v>2.9862421084402291E-2</v>
      </c>
      <c r="F129">
        <f t="shared" si="6"/>
        <v>3.8164494295378687E-2</v>
      </c>
      <c r="G129">
        <f t="shared" si="7"/>
        <v>-5.3203161693257672E-4</v>
      </c>
      <c r="H129">
        <f>0</f>
        <v>0</v>
      </c>
    </row>
    <row r="130" spans="1:8" x14ac:dyDescent="0.2">
      <c r="A130" s="4">
        <v>44686</v>
      </c>
      <c r="B130">
        <v>116.0566482543945</v>
      </c>
      <c r="C130">
        <v>4146.8701171875</v>
      </c>
      <c r="D130">
        <f t="shared" ref="D130:D193" si="8">(B130/B129)-1</f>
        <v>-4.7550421179603841E-2</v>
      </c>
      <c r="E130">
        <f t="shared" ref="E130:E193" si="9">(C130/C129)-1</f>
        <v>-3.5649708609806985E-2</v>
      </c>
      <c r="F130">
        <f t="shared" ref="F130:F193" si="10">alpha_goog+beta_goog*E130</f>
        <v>-4.6956500793000684E-2</v>
      </c>
      <c r="G130">
        <f t="shared" ref="G130:G193" si="11">D130-F130</f>
        <v>-5.9392038660315699E-4</v>
      </c>
      <c r="H130">
        <f>0</f>
        <v>0</v>
      </c>
    </row>
    <row r="131" spans="1:8" x14ac:dyDescent="0.2">
      <c r="A131" s="4">
        <v>44687</v>
      </c>
      <c r="B131">
        <v>114.9765625</v>
      </c>
      <c r="C131">
        <v>4123.33984375</v>
      </c>
      <c r="D131">
        <f t="shared" si="8"/>
        <v>-9.3065392688833626E-3</v>
      </c>
      <c r="E131">
        <f t="shared" si="9"/>
        <v>-5.6742248424840325E-3</v>
      </c>
      <c r="F131">
        <f t="shared" si="10"/>
        <v>-8.0088582962612159E-3</v>
      </c>
      <c r="G131">
        <f t="shared" si="11"/>
        <v>-1.2976809726221467E-3</v>
      </c>
      <c r="H131">
        <f>0</f>
        <v>0</v>
      </c>
    </row>
    <row r="132" spans="1:8" x14ac:dyDescent="0.2">
      <c r="A132" s="4">
        <v>44690</v>
      </c>
      <c r="B132">
        <v>112.41579437255859</v>
      </c>
      <c r="C132">
        <v>3991.239990234375</v>
      </c>
      <c r="D132">
        <f t="shared" si="8"/>
        <v>-2.2272088082659458E-2</v>
      </c>
      <c r="E132">
        <f t="shared" si="9"/>
        <v>-3.2037100632356763E-2</v>
      </c>
      <c r="F132">
        <f t="shared" si="10"/>
        <v>-4.2262579417827288E-2</v>
      </c>
      <c r="G132">
        <f t="shared" si="11"/>
        <v>1.999049133516783E-2</v>
      </c>
      <c r="H132">
        <f>0</f>
        <v>0</v>
      </c>
    </row>
    <row r="133" spans="1:8" x14ac:dyDescent="0.2">
      <c r="A133" s="4">
        <v>44691</v>
      </c>
      <c r="B133">
        <v>113.9074172973633</v>
      </c>
      <c r="C133">
        <v>4001.050048828125</v>
      </c>
      <c r="D133">
        <f t="shared" si="8"/>
        <v>1.3268802067628371E-2</v>
      </c>
      <c r="E133">
        <f t="shared" si="9"/>
        <v>2.4578974498534745E-3</v>
      </c>
      <c r="F133">
        <f t="shared" si="10"/>
        <v>2.5573428780130397E-3</v>
      </c>
      <c r="G133">
        <f t="shared" si="11"/>
        <v>1.0711459189615332E-2</v>
      </c>
      <c r="H133">
        <f>0</f>
        <v>0</v>
      </c>
    </row>
    <row r="134" spans="1:8" x14ac:dyDescent="0.2">
      <c r="A134" s="4">
        <v>44692</v>
      </c>
      <c r="B134">
        <v>113.2875900268555</v>
      </c>
      <c r="C134">
        <v>3935.179931640625</v>
      </c>
      <c r="D134">
        <f t="shared" si="8"/>
        <v>-5.4415005204594413E-3</v>
      </c>
      <c r="E134">
        <f t="shared" si="9"/>
        <v>-1.6463207503938371E-2</v>
      </c>
      <c r="F134">
        <f t="shared" si="10"/>
        <v>-2.2027162149622907E-2</v>
      </c>
      <c r="G134">
        <f t="shared" si="11"/>
        <v>1.6585661629163466E-2</v>
      </c>
      <c r="H134">
        <f>0</f>
        <v>0</v>
      </c>
    </row>
    <row r="135" spans="1:8" x14ac:dyDescent="0.2">
      <c r="A135" s="4">
        <v>44693</v>
      </c>
      <c r="B135">
        <v>112.49232482910161</v>
      </c>
      <c r="C135">
        <v>3930.080078125</v>
      </c>
      <c r="D135">
        <f t="shared" si="8"/>
        <v>-7.0198792079995131E-3</v>
      </c>
      <c r="E135">
        <f t="shared" si="9"/>
        <v>-1.2959645058717717E-3</v>
      </c>
      <c r="F135">
        <f t="shared" si="10"/>
        <v>-2.3201121305055864E-3</v>
      </c>
      <c r="G135">
        <f t="shared" si="11"/>
        <v>-4.6997670774939267E-3</v>
      </c>
      <c r="H135">
        <f>0</f>
        <v>0</v>
      </c>
    </row>
    <row r="136" spans="1:8" x14ac:dyDescent="0.2">
      <c r="A136" s="4">
        <v>44694</v>
      </c>
      <c r="B136">
        <v>115.82701110839839</v>
      </c>
      <c r="C136">
        <v>4023.889892578125</v>
      </c>
      <c r="D136">
        <f t="shared" si="8"/>
        <v>2.9643678218606029E-2</v>
      </c>
      <c r="E136">
        <f t="shared" si="9"/>
        <v>2.3869695423071491E-2</v>
      </c>
      <c r="F136">
        <f t="shared" si="10"/>
        <v>3.0378046595308988E-2</v>
      </c>
      <c r="G136">
        <f t="shared" si="11"/>
        <v>-7.3436837670295962E-4</v>
      </c>
      <c r="H136">
        <f>0</f>
        <v>0</v>
      </c>
    </row>
    <row r="137" spans="1:8" x14ac:dyDescent="0.2">
      <c r="A137" s="4">
        <v>44697</v>
      </c>
      <c r="B137">
        <v>114.1141891479492</v>
      </c>
      <c r="C137">
        <v>4008.010009765625</v>
      </c>
      <c r="D137">
        <f t="shared" si="8"/>
        <v>-1.4787759297753222E-2</v>
      </c>
      <c r="E137">
        <f t="shared" si="9"/>
        <v>-3.9464009295556712E-3</v>
      </c>
      <c r="F137">
        <f t="shared" si="10"/>
        <v>-5.7638680709020847E-3</v>
      </c>
      <c r="G137">
        <f t="shared" si="11"/>
        <v>-9.0238912268511377E-3</v>
      </c>
      <c r="H137">
        <f>0</f>
        <v>0</v>
      </c>
    </row>
    <row r="138" spans="1:8" x14ac:dyDescent="0.2">
      <c r="A138" s="4">
        <v>44698</v>
      </c>
      <c r="B138">
        <v>116.0119094848633</v>
      </c>
      <c r="C138">
        <v>4088.85009765625</v>
      </c>
      <c r="D138">
        <f t="shared" si="8"/>
        <v>1.6630012017643914E-2</v>
      </c>
      <c r="E138">
        <f t="shared" si="9"/>
        <v>2.0169632234863677E-2</v>
      </c>
      <c r="F138">
        <f t="shared" si="10"/>
        <v>2.5570493216412044E-2</v>
      </c>
      <c r="G138">
        <f t="shared" si="11"/>
        <v>-8.9404811987681305E-3</v>
      </c>
      <c r="H138">
        <f>0</f>
        <v>0</v>
      </c>
    </row>
    <row r="139" spans="1:8" x14ac:dyDescent="0.2">
      <c r="A139" s="4">
        <v>44699</v>
      </c>
      <c r="B139">
        <v>111.7368240356445</v>
      </c>
      <c r="C139">
        <v>3923.679931640625</v>
      </c>
      <c r="D139">
        <f t="shared" si="8"/>
        <v>-3.6850401551028589E-2</v>
      </c>
      <c r="E139">
        <f t="shared" si="9"/>
        <v>-4.0395260787452592E-2</v>
      </c>
      <c r="F139">
        <f t="shared" si="10"/>
        <v>-5.3122475330701066E-2</v>
      </c>
      <c r="G139">
        <f t="shared" si="11"/>
        <v>1.6272073779672477E-2</v>
      </c>
      <c r="H139">
        <f>0</f>
        <v>0</v>
      </c>
    </row>
    <row r="140" spans="1:8" x14ac:dyDescent="0.2">
      <c r="A140" s="4">
        <v>44700</v>
      </c>
      <c r="B140">
        <v>110.0911102294922</v>
      </c>
      <c r="C140">
        <v>3900.7900390625</v>
      </c>
      <c r="D140">
        <f t="shared" si="8"/>
        <v>-1.4728482041223123E-2</v>
      </c>
      <c r="E140">
        <f t="shared" si="9"/>
        <v>-5.8337818009925879E-3</v>
      </c>
      <c r="F140">
        <f t="shared" si="10"/>
        <v>-8.2161732949480003E-3</v>
      </c>
      <c r="G140">
        <f t="shared" si="11"/>
        <v>-6.5123087462751229E-3</v>
      </c>
      <c r="H140">
        <f>0</f>
        <v>0</v>
      </c>
    </row>
    <row r="141" spans="1:8" x14ac:dyDescent="0.2">
      <c r="A141" s="4">
        <v>44701</v>
      </c>
      <c r="B141">
        <v>108.6670761108398</v>
      </c>
      <c r="C141">
        <v>3901.360107421875</v>
      </c>
      <c r="D141">
        <f t="shared" si="8"/>
        <v>-1.2935050938117643E-2</v>
      </c>
      <c r="E141">
        <f t="shared" si="9"/>
        <v>1.4614176965843662E-4</v>
      </c>
      <c r="F141">
        <f t="shared" si="10"/>
        <v>-4.463595633198747E-4</v>
      </c>
      <c r="G141">
        <f t="shared" si="11"/>
        <v>-1.2488691374797767E-2</v>
      </c>
      <c r="H141">
        <f>0</f>
        <v>0</v>
      </c>
    </row>
    <row r="142" spans="1:8" x14ac:dyDescent="0.2">
      <c r="A142" s="4">
        <v>44704</v>
      </c>
      <c r="B142">
        <v>111.00665283203119</v>
      </c>
      <c r="C142">
        <v>3973.75</v>
      </c>
      <c r="D142">
        <f t="shared" si="8"/>
        <v>2.1529766005712991E-2</v>
      </c>
      <c r="E142">
        <f t="shared" si="9"/>
        <v>1.8555039930923556E-2</v>
      </c>
      <c r="F142">
        <f t="shared" si="10"/>
        <v>2.3472626695892403E-2</v>
      </c>
      <c r="G142">
        <f t="shared" si="11"/>
        <v>-1.9428606901794113E-3</v>
      </c>
      <c r="H142">
        <f>0</f>
        <v>0</v>
      </c>
    </row>
    <row r="143" spans="1:8" x14ac:dyDescent="0.2">
      <c r="A143" s="4">
        <v>44705</v>
      </c>
      <c r="B143">
        <v>105.3000793457031</v>
      </c>
      <c r="C143">
        <v>3941.47998046875</v>
      </c>
      <c r="D143">
        <f t="shared" si="8"/>
        <v>-5.1407490819157964E-2</v>
      </c>
      <c r="E143">
        <f t="shared" si="9"/>
        <v>-8.1207976171752128E-3</v>
      </c>
      <c r="F143">
        <f t="shared" si="10"/>
        <v>-1.118773082124125E-2</v>
      </c>
      <c r="G143">
        <f t="shared" si="11"/>
        <v>-4.0219759997916715E-2</v>
      </c>
      <c r="H143">
        <f>0</f>
        <v>0</v>
      </c>
    </row>
    <row r="144" spans="1:8" x14ac:dyDescent="0.2">
      <c r="A144" s="4">
        <v>44706</v>
      </c>
      <c r="B144">
        <v>105.2140808105469</v>
      </c>
      <c r="C144">
        <v>3978.72998046875</v>
      </c>
      <c r="D144">
        <f t="shared" si="8"/>
        <v>-8.1669962350039427E-4</v>
      </c>
      <c r="E144">
        <f t="shared" si="9"/>
        <v>9.450764734207695E-3</v>
      </c>
      <c r="F144">
        <f t="shared" si="10"/>
        <v>1.1643291152685274E-2</v>
      </c>
      <c r="G144">
        <f t="shared" si="11"/>
        <v>-1.2459990776185668E-2</v>
      </c>
      <c r="H144">
        <f>0</f>
        <v>0</v>
      </c>
    </row>
    <row r="145" spans="1:8" x14ac:dyDescent="0.2">
      <c r="A145" s="4">
        <v>44707</v>
      </c>
      <c r="B145">
        <v>107.6560745239258</v>
      </c>
      <c r="C145">
        <v>4057.840087890625</v>
      </c>
      <c r="D145">
        <f t="shared" si="8"/>
        <v>2.3209761417543051E-2</v>
      </c>
      <c r="E145">
        <f t="shared" si="9"/>
        <v>1.9883256167224195E-2</v>
      </c>
      <c r="F145">
        <f t="shared" si="10"/>
        <v>2.5198400048921498E-2</v>
      </c>
      <c r="G145">
        <f t="shared" si="11"/>
        <v>-1.988638631378447E-3</v>
      </c>
      <c r="H145">
        <f>0</f>
        <v>0</v>
      </c>
    </row>
    <row r="146" spans="1:8" x14ac:dyDescent="0.2">
      <c r="A146" s="4">
        <v>44708</v>
      </c>
      <c r="B146">
        <v>112.13246917724609</v>
      </c>
      <c r="C146">
        <v>4158.240234375</v>
      </c>
      <c r="D146">
        <f t="shared" si="8"/>
        <v>4.15805115792649E-2</v>
      </c>
      <c r="E146">
        <f t="shared" si="9"/>
        <v>2.4742262955109728E-2</v>
      </c>
      <c r="F146">
        <f t="shared" si="10"/>
        <v>3.1511788040680916E-2</v>
      </c>
      <c r="G146">
        <f t="shared" si="11"/>
        <v>1.0068723538583985E-2</v>
      </c>
      <c r="H146">
        <f>0</f>
        <v>0</v>
      </c>
    </row>
    <row r="147" spans="1:8" x14ac:dyDescent="0.2">
      <c r="A147" s="4">
        <v>44712</v>
      </c>
      <c r="B147">
        <v>113.3651428222656</v>
      </c>
      <c r="C147">
        <v>4132.14990234375</v>
      </c>
      <c r="D147">
        <f t="shared" si="8"/>
        <v>1.0993012586488549E-2</v>
      </c>
      <c r="E147">
        <f t="shared" si="9"/>
        <v>-6.2743686176590652E-3</v>
      </c>
      <c r="F147">
        <f t="shared" si="10"/>
        <v>-8.7886350426048913E-3</v>
      </c>
      <c r="G147">
        <f t="shared" si="11"/>
        <v>1.978164762909344E-2</v>
      </c>
      <c r="H147">
        <f>0</f>
        <v>0</v>
      </c>
    </row>
    <row r="148" spans="1:8" x14ac:dyDescent="0.2">
      <c r="A148" s="4">
        <v>44713</v>
      </c>
      <c r="B148">
        <v>113.4625549316406</v>
      </c>
      <c r="C148">
        <v>4101.22998046875</v>
      </c>
      <c r="D148">
        <f t="shared" si="8"/>
        <v>8.5927743704883319E-4</v>
      </c>
      <c r="E148">
        <f t="shared" si="9"/>
        <v>-7.4827686811318461E-3</v>
      </c>
      <c r="F148">
        <f t="shared" si="10"/>
        <v>-1.0358729257947671E-2</v>
      </c>
      <c r="G148">
        <f t="shared" si="11"/>
        <v>1.1218006694996504E-2</v>
      </c>
      <c r="H148">
        <f>0</f>
        <v>0</v>
      </c>
    </row>
    <row r="149" spans="1:8" x14ac:dyDescent="0.2">
      <c r="A149" s="4">
        <v>44714</v>
      </c>
      <c r="B149">
        <v>117.0502395629883</v>
      </c>
      <c r="C149">
        <v>4176.81982421875</v>
      </c>
      <c r="D149">
        <f t="shared" si="8"/>
        <v>3.1619988052527415E-2</v>
      </c>
      <c r="E149">
        <f t="shared" si="9"/>
        <v>1.8431018038486124E-2</v>
      </c>
      <c r="F149">
        <f t="shared" si="10"/>
        <v>2.3311482997064502E-2</v>
      </c>
      <c r="G149">
        <f t="shared" si="11"/>
        <v>8.3085050554629128E-3</v>
      </c>
      <c r="H149">
        <f>0</f>
        <v>0</v>
      </c>
    </row>
    <row r="150" spans="1:8" x14ac:dyDescent="0.2">
      <c r="A150" s="4">
        <v>44715</v>
      </c>
      <c r="B150">
        <v>113.8870391845703</v>
      </c>
      <c r="C150">
        <v>4108.5400390625</v>
      </c>
      <c r="D150">
        <f t="shared" si="8"/>
        <v>-2.7024296492069833E-2</v>
      </c>
      <c r="E150">
        <f t="shared" si="9"/>
        <v>-1.6347313992415624E-2</v>
      </c>
      <c r="F150">
        <f t="shared" si="10"/>
        <v>-2.1876579790735335E-2</v>
      </c>
      <c r="G150">
        <f t="shared" si="11"/>
        <v>-5.1477167013344975E-3</v>
      </c>
      <c r="H150">
        <f>0</f>
        <v>0</v>
      </c>
    </row>
    <row r="151" spans="1:8" x14ac:dyDescent="0.2">
      <c r="A151" s="4">
        <v>44718</v>
      </c>
      <c r="B151">
        <v>116.31907653808589</v>
      </c>
      <c r="C151">
        <v>4121.43017578125</v>
      </c>
      <c r="D151">
        <f t="shared" si="8"/>
        <v>2.1354821153741099E-2</v>
      </c>
      <c r="E151">
        <f t="shared" si="9"/>
        <v>3.1374007789131131E-3</v>
      </c>
      <c r="F151">
        <f t="shared" si="10"/>
        <v>3.4402328070292773E-3</v>
      </c>
      <c r="G151">
        <f t="shared" si="11"/>
        <v>1.7914588346711821E-2</v>
      </c>
      <c r="H151">
        <f>0</f>
        <v>0</v>
      </c>
    </row>
    <row r="152" spans="1:8" x14ac:dyDescent="0.2">
      <c r="A152" s="4">
        <v>44719</v>
      </c>
      <c r="B152">
        <v>116.5367889404297</v>
      </c>
      <c r="C152">
        <v>4160.68017578125</v>
      </c>
      <c r="D152">
        <f t="shared" si="8"/>
        <v>1.8716826923270702E-3</v>
      </c>
      <c r="E152">
        <f t="shared" si="9"/>
        <v>9.5233931732350285E-3</v>
      </c>
      <c r="F152">
        <f t="shared" si="10"/>
        <v>1.1737658486346675E-2</v>
      </c>
      <c r="G152">
        <f t="shared" si="11"/>
        <v>-9.8659757940196043E-3</v>
      </c>
      <c r="H152">
        <f>0</f>
        <v>0</v>
      </c>
    </row>
    <row r="153" spans="1:8" x14ac:dyDescent="0.2">
      <c r="A153" s="4">
        <v>44720</v>
      </c>
      <c r="B153">
        <v>116.54522705078119</v>
      </c>
      <c r="C153">
        <v>4115.77001953125</v>
      </c>
      <c r="D153">
        <f t="shared" si="8"/>
        <v>7.240726665136421E-5</v>
      </c>
      <c r="E153">
        <f t="shared" si="9"/>
        <v>-1.0793945785935621E-2</v>
      </c>
      <c r="F153">
        <f t="shared" si="10"/>
        <v>-1.4660996508155376E-2</v>
      </c>
      <c r="G153">
        <f t="shared" si="11"/>
        <v>1.473340377480674E-2</v>
      </c>
      <c r="H153">
        <f>0</f>
        <v>0</v>
      </c>
    </row>
    <row r="154" spans="1:8" x14ac:dyDescent="0.2">
      <c r="A154" s="4">
        <v>44721</v>
      </c>
      <c r="B154">
        <v>114.2389450073242</v>
      </c>
      <c r="C154">
        <v>4017.820068359375</v>
      </c>
      <c r="D154">
        <f t="shared" si="8"/>
        <v>-1.9788730107772601E-2</v>
      </c>
      <c r="E154">
        <f t="shared" si="9"/>
        <v>-2.3798693976353591E-2</v>
      </c>
      <c r="F154">
        <f t="shared" si="10"/>
        <v>-3.1558281209617713E-2</v>
      </c>
      <c r="G154">
        <f t="shared" si="11"/>
        <v>1.1769551101845112E-2</v>
      </c>
      <c r="H154">
        <f>0</f>
        <v>0</v>
      </c>
    </row>
    <row r="155" spans="1:8" x14ac:dyDescent="0.2">
      <c r="A155" s="4">
        <v>44722</v>
      </c>
      <c r="B155">
        <v>110.7690734863281</v>
      </c>
      <c r="C155">
        <v>3900.860107421875</v>
      </c>
      <c r="D155">
        <f t="shared" si="8"/>
        <v>-3.0373805717250346E-2</v>
      </c>
      <c r="E155">
        <f t="shared" si="9"/>
        <v>-2.9110303335524668E-2</v>
      </c>
      <c r="F155">
        <f t="shared" si="10"/>
        <v>-3.8459743218009046E-2</v>
      </c>
      <c r="G155">
        <f t="shared" si="11"/>
        <v>8.0859375007586998E-3</v>
      </c>
      <c r="H155">
        <f>0</f>
        <v>0</v>
      </c>
    </row>
    <row r="156" spans="1:8" x14ac:dyDescent="0.2">
      <c r="A156" s="4">
        <v>44725</v>
      </c>
      <c r="B156">
        <v>106.24497222900391</v>
      </c>
      <c r="C156">
        <v>3749.6298828125</v>
      </c>
      <c r="D156">
        <f t="shared" si="8"/>
        <v>-4.0842638788367136E-2</v>
      </c>
      <c r="E156">
        <f t="shared" si="9"/>
        <v>-3.8768430665237275E-2</v>
      </c>
      <c r="F156">
        <f t="shared" si="10"/>
        <v>-5.1008708010220297E-2</v>
      </c>
      <c r="G156">
        <f t="shared" si="11"/>
        <v>1.0166069221853161E-2</v>
      </c>
      <c r="H156">
        <f>0</f>
        <v>0</v>
      </c>
    </row>
    <row r="157" spans="1:8" x14ac:dyDescent="0.2">
      <c r="A157" s="4">
        <v>44726</v>
      </c>
      <c r="B157">
        <v>106.5605773925781</v>
      </c>
      <c r="C157">
        <v>3735.47998046875</v>
      </c>
      <c r="D157">
        <f t="shared" si="8"/>
        <v>2.9705421061612114E-3</v>
      </c>
      <c r="E157">
        <f t="shared" si="9"/>
        <v>-3.7736797459957394E-3</v>
      </c>
      <c r="F157">
        <f t="shared" si="10"/>
        <v>-5.539448576587223E-3</v>
      </c>
      <c r="G157">
        <f t="shared" si="11"/>
        <v>8.5099906827484344E-3</v>
      </c>
      <c r="H157">
        <f>0</f>
        <v>0</v>
      </c>
    </row>
    <row r="158" spans="1:8" x14ac:dyDescent="0.2">
      <c r="A158" s="4">
        <v>44727</v>
      </c>
      <c r="B158">
        <v>109.7382049560547</v>
      </c>
      <c r="C158">
        <v>3789.989990234375</v>
      </c>
      <c r="D158">
        <f t="shared" si="8"/>
        <v>2.9819916907638078E-2</v>
      </c>
      <c r="E158">
        <f t="shared" si="9"/>
        <v>1.4592504858983224E-2</v>
      </c>
      <c r="F158">
        <f t="shared" si="10"/>
        <v>1.8324039251543481E-2</v>
      </c>
      <c r="G158">
        <f t="shared" si="11"/>
        <v>1.1495877656094597E-2</v>
      </c>
      <c r="H158">
        <f>0</f>
        <v>0</v>
      </c>
    </row>
    <row r="159" spans="1:8" x14ac:dyDescent="0.2">
      <c r="A159" s="4">
        <v>44728</v>
      </c>
      <c r="B159">
        <v>106.0058898925781</v>
      </c>
      <c r="C159">
        <v>3666.77001953125</v>
      </c>
      <c r="D159">
        <f t="shared" si="8"/>
        <v>-3.4011081782969188E-2</v>
      </c>
      <c r="E159">
        <f t="shared" si="9"/>
        <v>-3.2511951488163437E-2</v>
      </c>
      <c r="F159">
        <f t="shared" si="10"/>
        <v>-4.2879560999001649E-2</v>
      </c>
      <c r="G159">
        <f t="shared" si="11"/>
        <v>8.8684792160324613E-3</v>
      </c>
      <c r="H159">
        <f>0</f>
        <v>0</v>
      </c>
    </row>
    <row r="160" spans="1:8" x14ac:dyDescent="0.2">
      <c r="A160" s="4">
        <v>44729</v>
      </c>
      <c r="B160">
        <v>107.2281188964844</v>
      </c>
      <c r="C160">
        <v>3674.840087890625</v>
      </c>
      <c r="D160">
        <f t="shared" si="8"/>
        <v>1.152982164618277E-2</v>
      </c>
      <c r="E160">
        <f t="shared" si="9"/>
        <v>2.2008656982546171E-3</v>
      </c>
      <c r="F160">
        <f t="shared" si="10"/>
        <v>2.223377266338874E-3</v>
      </c>
      <c r="G160">
        <f t="shared" si="11"/>
        <v>9.3064443798438964E-3</v>
      </c>
      <c r="H160">
        <f>0</f>
        <v>0</v>
      </c>
    </row>
    <row r="161" spans="1:8" x14ac:dyDescent="0.2">
      <c r="A161" s="4">
        <v>44733</v>
      </c>
      <c r="B161">
        <v>111.35308837890619</v>
      </c>
      <c r="C161">
        <v>3764.7900390625</v>
      </c>
      <c r="D161">
        <f t="shared" si="8"/>
        <v>3.8469102366739616E-2</v>
      </c>
      <c r="E161">
        <f t="shared" si="9"/>
        <v>2.4477242280086964E-2</v>
      </c>
      <c r="F161">
        <f t="shared" si="10"/>
        <v>3.1167442288493812E-2</v>
      </c>
      <c r="G161">
        <f t="shared" si="11"/>
        <v>7.3016600782458037E-3</v>
      </c>
      <c r="H161">
        <f>0</f>
        <v>0</v>
      </c>
    </row>
    <row r="162" spans="1:8" x14ac:dyDescent="0.2">
      <c r="A162" s="4">
        <v>44734</v>
      </c>
      <c r="B162">
        <v>111.3719787597656</v>
      </c>
      <c r="C162">
        <v>3759.889892578125</v>
      </c>
      <c r="D162">
        <f t="shared" si="8"/>
        <v>1.6964397785823593E-4</v>
      </c>
      <c r="E162">
        <f t="shared" si="9"/>
        <v>-1.3015723144006452E-3</v>
      </c>
      <c r="F162">
        <f t="shared" si="10"/>
        <v>-2.3273984490006635E-3</v>
      </c>
      <c r="G162">
        <f t="shared" si="11"/>
        <v>2.4970424268588995E-3</v>
      </c>
      <c r="H162">
        <f>0</f>
        <v>0</v>
      </c>
    </row>
    <row r="163" spans="1:8" x14ac:dyDescent="0.2">
      <c r="A163" s="4">
        <v>44735</v>
      </c>
      <c r="B163">
        <v>112.0186386108398</v>
      </c>
      <c r="C163">
        <v>3795.72998046875</v>
      </c>
      <c r="D163">
        <f t="shared" si="8"/>
        <v>5.8063065618065846E-3</v>
      </c>
      <c r="E163">
        <f t="shared" si="9"/>
        <v>9.5322174091778678E-3</v>
      </c>
      <c r="F163">
        <f t="shared" si="10"/>
        <v>1.1749123962249459E-2</v>
      </c>
      <c r="G163">
        <f t="shared" si="11"/>
        <v>-5.9428174004428746E-3</v>
      </c>
      <c r="H163">
        <f>0</f>
        <v>0</v>
      </c>
    </row>
    <row r="164" spans="1:8" x14ac:dyDescent="0.2">
      <c r="A164" s="4">
        <v>44736</v>
      </c>
      <c r="B164">
        <v>117.83754730224609</v>
      </c>
      <c r="C164">
        <v>3911.739990234375</v>
      </c>
      <c r="D164">
        <f t="shared" si="8"/>
        <v>5.1945897250381456E-2</v>
      </c>
      <c r="E164">
        <f t="shared" si="9"/>
        <v>3.056329358583576E-2</v>
      </c>
      <c r="F164">
        <f t="shared" si="10"/>
        <v>3.9075149543964995E-2</v>
      </c>
      <c r="G164">
        <f t="shared" si="11"/>
        <v>1.2870747706416462E-2</v>
      </c>
      <c r="H164">
        <f>0</f>
        <v>0</v>
      </c>
    </row>
    <row r="165" spans="1:8" x14ac:dyDescent="0.2">
      <c r="A165" s="4">
        <v>44739</v>
      </c>
      <c r="B165">
        <v>115.93337249755859</v>
      </c>
      <c r="C165">
        <v>3900.110107421875</v>
      </c>
      <c r="D165">
        <f t="shared" si="8"/>
        <v>-1.615932144109733E-2</v>
      </c>
      <c r="E165">
        <f t="shared" si="9"/>
        <v>-2.9730715337762392E-3</v>
      </c>
      <c r="F165">
        <f t="shared" si="10"/>
        <v>-4.4992050672073717E-3</v>
      </c>
      <c r="G165">
        <f t="shared" si="11"/>
        <v>-1.1660116373889959E-2</v>
      </c>
      <c r="H165">
        <f>0</f>
        <v>0</v>
      </c>
    </row>
    <row r="166" spans="1:8" x14ac:dyDescent="0.2">
      <c r="A166" s="4">
        <v>44740</v>
      </c>
      <c r="B166">
        <v>111.9063186645508</v>
      </c>
      <c r="C166">
        <v>3821.550048828125</v>
      </c>
      <c r="D166">
        <f t="shared" si="8"/>
        <v>-3.473593277114928E-2</v>
      </c>
      <c r="E166">
        <f t="shared" si="9"/>
        <v>-2.0143036075892073E-2</v>
      </c>
      <c r="F166">
        <f t="shared" si="10"/>
        <v>-2.6808424356506044E-2</v>
      </c>
      <c r="G166">
        <f t="shared" si="11"/>
        <v>-7.9275084146432362E-3</v>
      </c>
      <c r="H166">
        <f>0</f>
        <v>0</v>
      </c>
    </row>
    <row r="167" spans="1:8" x14ac:dyDescent="0.2">
      <c r="A167" s="4">
        <v>44741</v>
      </c>
      <c r="B167">
        <v>111.5931701660156</v>
      </c>
      <c r="C167">
        <v>3818.830078125</v>
      </c>
      <c r="D167">
        <f t="shared" si="8"/>
        <v>-2.7983093561847472E-3</v>
      </c>
      <c r="E167">
        <f t="shared" si="9"/>
        <v>-7.1174540915908135E-4</v>
      </c>
      <c r="F167">
        <f t="shared" si="10"/>
        <v>-1.5610265826240008E-3</v>
      </c>
      <c r="G167">
        <f t="shared" si="11"/>
        <v>-1.2372827735607464E-3</v>
      </c>
      <c r="H167">
        <f>0</f>
        <v>0</v>
      </c>
    </row>
    <row r="168" spans="1:8" x14ac:dyDescent="0.2">
      <c r="A168" s="4">
        <v>44742</v>
      </c>
      <c r="B168">
        <v>108.726203918457</v>
      </c>
      <c r="C168">
        <v>3785.3798828125</v>
      </c>
      <c r="D168">
        <f t="shared" si="8"/>
        <v>-2.569123400019413E-2</v>
      </c>
      <c r="E168">
        <f t="shared" si="9"/>
        <v>-8.7592782679987158E-3</v>
      </c>
      <c r="F168">
        <f t="shared" si="10"/>
        <v>-1.201731930502972E-2</v>
      </c>
      <c r="G168">
        <f t="shared" si="11"/>
        <v>-1.3673914695164409E-2</v>
      </c>
      <c r="H168">
        <f>0</f>
        <v>0</v>
      </c>
    </row>
    <row r="169" spans="1:8" x14ac:dyDescent="0.2">
      <c r="A169" s="4">
        <v>44743</v>
      </c>
      <c r="B169">
        <v>108.4364318847656</v>
      </c>
      <c r="C169">
        <v>3825.330078125</v>
      </c>
      <c r="D169">
        <f t="shared" si="8"/>
        <v>-2.6651535991151221E-3</v>
      </c>
      <c r="E169">
        <f t="shared" si="9"/>
        <v>1.0553814029047315E-2</v>
      </c>
      <c r="F169">
        <f t="shared" si="10"/>
        <v>1.3076501369580161E-2</v>
      </c>
      <c r="G169">
        <f t="shared" si="11"/>
        <v>-1.5741654968695284E-2</v>
      </c>
      <c r="H169">
        <f>0</f>
        <v>0</v>
      </c>
    </row>
    <row r="170" spans="1:8" x14ac:dyDescent="0.2">
      <c r="A170" s="4">
        <v>44747</v>
      </c>
      <c r="B170">
        <v>113.2140274047852</v>
      </c>
      <c r="C170">
        <v>3831.389892578125</v>
      </c>
      <c r="D170">
        <f t="shared" si="8"/>
        <v>4.4058951746924979E-2</v>
      </c>
      <c r="E170">
        <f t="shared" si="9"/>
        <v>1.5841285142366157E-3</v>
      </c>
      <c r="F170">
        <f t="shared" si="10"/>
        <v>1.4220404290744071E-3</v>
      </c>
      <c r="G170">
        <f t="shared" si="11"/>
        <v>4.2636911317850572E-2</v>
      </c>
      <c r="H170">
        <f>0</f>
        <v>0</v>
      </c>
    </row>
    <row r="171" spans="1:8" x14ac:dyDescent="0.2">
      <c r="A171" s="4">
        <v>44748</v>
      </c>
      <c r="B171">
        <v>114.5327072143555</v>
      </c>
      <c r="C171">
        <v>3845.080078125</v>
      </c>
      <c r="D171">
        <f t="shared" si="8"/>
        <v>1.1647671580973684E-2</v>
      </c>
      <c r="E171">
        <f t="shared" si="9"/>
        <v>3.5731642904301975E-3</v>
      </c>
      <c r="F171">
        <f t="shared" si="10"/>
        <v>4.006427554424573E-3</v>
      </c>
      <c r="G171">
        <f t="shared" si="11"/>
        <v>7.6412440265491112E-3</v>
      </c>
      <c r="H171">
        <f>0</f>
        <v>0</v>
      </c>
    </row>
    <row r="172" spans="1:8" x14ac:dyDescent="0.2">
      <c r="A172" s="4">
        <v>44749</v>
      </c>
      <c r="B172">
        <v>118.6010208129883</v>
      </c>
      <c r="C172">
        <v>3902.6201171875</v>
      </c>
      <c r="D172">
        <f t="shared" si="8"/>
        <v>3.5520976475468036E-2</v>
      </c>
      <c r="E172">
        <f t="shared" si="9"/>
        <v>1.4964587965241805E-2</v>
      </c>
      <c r="F172">
        <f t="shared" si="10"/>
        <v>1.8807492993745747E-2</v>
      </c>
      <c r="G172">
        <f t="shared" si="11"/>
        <v>1.6713483481722288E-2</v>
      </c>
      <c r="H172">
        <f>0</f>
        <v>0</v>
      </c>
    </row>
    <row r="173" spans="1:8" x14ac:dyDescent="0.2">
      <c r="A173" s="4">
        <v>44750</v>
      </c>
      <c r="B173">
        <v>119.4584274291992</v>
      </c>
      <c r="C173">
        <v>3899.3798828125</v>
      </c>
      <c r="D173">
        <f t="shared" si="8"/>
        <v>7.2293358887938197E-3</v>
      </c>
      <c r="E173">
        <f t="shared" si="9"/>
        <v>-8.3027152981907104E-4</v>
      </c>
      <c r="F173">
        <f t="shared" si="10"/>
        <v>-1.7150295341634533E-3</v>
      </c>
      <c r="G173">
        <f t="shared" si="11"/>
        <v>8.9443654229572726E-3</v>
      </c>
      <c r="H173">
        <f>0</f>
        <v>0</v>
      </c>
    </row>
    <row r="174" spans="1:8" x14ac:dyDescent="0.2">
      <c r="A174" s="4">
        <v>44753</v>
      </c>
      <c r="B174">
        <v>115.83396148681641</v>
      </c>
      <c r="C174">
        <v>3854.429931640625</v>
      </c>
      <c r="D174">
        <f t="shared" si="8"/>
        <v>-3.0340814125742188E-2</v>
      </c>
      <c r="E174">
        <f t="shared" si="9"/>
        <v>-1.1527461422777274E-2</v>
      </c>
      <c r="F174">
        <f t="shared" si="10"/>
        <v>-1.5614065523195607E-2</v>
      </c>
      <c r="G174">
        <f t="shared" si="11"/>
        <v>-1.4726748602546582E-2</v>
      </c>
      <c r="H174">
        <f>0</f>
        <v>0</v>
      </c>
    </row>
    <row r="175" spans="1:8" x14ac:dyDescent="0.2">
      <c r="A175" s="4">
        <v>44754</v>
      </c>
      <c r="B175">
        <v>114.1708526611328</v>
      </c>
      <c r="C175">
        <v>3818.800048828125</v>
      </c>
      <c r="D175">
        <f t="shared" si="8"/>
        <v>-1.4357696174216561E-2</v>
      </c>
      <c r="E175">
        <f t="shared" si="9"/>
        <v>-9.2438787173215742E-3</v>
      </c>
      <c r="F175">
        <f t="shared" si="10"/>
        <v>-1.2646968694527184E-2</v>
      </c>
      <c r="G175">
        <f t="shared" si="11"/>
        <v>-1.7107274796893772E-3</v>
      </c>
      <c r="H175">
        <f>0</f>
        <v>0</v>
      </c>
    </row>
    <row r="176" spans="1:8" x14ac:dyDescent="0.2">
      <c r="A176" s="4">
        <v>44755</v>
      </c>
      <c r="B176">
        <v>111.5240859985352</v>
      </c>
      <c r="C176">
        <v>3801.780029296875</v>
      </c>
      <c r="D176">
        <f t="shared" si="8"/>
        <v>-2.318250762699825E-2</v>
      </c>
      <c r="E176">
        <f t="shared" si="9"/>
        <v>-4.4569025122100925E-3</v>
      </c>
      <c r="F176">
        <f t="shared" si="10"/>
        <v>-6.4271712318979008E-3</v>
      </c>
      <c r="G176">
        <f t="shared" si="11"/>
        <v>-1.6755336395100351E-2</v>
      </c>
      <c r="H176">
        <f>0</f>
        <v>0</v>
      </c>
    </row>
    <row r="177" spans="1:8" x14ac:dyDescent="0.2">
      <c r="A177" s="4">
        <v>44756</v>
      </c>
      <c r="B177">
        <v>110.78150939941411</v>
      </c>
      <c r="C177">
        <v>3790.3798828125</v>
      </c>
      <c r="D177">
        <f t="shared" si="8"/>
        <v>-6.6584414700412431E-3</v>
      </c>
      <c r="E177">
        <f t="shared" si="9"/>
        <v>-2.9986339021522701E-3</v>
      </c>
      <c r="F177">
        <f t="shared" si="10"/>
        <v>-4.5324186757885595E-3</v>
      </c>
      <c r="G177">
        <f t="shared" si="11"/>
        <v>-2.1260227942526836E-3</v>
      </c>
      <c r="H177">
        <f>0</f>
        <v>0</v>
      </c>
    </row>
    <row r="178" spans="1:8" x14ac:dyDescent="0.2">
      <c r="A178" s="4">
        <v>44757</v>
      </c>
      <c r="B178">
        <v>112.1006546020508</v>
      </c>
      <c r="C178">
        <v>3863.159912109375</v>
      </c>
      <c r="D178">
        <f t="shared" si="8"/>
        <v>1.1907629800209873E-2</v>
      </c>
      <c r="E178">
        <f t="shared" si="9"/>
        <v>1.9201249359436678E-2</v>
      </c>
      <c r="F178">
        <f t="shared" si="10"/>
        <v>2.4312257308532859E-2</v>
      </c>
      <c r="G178">
        <f t="shared" si="11"/>
        <v>-1.2404627508322986E-2</v>
      </c>
      <c r="H178">
        <f>0</f>
        <v>0</v>
      </c>
    </row>
    <row r="179" spans="1:8" x14ac:dyDescent="0.2">
      <c r="A179" s="4">
        <v>44760</v>
      </c>
      <c r="B179">
        <v>109.2605438232422</v>
      </c>
      <c r="C179">
        <v>3830.85009765625</v>
      </c>
      <c r="D179">
        <f t="shared" si="8"/>
        <v>-2.5335363017198964E-2</v>
      </c>
      <c r="E179">
        <f t="shared" si="9"/>
        <v>-8.3635715808313416E-3</v>
      </c>
      <c r="F179">
        <f t="shared" si="10"/>
        <v>-1.1503171052911607E-2</v>
      </c>
      <c r="G179">
        <f t="shared" si="11"/>
        <v>-1.3832191964287357E-2</v>
      </c>
      <c r="H179">
        <f>0</f>
        <v>0</v>
      </c>
    </row>
    <row r="180" spans="1:8" x14ac:dyDescent="0.2">
      <c r="A180" s="4">
        <v>44761</v>
      </c>
      <c r="B180">
        <v>113.9427108764648</v>
      </c>
      <c r="C180">
        <v>3936.68994140625</v>
      </c>
      <c r="D180">
        <f t="shared" si="8"/>
        <v>4.2853228524994735E-2</v>
      </c>
      <c r="E180">
        <f t="shared" si="9"/>
        <v>2.7628291645959591E-2</v>
      </c>
      <c r="F180">
        <f t="shared" si="10"/>
        <v>3.5261652915558696E-2</v>
      </c>
      <c r="G180">
        <f t="shared" si="11"/>
        <v>7.5915756094360395E-3</v>
      </c>
      <c r="H180">
        <f>0</f>
        <v>0</v>
      </c>
    </row>
    <row r="181" spans="1:8" x14ac:dyDescent="0.2">
      <c r="A181" s="4">
        <v>44762</v>
      </c>
      <c r="B181">
        <v>114.02223968505859</v>
      </c>
      <c r="C181">
        <v>3959.89990234375</v>
      </c>
      <c r="D181">
        <f t="shared" si="8"/>
        <v>6.9797188413400768E-4</v>
      </c>
      <c r="E181">
        <f t="shared" si="9"/>
        <v>5.8958061932632422E-3</v>
      </c>
      <c r="F181">
        <f t="shared" si="10"/>
        <v>7.0242746451228202E-3</v>
      </c>
      <c r="G181">
        <f t="shared" si="11"/>
        <v>-6.3263027609888126E-3</v>
      </c>
      <c r="H181">
        <f>0</f>
        <v>0</v>
      </c>
    </row>
    <row r="182" spans="1:8" x14ac:dyDescent="0.2">
      <c r="A182" s="4">
        <v>44763</v>
      </c>
      <c r="B182">
        <v>114.36021423339839</v>
      </c>
      <c r="C182">
        <v>3998.949951171875</v>
      </c>
      <c r="D182">
        <f t="shared" si="8"/>
        <v>2.9641107671041222E-3</v>
      </c>
      <c r="E182">
        <f t="shared" si="9"/>
        <v>9.8613727091971803E-3</v>
      </c>
      <c r="F182">
        <f t="shared" si="10"/>
        <v>1.2176800894857781E-2</v>
      </c>
      <c r="G182">
        <f t="shared" si="11"/>
        <v>-9.2126901277536592E-3</v>
      </c>
      <c r="H182">
        <f>0</f>
        <v>0</v>
      </c>
    </row>
    <row r="183" spans="1:8" x14ac:dyDescent="0.2">
      <c r="A183" s="4">
        <v>44764</v>
      </c>
      <c r="B183">
        <v>107.7196884155273</v>
      </c>
      <c r="C183">
        <v>3961.6298828125</v>
      </c>
      <c r="D183">
        <f t="shared" si="8"/>
        <v>-5.8066748671162904E-2</v>
      </c>
      <c r="E183">
        <f t="shared" si="9"/>
        <v>-9.3324669763467094E-3</v>
      </c>
      <c r="F183">
        <f t="shared" si="10"/>
        <v>-1.2762072886629691E-2</v>
      </c>
      <c r="G183">
        <f t="shared" si="11"/>
        <v>-4.5304675784533212E-2</v>
      </c>
      <c r="H183">
        <f>0</f>
        <v>0</v>
      </c>
    </row>
    <row r="184" spans="1:8" x14ac:dyDescent="0.2">
      <c r="A184" s="4">
        <v>44767</v>
      </c>
      <c r="B184">
        <v>107.5705871582031</v>
      </c>
      <c r="C184">
        <v>3966.840087890625</v>
      </c>
      <c r="D184">
        <f t="shared" si="8"/>
        <v>-1.3841597531274452E-3</v>
      </c>
      <c r="E184">
        <f t="shared" si="9"/>
        <v>1.3151670479691902E-3</v>
      </c>
      <c r="F184">
        <f t="shared" si="10"/>
        <v>1.0725743415578462E-3</v>
      </c>
      <c r="G184">
        <f t="shared" si="11"/>
        <v>-2.4567340946852912E-3</v>
      </c>
      <c r="H184">
        <f>0</f>
        <v>0</v>
      </c>
    </row>
    <row r="185" spans="1:8" x14ac:dyDescent="0.2">
      <c r="A185" s="4">
        <v>44768</v>
      </c>
      <c r="B185">
        <v>104.8169631958008</v>
      </c>
      <c r="C185">
        <v>3921.050048828125</v>
      </c>
      <c r="D185">
        <f t="shared" si="8"/>
        <v>-2.559829815145076E-2</v>
      </c>
      <c r="E185">
        <f t="shared" si="9"/>
        <v>-1.154320266205866E-2</v>
      </c>
      <c r="F185">
        <f t="shared" si="10"/>
        <v>-1.5634518376091859E-2</v>
      </c>
      <c r="G185">
        <f t="shared" si="11"/>
        <v>-9.9637797753589011E-3</v>
      </c>
      <c r="H185">
        <f>0</f>
        <v>0</v>
      </c>
    </row>
    <row r="186" spans="1:8" x14ac:dyDescent="0.2">
      <c r="A186" s="4">
        <v>44769</v>
      </c>
      <c r="B186">
        <v>112.92873382568359</v>
      </c>
      <c r="C186">
        <v>4023.610107421875</v>
      </c>
      <c r="D186">
        <f t="shared" si="8"/>
        <v>7.7389864985210499E-2</v>
      </c>
      <c r="E186">
        <f t="shared" si="9"/>
        <v>2.6156273782937722E-2</v>
      </c>
      <c r="F186">
        <f t="shared" si="10"/>
        <v>3.3349035727365431E-2</v>
      </c>
      <c r="G186">
        <f t="shared" si="11"/>
        <v>4.4040829257845068E-2</v>
      </c>
      <c r="H186">
        <f>0</f>
        <v>0</v>
      </c>
    </row>
    <row r="187" spans="1:8" x14ac:dyDescent="0.2">
      <c r="A187" s="4">
        <v>44770</v>
      </c>
      <c r="B187">
        <v>113.9128799438477</v>
      </c>
      <c r="C187">
        <v>4072.429931640625</v>
      </c>
      <c r="D187">
        <f t="shared" si="8"/>
        <v>8.7147538524892099E-3</v>
      </c>
      <c r="E187">
        <f t="shared" si="9"/>
        <v>1.2133338697180918E-2</v>
      </c>
      <c r="F187">
        <f t="shared" si="10"/>
        <v>1.512880393012505E-2</v>
      </c>
      <c r="G187">
        <f t="shared" si="11"/>
        <v>-6.4140500776358397E-3</v>
      </c>
      <c r="H187">
        <f>0</f>
        <v>0</v>
      </c>
    </row>
    <row r="188" spans="1:8" x14ac:dyDescent="0.2">
      <c r="A188" s="4">
        <v>44771</v>
      </c>
      <c r="B188">
        <v>115.9507675170898</v>
      </c>
      <c r="C188">
        <v>4130.2900390625</v>
      </c>
      <c r="D188">
        <f t="shared" si="8"/>
        <v>1.7889878425044303E-2</v>
      </c>
      <c r="E188">
        <f t="shared" si="9"/>
        <v>1.4207760082581844E-2</v>
      </c>
      <c r="F188">
        <f t="shared" si="10"/>
        <v>1.7824133991628899E-2</v>
      </c>
      <c r="G188">
        <f t="shared" si="11"/>
        <v>6.5744433415403786E-5</v>
      </c>
      <c r="H188">
        <f>0</f>
        <v>0</v>
      </c>
    </row>
    <row r="189" spans="1:8" x14ac:dyDescent="0.2">
      <c r="A189" s="4">
        <v>44774</v>
      </c>
      <c r="B189">
        <v>114.79762268066411</v>
      </c>
      <c r="C189">
        <v>4118.6298828125</v>
      </c>
      <c r="D189">
        <f t="shared" si="8"/>
        <v>-9.9451246517685554E-3</v>
      </c>
      <c r="E189">
        <f t="shared" si="9"/>
        <v>-2.8230841271976725E-3</v>
      </c>
      <c r="F189">
        <f t="shared" si="10"/>
        <v>-4.3043239458289981E-3</v>
      </c>
      <c r="G189">
        <f t="shared" si="11"/>
        <v>-5.6408007059395573E-3</v>
      </c>
      <c r="H189">
        <f>0</f>
        <v>0</v>
      </c>
    </row>
    <row r="190" spans="1:8" x14ac:dyDescent="0.2">
      <c r="A190" s="4">
        <v>44775</v>
      </c>
      <c r="B190">
        <v>115.21514892578119</v>
      </c>
      <c r="C190">
        <v>4091.18994140625</v>
      </c>
      <c r="D190">
        <f t="shared" si="8"/>
        <v>3.6370635154923114E-3</v>
      </c>
      <c r="E190">
        <f t="shared" si="9"/>
        <v>-6.6623955507048027E-3</v>
      </c>
      <c r="F190">
        <f t="shared" si="10"/>
        <v>-9.2928048630048013E-3</v>
      </c>
      <c r="G190">
        <f t="shared" si="11"/>
        <v>1.2929868378497113E-2</v>
      </c>
      <c r="H190">
        <f>0</f>
        <v>0</v>
      </c>
    </row>
    <row r="191" spans="1:8" x14ac:dyDescent="0.2">
      <c r="A191" s="4">
        <v>44776</v>
      </c>
      <c r="B191">
        <v>118.078125</v>
      </c>
      <c r="C191">
        <v>4155.169921875</v>
      </c>
      <c r="D191">
        <f t="shared" si="8"/>
        <v>2.4848955201742351E-2</v>
      </c>
      <c r="E191">
        <f t="shared" si="9"/>
        <v>1.5638477163140152E-2</v>
      </c>
      <c r="F191">
        <f t="shared" si="10"/>
        <v>1.9683088389165895E-2</v>
      </c>
      <c r="G191">
        <f t="shared" si="11"/>
        <v>5.1658668125764556E-3</v>
      </c>
      <c r="H191">
        <f>0</f>
        <v>0</v>
      </c>
    </row>
    <row r="192" spans="1:8" x14ac:dyDescent="0.2">
      <c r="A192" s="4">
        <v>44777</v>
      </c>
      <c r="B192">
        <v>118.167594909668</v>
      </c>
      <c r="C192">
        <v>4151.93994140625</v>
      </c>
      <c r="D192">
        <f t="shared" si="8"/>
        <v>7.5771790641154801E-4</v>
      </c>
      <c r="E192">
        <f t="shared" si="9"/>
        <v>-7.7734016405583972E-4</v>
      </c>
      <c r="F192">
        <f t="shared" si="10"/>
        <v>-1.6462549340064464E-3</v>
      </c>
      <c r="G192">
        <f t="shared" si="11"/>
        <v>2.4039728404179946E-3</v>
      </c>
      <c r="H192">
        <f>0</f>
        <v>0</v>
      </c>
    </row>
    <row r="193" spans="1:8" x14ac:dyDescent="0.2">
      <c r="A193" s="4">
        <v>44778</v>
      </c>
      <c r="B193">
        <v>117.5214385986328</v>
      </c>
      <c r="C193">
        <v>4145.18994140625</v>
      </c>
      <c r="D193">
        <f t="shared" si="8"/>
        <v>-5.4681345721654395E-3</v>
      </c>
      <c r="E193">
        <f t="shared" si="9"/>
        <v>-1.6257460597355333E-3</v>
      </c>
      <c r="F193">
        <f t="shared" si="10"/>
        <v>-2.7486027651056804E-3</v>
      </c>
      <c r="G193">
        <f t="shared" si="11"/>
        <v>-2.7195318070597592E-3</v>
      </c>
      <c r="H193">
        <f>0</f>
        <v>0</v>
      </c>
    </row>
    <row r="194" spans="1:8" x14ac:dyDescent="0.2">
      <c r="A194" s="4">
        <v>44781</v>
      </c>
      <c r="B194">
        <v>117.44190979003911</v>
      </c>
      <c r="C194">
        <v>4140.06005859375</v>
      </c>
      <c r="D194">
        <f t="shared" ref="D194:D257" si="12">(B194/B193)-1</f>
        <v>-6.7671745293473862E-4</v>
      </c>
      <c r="E194">
        <f t="shared" ref="E194:E257" si="13">(C194/C193)-1</f>
        <v>-1.2375507238541195E-3</v>
      </c>
      <c r="F194">
        <f t="shared" ref="F194:F257" si="14">alpha_goog+beta_goog*E194</f>
        <v>-2.2442141361123779E-3</v>
      </c>
      <c r="G194">
        <f t="shared" ref="G194:G257" si="15">D194-F194</f>
        <v>1.5674966831776393E-3</v>
      </c>
      <c r="H194">
        <f>0</f>
        <v>0</v>
      </c>
    </row>
    <row r="195" spans="1:8" x14ac:dyDescent="0.2">
      <c r="A195" s="4">
        <v>44782</v>
      </c>
      <c r="B195">
        <v>116.80567932128911</v>
      </c>
      <c r="C195">
        <v>4122.47021484375</v>
      </c>
      <c r="D195">
        <f t="shared" si="12"/>
        <v>-5.4174056764526579E-3</v>
      </c>
      <c r="E195">
        <f t="shared" si="13"/>
        <v>-4.248692893594086E-3</v>
      </c>
      <c r="F195">
        <f t="shared" si="14"/>
        <v>-6.1566410261742876E-3</v>
      </c>
      <c r="G195">
        <f t="shared" si="15"/>
        <v>7.3923534972162967E-4</v>
      </c>
      <c r="H195">
        <f>0</f>
        <v>0</v>
      </c>
    </row>
    <row r="196" spans="1:8" x14ac:dyDescent="0.2">
      <c r="A196" s="4">
        <v>44783</v>
      </c>
      <c r="B196">
        <v>119.93707275390619</v>
      </c>
      <c r="C196">
        <v>4210.240234375</v>
      </c>
      <c r="D196">
        <f t="shared" si="12"/>
        <v>2.6808571730521757E-2</v>
      </c>
      <c r="E196">
        <f t="shared" si="13"/>
        <v>2.1290637641290244E-2</v>
      </c>
      <c r="F196">
        <f t="shared" si="14"/>
        <v>2.7027034106471323E-2</v>
      </c>
      <c r="G196">
        <f t="shared" si="15"/>
        <v>-2.1846237594956575E-4</v>
      </c>
      <c r="H196">
        <f>0</f>
        <v>0</v>
      </c>
    </row>
    <row r="197" spans="1:8" x14ac:dyDescent="0.2">
      <c r="A197" s="4">
        <v>44784</v>
      </c>
      <c r="B197">
        <v>119.1119766235352</v>
      </c>
      <c r="C197">
        <v>4207.27001953125</v>
      </c>
      <c r="D197">
        <f t="shared" si="12"/>
        <v>-6.8794086050771863E-3</v>
      </c>
      <c r="E197">
        <f t="shared" si="13"/>
        <v>-7.0547395835030002E-4</v>
      </c>
      <c r="F197">
        <f t="shared" si="14"/>
        <v>-1.5528779827237525E-3</v>
      </c>
      <c r="G197">
        <f t="shared" si="15"/>
        <v>-5.3265306223534339E-3</v>
      </c>
      <c r="H197">
        <f>0</f>
        <v>0</v>
      </c>
    </row>
    <row r="198" spans="1:8" x14ac:dyDescent="0.2">
      <c r="A198" s="4">
        <v>44785</v>
      </c>
      <c r="B198">
        <v>121.9252548217773</v>
      </c>
      <c r="C198">
        <v>4280.14990234375</v>
      </c>
      <c r="D198">
        <f t="shared" si="12"/>
        <v>2.361876847307931E-2</v>
      </c>
      <c r="E198">
        <f t="shared" si="13"/>
        <v>1.7322368774566943E-2</v>
      </c>
      <c r="F198">
        <f t="shared" si="14"/>
        <v>2.1870996647600862E-2</v>
      </c>
      <c r="G198">
        <f t="shared" si="15"/>
        <v>1.7477718254784481E-3</v>
      </c>
      <c r="H198">
        <f>0</f>
        <v>0</v>
      </c>
    </row>
    <row r="199" spans="1:8" x14ac:dyDescent="0.2">
      <c r="A199" s="4">
        <v>44788</v>
      </c>
      <c r="B199">
        <v>122.1539001464844</v>
      </c>
      <c r="C199">
        <v>4297.14013671875</v>
      </c>
      <c r="D199">
        <f t="shared" si="12"/>
        <v>1.8752909316557265E-3</v>
      </c>
      <c r="E199">
        <f t="shared" si="13"/>
        <v>3.9695418998517695E-3</v>
      </c>
      <c r="F199">
        <f t="shared" si="14"/>
        <v>4.5214475469390206E-3</v>
      </c>
      <c r="G199">
        <f t="shared" si="15"/>
        <v>-2.6461566152832941E-3</v>
      </c>
      <c r="H199">
        <f>0</f>
        <v>0</v>
      </c>
    </row>
    <row r="200" spans="1:8" x14ac:dyDescent="0.2">
      <c r="A200" s="4">
        <v>44789</v>
      </c>
      <c r="B200">
        <v>121.7860870361328</v>
      </c>
      <c r="C200">
        <v>4305.2001953125</v>
      </c>
      <c r="D200">
        <f t="shared" si="12"/>
        <v>-3.0110631744916239E-3</v>
      </c>
      <c r="E200">
        <f t="shared" si="13"/>
        <v>1.8756797165810912E-3</v>
      </c>
      <c r="F200">
        <f t="shared" si="14"/>
        <v>1.8008577347949511E-3</v>
      </c>
      <c r="G200">
        <f t="shared" si="15"/>
        <v>-4.8119209092865748E-3</v>
      </c>
      <c r="H200">
        <f>0</f>
        <v>0</v>
      </c>
    </row>
    <row r="201" spans="1:8" x14ac:dyDescent="0.2">
      <c r="A201" s="4">
        <v>44790</v>
      </c>
      <c r="B201">
        <v>119.60902404785161</v>
      </c>
      <c r="C201">
        <v>4274.0400390625</v>
      </c>
      <c r="D201">
        <f t="shared" si="12"/>
        <v>-1.787612231629776E-2</v>
      </c>
      <c r="E201">
        <f t="shared" si="13"/>
        <v>-7.2377949540946007E-3</v>
      </c>
      <c r="F201">
        <f t="shared" si="14"/>
        <v>-1.004043083728493E-2</v>
      </c>
      <c r="G201">
        <f t="shared" si="15"/>
        <v>-7.8356914790128299E-3</v>
      </c>
      <c r="H201">
        <f>0</f>
        <v>0</v>
      </c>
    </row>
    <row r="202" spans="1:8" x14ac:dyDescent="0.2">
      <c r="A202" s="4">
        <v>44791</v>
      </c>
      <c r="B202">
        <v>120.1458358764648</v>
      </c>
      <c r="C202">
        <v>4283.740234375</v>
      </c>
      <c r="D202">
        <f t="shared" si="12"/>
        <v>4.4880545835608299E-3</v>
      </c>
      <c r="E202">
        <f t="shared" si="13"/>
        <v>2.2695611701915031E-3</v>
      </c>
      <c r="F202">
        <f t="shared" si="14"/>
        <v>2.312634430723967E-3</v>
      </c>
      <c r="G202">
        <f t="shared" si="15"/>
        <v>2.1754201528368629E-3</v>
      </c>
      <c r="H202">
        <f>0</f>
        <v>0</v>
      </c>
    </row>
    <row r="203" spans="1:8" x14ac:dyDescent="0.2">
      <c r="A203" s="4">
        <v>44792</v>
      </c>
      <c r="B203">
        <v>117.4220275878906</v>
      </c>
      <c r="C203">
        <v>4228.47998046875</v>
      </c>
      <c r="D203">
        <f t="shared" si="12"/>
        <v>-2.2670850543458299E-2</v>
      </c>
      <c r="E203">
        <f t="shared" si="13"/>
        <v>-1.2900001139847905E-2</v>
      </c>
      <c r="F203">
        <f t="shared" si="14"/>
        <v>-1.7397429108850827E-2</v>
      </c>
      <c r="G203">
        <f t="shared" si="15"/>
        <v>-5.2734214346074719E-3</v>
      </c>
      <c r="H203">
        <f>0</f>
        <v>0</v>
      </c>
    </row>
    <row r="204" spans="1:8" x14ac:dyDescent="0.2">
      <c r="A204" s="4">
        <v>44795</v>
      </c>
      <c r="B204">
        <v>114.3900527954102</v>
      </c>
      <c r="C204">
        <v>4137.990234375</v>
      </c>
      <c r="D204">
        <f t="shared" si="12"/>
        <v>-2.582117558999697E-2</v>
      </c>
      <c r="E204">
        <f t="shared" si="13"/>
        <v>-2.14000649197158E-2</v>
      </c>
      <c r="F204">
        <f t="shared" si="14"/>
        <v>-2.8441702751522538E-2</v>
      </c>
      <c r="G204">
        <f t="shared" si="15"/>
        <v>2.6205271615255682E-3</v>
      </c>
      <c r="H204">
        <f>0</f>
        <v>0</v>
      </c>
    </row>
    <row r="205" spans="1:8" x14ac:dyDescent="0.2">
      <c r="A205" s="4">
        <v>44796</v>
      </c>
      <c r="B205">
        <v>114.09181213378911</v>
      </c>
      <c r="C205">
        <v>4128.72998046875</v>
      </c>
      <c r="D205">
        <f t="shared" si="12"/>
        <v>-2.6072254914900617E-3</v>
      </c>
      <c r="E205">
        <f t="shared" si="13"/>
        <v>-2.2378626777133093E-3</v>
      </c>
      <c r="F205">
        <f t="shared" si="14"/>
        <v>-3.54393602439075E-3</v>
      </c>
      <c r="G205">
        <f t="shared" si="15"/>
        <v>9.3671053290068831E-4</v>
      </c>
      <c r="H205">
        <f>0</f>
        <v>0</v>
      </c>
    </row>
    <row r="206" spans="1:8" x14ac:dyDescent="0.2">
      <c r="A206" s="4">
        <v>44797</v>
      </c>
      <c r="B206">
        <v>114.02223968505859</v>
      </c>
      <c r="C206">
        <v>4140.77001953125</v>
      </c>
      <c r="D206">
        <f t="shared" si="12"/>
        <v>-6.0979352881984639E-4</v>
      </c>
      <c r="E206">
        <f t="shared" si="13"/>
        <v>2.9161604463010526E-3</v>
      </c>
      <c r="F206">
        <f t="shared" si="14"/>
        <v>3.152771578802907E-3</v>
      </c>
      <c r="G206">
        <f t="shared" si="15"/>
        <v>-3.7625651076227534E-3</v>
      </c>
      <c r="H206">
        <f>0</f>
        <v>0</v>
      </c>
    </row>
    <row r="207" spans="1:8" x14ac:dyDescent="0.2">
      <c r="A207" s="4">
        <v>44798</v>
      </c>
      <c r="B207">
        <v>117.00450134277339</v>
      </c>
      <c r="C207">
        <v>4199.1201171875</v>
      </c>
      <c r="D207">
        <f t="shared" si="12"/>
        <v>2.6155087515840059E-2</v>
      </c>
      <c r="E207">
        <f t="shared" si="13"/>
        <v>1.4091605518061545E-2</v>
      </c>
      <c r="F207">
        <f t="shared" si="14"/>
        <v>1.7673212442258186E-2</v>
      </c>
      <c r="G207">
        <f t="shared" si="15"/>
        <v>8.4818750735818731E-3</v>
      </c>
      <c r="H207">
        <f>0</f>
        <v>0</v>
      </c>
    </row>
    <row r="208" spans="1:8" x14ac:dyDescent="0.2">
      <c r="A208" s="4">
        <v>44799</v>
      </c>
      <c r="B208">
        <v>110.642333984375</v>
      </c>
      <c r="C208">
        <v>4057.659912109375</v>
      </c>
      <c r="D208">
        <f t="shared" si="12"/>
        <v>-5.4375406803879756E-2</v>
      </c>
      <c r="E208">
        <f t="shared" si="13"/>
        <v>-3.3688058719518743E-2</v>
      </c>
      <c r="F208">
        <f t="shared" si="14"/>
        <v>-4.4407696602757653E-2</v>
      </c>
      <c r="G208">
        <f t="shared" si="15"/>
        <v>-9.9677102011221028E-3</v>
      </c>
      <c r="H208">
        <f>0</f>
        <v>0</v>
      </c>
    </row>
    <row r="209" spans="1:8" x14ac:dyDescent="0.2">
      <c r="A209" s="4">
        <v>44802</v>
      </c>
      <c r="B209">
        <v>109.6879959106445</v>
      </c>
      <c r="C209">
        <v>4030.610107421875</v>
      </c>
      <c r="D209">
        <f t="shared" si="12"/>
        <v>-8.6254333161958074E-3</v>
      </c>
      <c r="E209">
        <f t="shared" si="13"/>
        <v>-6.666355799502699E-3</v>
      </c>
      <c r="F209">
        <f t="shared" si="14"/>
        <v>-9.2979504798554203E-3</v>
      </c>
      <c r="G209">
        <f t="shared" si="15"/>
        <v>6.7251716365961285E-4</v>
      </c>
      <c r="H209">
        <f>0</f>
        <v>0</v>
      </c>
    </row>
    <row r="210" spans="1:8" x14ac:dyDescent="0.2">
      <c r="A210" s="4">
        <v>44803</v>
      </c>
      <c r="B210">
        <v>109.2605438232422</v>
      </c>
      <c r="C210">
        <v>3986.159912109375</v>
      </c>
      <c r="D210">
        <f t="shared" si="12"/>
        <v>-3.8969814686971027E-3</v>
      </c>
      <c r="E210">
        <f t="shared" si="13"/>
        <v>-1.1028155571448206E-2</v>
      </c>
      <c r="F210">
        <f t="shared" si="14"/>
        <v>-1.4965309161328507E-2</v>
      </c>
      <c r="G210">
        <f t="shared" si="15"/>
        <v>1.1068327692631405E-2</v>
      </c>
      <c r="H210">
        <f>0</f>
        <v>0</v>
      </c>
    </row>
    <row r="211" spans="1:8" x14ac:dyDescent="0.2">
      <c r="A211" s="4">
        <v>44804</v>
      </c>
      <c r="B211">
        <v>108.5050354003906</v>
      </c>
      <c r="C211">
        <v>3955</v>
      </c>
      <c r="D211">
        <f t="shared" si="12"/>
        <v>-6.9147415564198011E-3</v>
      </c>
      <c r="E211">
        <f t="shared" si="13"/>
        <v>-7.8170251059712648E-3</v>
      </c>
      <c r="F211">
        <f t="shared" si="14"/>
        <v>-1.0793034166516844E-2</v>
      </c>
      <c r="G211">
        <f t="shared" si="15"/>
        <v>3.8782926100970425E-3</v>
      </c>
      <c r="H211">
        <f>0</f>
        <v>0</v>
      </c>
    </row>
    <row r="212" spans="1:8" x14ac:dyDescent="0.2">
      <c r="A212" s="4">
        <v>44805</v>
      </c>
      <c r="B212">
        <v>109.8967590332031</v>
      </c>
      <c r="C212">
        <v>3966.85009765625</v>
      </c>
      <c r="D212">
        <f t="shared" si="12"/>
        <v>1.2826350663607045E-2</v>
      </c>
      <c r="E212">
        <f t="shared" si="13"/>
        <v>2.9962320243361873E-3</v>
      </c>
      <c r="F212">
        <f t="shared" si="14"/>
        <v>3.2568099062464115E-3</v>
      </c>
      <c r="G212">
        <f t="shared" si="15"/>
        <v>9.5695407573606339E-3</v>
      </c>
      <c r="H212">
        <f>0</f>
        <v>0</v>
      </c>
    </row>
    <row r="213" spans="1:8" x14ac:dyDescent="0.2">
      <c r="A213" s="4">
        <v>44806</v>
      </c>
      <c r="B213">
        <v>108.0378112792969</v>
      </c>
      <c r="C213">
        <v>3924.260009765625</v>
      </c>
      <c r="D213">
        <f t="shared" si="12"/>
        <v>-1.6915401056955215E-2</v>
      </c>
      <c r="E213">
        <f t="shared" si="13"/>
        <v>-1.0736500458081055E-2</v>
      </c>
      <c r="F213">
        <f t="shared" si="14"/>
        <v>-1.4586356842295284E-2</v>
      </c>
      <c r="G213">
        <f t="shared" si="15"/>
        <v>-2.3290442146599311E-3</v>
      </c>
      <c r="H213">
        <f>0</f>
        <v>0</v>
      </c>
    </row>
    <row r="214" spans="1:8" x14ac:dyDescent="0.2">
      <c r="A214" s="4">
        <v>44810</v>
      </c>
      <c r="B214">
        <v>106.8449020385742</v>
      </c>
      <c r="C214">
        <v>3908.18994140625</v>
      </c>
      <c r="D214">
        <f t="shared" si="12"/>
        <v>-1.104159022287865E-2</v>
      </c>
      <c r="E214">
        <f t="shared" si="13"/>
        <v>-4.0950569838349438E-3</v>
      </c>
      <c r="F214">
        <f t="shared" si="14"/>
        <v>-5.9570193441888433E-3</v>
      </c>
      <c r="G214">
        <f t="shared" si="15"/>
        <v>-5.0845708786898067E-3</v>
      </c>
      <c r="H214">
        <f>0</f>
        <v>0</v>
      </c>
    </row>
    <row r="215" spans="1:8" x14ac:dyDescent="0.2">
      <c r="A215" s="4">
        <v>44811</v>
      </c>
      <c r="B215">
        <v>109.82716369628911</v>
      </c>
      <c r="C215">
        <v>3979.8701171875</v>
      </c>
      <c r="D215">
        <f t="shared" si="12"/>
        <v>2.7912063194537984E-2</v>
      </c>
      <c r="E215">
        <f t="shared" si="13"/>
        <v>1.8341016392734E-2</v>
      </c>
      <c r="F215">
        <f t="shared" si="14"/>
        <v>2.3194542368179864E-2</v>
      </c>
      <c r="G215">
        <f t="shared" si="15"/>
        <v>4.7175208263581202E-3</v>
      </c>
      <c r="H215">
        <f>0</f>
        <v>0</v>
      </c>
    </row>
    <row r="216" spans="1:8" x14ac:dyDescent="0.2">
      <c r="A216" s="4">
        <v>44812</v>
      </c>
      <c r="B216">
        <v>108.7734298706055</v>
      </c>
      <c r="C216">
        <v>4006.179931640625</v>
      </c>
      <c r="D216">
        <f t="shared" si="12"/>
        <v>-9.5944736276496467E-3</v>
      </c>
      <c r="E216">
        <f t="shared" si="13"/>
        <v>6.6107218774560383E-3</v>
      </c>
      <c r="F216">
        <f t="shared" si="14"/>
        <v>7.9531764336439673E-3</v>
      </c>
      <c r="G216">
        <f t="shared" si="15"/>
        <v>-1.7547650061293614E-2</v>
      </c>
      <c r="H216">
        <f>0</f>
        <v>0</v>
      </c>
    </row>
    <row r="217" spans="1:8" x14ac:dyDescent="0.2">
      <c r="A217" s="4">
        <v>44813</v>
      </c>
      <c r="B217">
        <v>111.11948394775391</v>
      </c>
      <c r="C217">
        <v>4067.360107421875</v>
      </c>
      <c r="D217">
        <f t="shared" si="12"/>
        <v>2.1568264234558265E-2</v>
      </c>
      <c r="E217">
        <f t="shared" si="13"/>
        <v>1.5271449816332883E-2</v>
      </c>
      <c r="F217">
        <f t="shared" si="14"/>
        <v>1.9206203678949488E-2</v>
      </c>
      <c r="G217">
        <f t="shared" si="15"/>
        <v>2.3620605556087769E-3</v>
      </c>
      <c r="H217">
        <f>0</f>
        <v>0</v>
      </c>
    </row>
    <row r="218" spans="1:8" x14ac:dyDescent="0.2">
      <c r="A218" s="4">
        <v>44816</v>
      </c>
      <c r="B218">
        <v>111.20896148681641</v>
      </c>
      <c r="C218">
        <v>4110.41015625</v>
      </c>
      <c r="D218">
        <f t="shared" si="12"/>
        <v>8.0523717248870419E-4</v>
      </c>
      <c r="E218">
        <f t="shared" si="13"/>
        <v>1.0584272769349701E-2</v>
      </c>
      <c r="F218">
        <f t="shared" si="14"/>
        <v>1.3116076915296343E-2</v>
      </c>
      <c r="G218">
        <f t="shared" si="15"/>
        <v>-1.2310839742807639E-2</v>
      </c>
      <c r="H218">
        <f>0</f>
        <v>0</v>
      </c>
    </row>
    <row r="219" spans="1:8" x14ac:dyDescent="0.2">
      <c r="A219" s="4">
        <v>44817</v>
      </c>
      <c r="B219">
        <v>104.6877136230469</v>
      </c>
      <c r="C219">
        <v>3932.68994140625</v>
      </c>
      <c r="D219">
        <f t="shared" si="12"/>
        <v>-5.8639589621044874E-2</v>
      </c>
      <c r="E219">
        <f t="shared" si="13"/>
        <v>-4.3236613400616797E-2</v>
      </c>
      <c r="F219">
        <f t="shared" si="14"/>
        <v>-5.6814291837940685E-2</v>
      </c>
      <c r="G219">
        <f t="shared" si="15"/>
        <v>-1.8252977831041892E-3</v>
      </c>
      <c r="H219">
        <f>0</f>
        <v>0</v>
      </c>
    </row>
    <row r="220" spans="1:8" x14ac:dyDescent="0.2">
      <c r="A220" s="4">
        <v>44818</v>
      </c>
      <c r="B220">
        <v>105.2444152832031</v>
      </c>
      <c r="C220">
        <v>3946.010009765625</v>
      </c>
      <c r="D220">
        <f t="shared" si="12"/>
        <v>5.3177363502343589E-3</v>
      </c>
      <c r="E220">
        <f t="shared" si="13"/>
        <v>3.3870120853238816E-3</v>
      </c>
      <c r="F220">
        <f t="shared" si="14"/>
        <v>3.7645569113771331E-3</v>
      </c>
      <c r="G220">
        <f t="shared" si="15"/>
        <v>1.5531794388572258E-3</v>
      </c>
      <c r="H220">
        <f>0</f>
        <v>0</v>
      </c>
    </row>
    <row r="221" spans="1:8" x14ac:dyDescent="0.2">
      <c r="A221" s="4">
        <v>44819</v>
      </c>
      <c r="B221">
        <v>103.2860488891602</v>
      </c>
      <c r="C221">
        <v>3901.35009765625</v>
      </c>
      <c r="D221">
        <f t="shared" si="12"/>
        <v>-1.8607793950615958E-2</v>
      </c>
      <c r="E221">
        <f t="shared" si="13"/>
        <v>-1.1317739184353415E-2</v>
      </c>
      <c r="F221">
        <f t="shared" si="14"/>
        <v>-1.5341569945504454E-2</v>
      </c>
      <c r="G221">
        <f t="shared" si="15"/>
        <v>-3.2662240051115048E-3</v>
      </c>
      <c r="H221">
        <f>0</f>
        <v>0</v>
      </c>
    </row>
    <row r="222" spans="1:8" x14ac:dyDescent="0.2">
      <c r="A222" s="4">
        <v>44820</v>
      </c>
      <c r="B222">
        <v>103.01763916015619</v>
      </c>
      <c r="C222">
        <v>3873.330078125</v>
      </c>
      <c r="D222">
        <f t="shared" si="12"/>
        <v>-2.5987026504620259E-3</v>
      </c>
      <c r="E222">
        <f t="shared" si="13"/>
        <v>-7.1821340894484553E-3</v>
      </c>
      <c r="F222">
        <f t="shared" si="14"/>
        <v>-9.9681097540248592E-3</v>
      </c>
      <c r="G222">
        <f t="shared" si="15"/>
        <v>7.3694071035628333E-3</v>
      </c>
      <c r="H222">
        <f>0</f>
        <v>0</v>
      </c>
    </row>
    <row r="223" spans="1:8" x14ac:dyDescent="0.2">
      <c r="A223" s="4">
        <v>44823</v>
      </c>
      <c r="B223">
        <v>103.23635101318359</v>
      </c>
      <c r="C223">
        <v>3899.889892578125</v>
      </c>
      <c r="D223">
        <f t="shared" si="12"/>
        <v>2.1230524676203455E-3</v>
      </c>
      <c r="E223">
        <f t="shared" si="13"/>
        <v>6.8571007162865349E-3</v>
      </c>
      <c r="F223">
        <f t="shared" si="14"/>
        <v>8.273300539330385E-3</v>
      </c>
      <c r="G223">
        <f t="shared" si="15"/>
        <v>-6.1502480717100395E-3</v>
      </c>
      <c r="H223">
        <f>0</f>
        <v>0</v>
      </c>
    </row>
    <row r="224" spans="1:8" x14ac:dyDescent="0.2">
      <c r="A224" s="4">
        <v>44824</v>
      </c>
      <c r="B224">
        <v>101.2282791137695</v>
      </c>
      <c r="C224">
        <v>3855.929931640625</v>
      </c>
      <c r="D224">
        <f t="shared" si="12"/>
        <v>-1.9451209575953032E-2</v>
      </c>
      <c r="E224">
        <f t="shared" si="13"/>
        <v>-1.1272103097361819E-2</v>
      </c>
      <c r="F224">
        <f t="shared" si="14"/>
        <v>-1.5282274221875919E-2</v>
      </c>
      <c r="G224">
        <f t="shared" si="15"/>
        <v>-4.1689353540771135E-3</v>
      </c>
      <c r="H224">
        <f>0</f>
        <v>0</v>
      </c>
    </row>
    <row r="225" spans="1:8" x14ac:dyDescent="0.2">
      <c r="A225" s="4">
        <v>44825</v>
      </c>
      <c r="B225">
        <v>99.419036865234375</v>
      </c>
      <c r="C225">
        <v>3789.929931640625</v>
      </c>
      <c r="D225">
        <f t="shared" si="12"/>
        <v>-1.7872893467859252E-2</v>
      </c>
      <c r="E225">
        <f t="shared" si="13"/>
        <v>-1.7116493600784488E-2</v>
      </c>
      <c r="F225">
        <f t="shared" si="14"/>
        <v>-2.2875987594628402E-2</v>
      </c>
      <c r="G225">
        <f t="shared" si="15"/>
        <v>5.0030941267691503E-3</v>
      </c>
      <c r="H225">
        <f>0</f>
        <v>0</v>
      </c>
    </row>
    <row r="226" spans="1:8" x14ac:dyDescent="0.2">
      <c r="A226" s="4">
        <v>44826</v>
      </c>
      <c r="B226">
        <v>99.975723266601562</v>
      </c>
      <c r="C226">
        <v>3757.989990234375</v>
      </c>
      <c r="D226">
        <f t="shared" si="12"/>
        <v>5.5993944310865906E-3</v>
      </c>
      <c r="E226">
        <f t="shared" si="13"/>
        <v>-8.4275809796894308E-3</v>
      </c>
      <c r="F226">
        <f t="shared" si="14"/>
        <v>-1.1586339524937194E-2</v>
      </c>
      <c r="G226">
        <f t="shared" si="15"/>
        <v>1.7185733956023783E-2</v>
      </c>
      <c r="H226">
        <f>0</f>
        <v>0</v>
      </c>
    </row>
    <row r="227" spans="1:8" x14ac:dyDescent="0.2">
      <c r="A227" s="4">
        <v>44827</v>
      </c>
      <c r="B227">
        <v>98.583992004394531</v>
      </c>
      <c r="C227">
        <v>3693.22998046875</v>
      </c>
      <c r="D227">
        <f t="shared" si="12"/>
        <v>-1.3920692111381361E-2</v>
      </c>
      <c r="E227">
        <f t="shared" si="13"/>
        <v>-1.7232619015461026E-2</v>
      </c>
      <c r="F227">
        <f t="shared" si="14"/>
        <v>-2.3026871269124356E-2</v>
      </c>
      <c r="G227">
        <f t="shared" si="15"/>
        <v>9.1061791577429947E-3</v>
      </c>
      <c r="H227">
        <f>0</f>
        <v>0</v>
      </c>
    </row>
    <row r="228" spans="1:8" x14ac:dyDescent="0.2">
      <c r="A228" s="4">
        <v>44830</v>
      </c>
      <c r="B228">
        <v>98.226127624511719</v>
      </c>
      <c r="C228">
        <v>3655.0400390625</v>
      </c>
      <c r="D228">
        <f t="shared" si="12"/>
        <v>-3.6300455338312831E-3</v>
      </c>
      <c r="E228">
        <f t="shared" si="13"/>
        <v>-1.0340526208282075E-2</v>
      </c>
      <c r="F228">
        <f t="shared" si="14"/>
        <v>-1.4071860941618695E-2</v>
      </c>
      <c r="G228">
        <f t="shared" si="15"/>
        <v>1.0441815407787412E-2</v>
      </c>
      <c r="H228">
        <f>0</f>
        <v>0</v>
      </c>
    </row>
    <row r="229" spans="1:8" x14ac:dyDescent="0.2">
      <c r="A229" s="4">
        <v>44831</v>
      </c>
      <c r="B229">
        <v>97.510383605957031</v>
      </c>
      <c r="C229">
        <v>3647.2900390625</v>
      </c>
      <c r="D229">
        <f t="shared" si="12"/>
        <v>-7.2866968887418393E-3</v>
      </c>
      <c r="E229">
        <f t="shared" si="13"/>
        <v>-2.1203598092424114E-3</v>
      </c>
      <c r="F229">
        <f t="shared" si="14"/>
        <v>-3.3912626013671374E-3</v>
      </c>
      <c r="G229">
        <f t="shared" si="15"/>
        <v>-3.8954342873747019E-3</v>
      </c>
      <c r="H229">
        <f>0</f>
        <v>0</v>
      </c>
    </row>
    <row r="230" spans="1:8" x14ac:dyDescent="0.2">
      <c r="A230" s="4">
        <v>44832</v>
      </c>
      <c r="B230">
        <v>100.1447219848633</v>
      </c>
      <c r="C230">
        <v>3719.0400390625</v>
      </c>
      <c r="D230">
        <f t="shared" si="12"/>
        <v>2.7015978006524E-2</v>
      </c>
      <c r="E230">
        <f t="shared" si="13"/>
        <v>1.9672139926234733E-2</v>
      </c>
      <c r="F230">
        <f t="shared" si="14"/>
        <v>2.4924093220610136E-2</v>
      </c>
      <c r="G230">
        <f t="shared" si="15"/>
        <v>2.091884785913864E-3</v>
      </c>
      <c r="H230">
        <f>0</f>
        <v>0</v>
      </c>
    </row>
    <row r="231" spans="1:8" x14ac:dyDescent="0.2">
      <c r="A231" s="4">
        <v>44833</v>
      </c>
      <c r="B231">
        <v>97.510383605957031</v>
      </c>
      <c r="C231">
        <v>3640.469970703125</v>
      </c>
      <c r="D231">
        <f t="shared" si="12"/>
        <v>-2.6305314216204412E-2</v>
      </c>
      <c r="E231">
        <f t="shared" si="13"/>
        <v>-2.1126437880238824E-2</v>
      </c>
      <c r="F231">
        <f t="shared" si="14"/>
        <v>-2.8086174607466093E-2</v>
      </c>
      <c r="G231">
        <f t="shared" si="15"/>
        <v>1.7808603912616815E-3</v>
      </c>
      <c r="H231">
        <f>0</f>
        <v>0</v>
      </c>
    </row>
    <row r="232" spans="1:8" x14ac:dyDescent="0.2">
      <c r="A232" s="4">
        <v>44834</v>
      </c>
      <c r="B232">
        <v>95.58184814453125</v>
      </c>
      <c r="C232">
        <v>3585.6201171875</v>
      </c>
      <c r="D232">
        <f t="shared" si="12"/>
        <v>-1.9777744585838808E-2</v>
      </c>
      <c r="E232">
        <f t="shared" si="13"/>
        <v>-1.5066695771983274E-2</v>
      </c>
      <c r="F232">
        <f t="shared" si="14"/>
        <v>-2.0212651328016671E-2</v>
      </c>
      <c r="G232">
        <f t="shared" si="15"/>
        <v>4.349067421778631E-4</v>
      </c>
      <c r="H232">
        <f>0</f>
        <v>0</v>
      </c>
    </row>
    <row r="233" spans="1:8" x14ac:dyDescent="0.2">
      <c r="A233" s="4">
        <v>44837</v>
      </c>
      <c r="B233">
        <v>98.713241577148438</v>
      </c>
      <c r="C233">
        <v>3678.429931640625</v>
      </c>
      <c r="D233">
        <f t="shared" si="12"/>
        <v>3.276138192977962E-2</v>
      </c>
      <c r="E233">
        <f t="shared" si="13"/>
        <v>2.5883894952576147E-2</v>
      </c>
      <c r="F233">
        <f t="shared" si="14"/>
        <v>3.2995129402084794E-2</v>
      </c>
      <c r="G233">
        <f t="shared" si="15"/>
        <v>-2.3374747230517356E-4</v>
      </c>
      <c r="H233">
        <f>0</f>
        <v>0</v>
      </c>
    </row>
    <row r="234" spans="1:8" x14ac:dyDescent="0.2">
      <c r="A234" s="4">
        <v>44838</v>
      </c>
      <c r="B234">
        <v>101.8048553466797</v>
      </c>
      <c r="C234">
        <v>3790.929931640625</v>
      </c>
      <c r="D234">
        <f t="shared" si="12"/>
        <v>3.1319139358978898E-2</v>
      </c>
      <c r="E234">
        <f t="shared" si="13"/>
        <v>3.0583700679551518E-2</v>
      </c>
      <c r="F234">
        <f t="shared" si="14"/>
        <v>3.9101664818801202E-2</v>
      </c>
      <c r="G234">
        <f t="shared" si="15"/>
        <v>-7.7825254598223037E-3</v>
      </c>
      <c r="H234">
        <f>0</f>
        <v>0</v>
      </c>
    </row>
    <row r="235" spans="1:8" x14ac:dyDescent="0.2">
      <c r="A235" s="4">
        <v>44839</v>
      </c>
      <c r="B235">
        <v>101.6159744262695</v>
      </c>
      <c r="C235">
        <v>3783.280029296875</v>
      </c>
      <c r="D235">
        <f t="shared" si="12"/>
        <v>-1.8553233022825522E-3</v>
      </c>
      <c r="E235">
        <f t="shared" si="13"/>
        <v>-2.0179487570848309E-3</v>
      </c>
      <c r="F235">
        <f t="shared" si="14"/>
        <v>-3.2581982252219708E-3</v>
      </c>
      <c r="G235">
        <f t="shared" si="15"/>
        <v>1.4028749229394186E-3</v>
      </c>
      <c r="H235">
        <f>0</f>
        <v>0</v>
      </c>
    </row>
    <row r="236" spans="1:8" x14ac:dyDescent="0.2">
      <c r="A236" s="4">
        <v>44840</v>
      </c>
      <c r="B236">
        <v>101.635856628418</v>
      </c>
      <c r="C236">
        <v>3744.52001953125</v>
      </c>
      <c r="D236">
        <f t="shared" si="12"/>
        <v>1.9566020264782935E-4</v>
      </c>
      <c r="E236">
        <f t="shared" si="13"/>
        <v>-1.0245080846639998E-2</v>
      </c>
      <c r="F236">
        <f t="shared" si="14"/>
        <v>-1.3947847202522345E-2</v>
      </c>
      <c r="G236">
        <f t="shared" si="15"/>
        <v>1.4143507405170175E-2</v>
      </c>
      <c r="H236">
        <f>0</f>
        <v>0</v>
      </c>
    </row>
    <row r="237" spans="1:8" x14ac:dyDescent="0.2">
      <c r="A237" s="4">
        <v>44841</v>
      </c>
      <c r="B237">
        <v>98.981643676757812</v>
      </c>
      <c r="C237">
        <v>3639.659912109375</v>
      </c>
      <c r="D237">
        <f t="shared" si="12"/>
        <v>-2.6114926756253154E-2</v>
      </c>
      <c r="E237">
        <f t="shared" si="13"/>
        <v>-2.8003617786773516E-2</v>
      </c>
      <c r="F237">
        <f t="shared" si="14"/>
        <v>-3.7021808356185223E-2</v>
      </c>
      <c r="G237">
        <f t="shared" si="15"/>
        <v>1.090688159993207E-2</v>
      </c>
      <c r="H237">
        <f>0</f>
        <v>0</v>
      </c>
    </row>
    <row r="238" spans="1:8" x14ac:dyDescent="0.2">
      <c r="A238" s="4">
        <v>44844</v>
      </c>
      <c r="B238">
        <v>98.126716613769531</v>
      </c>
      <c r="C238">
        <v>3612.389892578125</v>
      </c>
      <c r="D238">
        <f t="shared" si="12"/>
        <v>-8.6372283913590531E-3</v>
      </c>
      <c r="E238">
        <f t="shared" si="13"/>
        <v>-7.4924636339018802E-3</v>
      </c>
      <c r="F238">
        <f t="shared" si="14"/>
        <v>-1.0371326070644374E-2</v>
      </c>
      <c r="G238">
        <f t="shared" si="15"/>
        <v>1.7340976792853211E-3</v>
      </c>
      <c r="H238">
        <f>0</f>
        <v>0</v>
      </c>
    </row>
    <row r="239" spans="1:8" x14ac:dyDescent="0.2">
      <c r="A239" s="4">
        <v>44845</v>
      </c>
      <c r="B239">
        <v>97.470619201660156</v>
      </c>
      <c r="C239">
        <v>3588.840087890625</v>
      </c>
      <c r="D239">
        <f t="shared" si="12"/>
        <v>-6.6862260834814613E-3</v>
      </c>
      <c r="E239">
        <f t="shared" si="13"/>
        <v>-6.5191757777544046E-3</v>
      </c>
      <c r="F239">
        <f t="shared" si="14"/>
        <v>-9.1067170400814194E-3</v>
      </c>
      <c r="G239">
        <f t="shared" si="15"/>
        <v>2.4204909565999581E-3</v>
      </c>
      <c r="H239">
        <f>0</f>
        <v>0</v>
      </c>
    </row>
    <row r="240" spans="1:8" x14ac:dyDescent="0.2">
      <c r="A240" s="4">
        <v>44846</v>
      </c>
      <c r="B240">
        <v>97.719154357910156</v>
      </c>
      <c r="C240">
        <v>3577.030029296875</v>
      </c>
      <c r="D240">
        <f t="shared" si="12"/>
        <v>2.5498469003855107E-3</v>
      </c>
      <c r="E240">
        <f t="shared" si="13"/>
        <v>-3.2907731480149582E-3</v>
      </c>
      <c r="F240">
        <f t="shared" si="14"/>
        <v>-4.9120000361911774E-3</v>
      </c>
      <c r="G240">
        <f t="shared" si="15"/>
        <v>7.461846936576688E-3</v>
      </c>
      <c r="H240">
        <f>0</f>
        <v>0</v>
      </c>
    </row>
    <row r="241" spans="1:8" x14ac:dyDescent="0.2">
      <c r="A241" s="4">
        <v>44847</v>
      </c>
      <c r="B241">
        <v>99.120811462402344</v>
      </c>
      <c r="C241">
        <v>3669.909912109375</v>
      </c>
      <c r="D241">
        <f t="shared" si="12"/>
        <v>1.43437293711981E-2</v>
      </c>
      <c r="E241">
        <f t="shared" si="13"/>
        <v>2.5965642460864968E-2</v>
      </c>
      <c r="F241">
        <f t="shared" si="14"/>
        <v>3.3101345293462765E-2</v>
      </c>
      <c r="G241">
        <f t="shared" si="15"/>
        <v>-1.8757615922264666E-2</v>
      </c>
      <c r="H241">
        <f>0</f>
        <v>0</v>
      </c>
    </row>
    <row r="242" spans="1:8" x14ac:dyDescent="0.2">
      <c r="A242" s="4">
        <v>44848</v>
      </c>
      <c r="B242">
        <v>96.605766296386719</v>
      </c>
      <c r="C242">
        <v>3583.070068359375</v>
      </c>
      <c r="D242">
        <f t="shared" si="12"/>
        <v>-2.5373532852579705E-2</v>
      </c>
      <c r="E242">
        <f t="shared" si="13"/>
        <v>-2.3662663615654389E-2</v>
      </c>
      <c r="F242">
        <f t="shared" si="14"/>
        <v>-3.138153470909949E-2</v>
      </c>
      <c r="G242">
        <f t="shared" si="15"/>
        <v>6.0080018565197846E-3</v>
      </c>
      <c r="H242">
        <f>0</f>
        <v>0</v>
      </c>
    </row>
    <row r="243" spans="1:8" x14ac:dyDescent="0.2">
      <c r="A243" s="4">
        <v>44851</v>
      </c>
      <c r="B243">
        <v>100.1844787597656</v>
      </c>
      <c r="C243">
        <v>3677.949951171875</v>
      </c>
      <c r="D243">
        <f t="shared" si="12"/>
        <v>3.7044501592165657E-2</v>
      </c>
      <c r="E243">
        <f t="shared" si="13"/>
        <v>2.6480052302171098E-2</v>
      </c>
      <c r="F243">
        <f t="shared" si="14"/>
        <v>3.3769726519651225E-2</v>
      </c>
      <c r="G243">
        <f t="shared" si="15"/>
        <v>3.2747750725144326E-3</v>
      </c>
      <c r="H243">
        <f>0</f>
        <v>0</v>
      </c>
    </row>
    <row r="244" spans="1:8" x14ac:dyDescent="0.2">
      <c r="A244" s="4">
        <v>44852</v>
      </c>
      <c r="B244">
        <v>100.7908935546875</v>
      </c>
      <c r="C244">
        <v>3719.97998046875</v>
      </c>
      <c r="D244">
        <f t="shared" si="12"/>
        <v>6.0529814840484253E-3</v>
      </c>
      <c r="E244">
        <f t="shared" si="13"/>
        <v>1.1427569666488724E-2</v>
      </c>
      <c r="F244">
        <f t="shared" si="14"/>
        <v>1.4211786539979194E-2</v>
      </c>
      <c r="G244">
        <f t="shared" si="15"/>
        <v>-8.1588050559307686E-3</v>
      </c>
      <c r="H244">
        <f>0</f>
        <v>0</v>
      </c>
    </row>
    <row r="245" spans="1:8" x14ac:dyDescent="0.2">
      <c r="A245" s="4">
        <v>44853</v>
      </c>
      <c r="B245">
        <v>99.697380065917969</v>
      </c>
      <c r="C245">
        <v>3695.159912109375</v>
      </c>
      <c r="D245">
        <f t="shared" si="12"/>
        <v>-1.0849328249840418E-2</v>
      </c>
      <c r="E245">
        <f t="shared" si="13"/>
        <v>-6.6720972934503076E-3</v>
      </c>
      <c r="F245">
        <f t="shared" si="14"/>
        <v>-9.3054104980290868E-3</v>
      </c>
      <c r="G245">
        <f t="shared" si="15"/>
        <v>-1.5439177518113308E-3</v>
      </c>
      <c r="H245">
        <f>0</f>
        <v>0</v>
      </c>
    </row>
    <row r="246" spans="1:8" x14ac:dyDescent="0.2">
      <c r="A246" s="4">
        <v>44854</v>
      </c>
      <c r="B246">
        <v>99.935966491699219</v>
      </c>
      <c r="C246">
        <v>3665.780029296875</v>
      </c>
      <c r="D246">
        <f t="shared" si="12"/>
        <v>2.393106274442669E-3</v>
      </c>
      <c r="E246">
        <f t="shared" si="13"/>
        <v>-7.9509097065648682E-3</v>
      </c>
      <c r="F246">
        <f t="shared" si="14"/>
        <v>-1.0966992645392934E-2</v>
      </c>
      <c r="G246">
        <f t="shared" si="15"/>
        <v>1.3360098919835603E-2</v>
      </c>
      <c r="H246">
        <f>0</f>
        <v>0</v>
      </c>
    </row>
    <row r="247" spans="1:8" x14ac:dyDescent="0.2">
      <c r="A247" s="4">
        <v>44855</v>
      </c>
      <c r="B247">
        <v>100.88034820556641</v>
      </c>
      <c r="C247">
        <v>3752.75</v>
      </c>
      <c r="D247">
        <f t="shared" si="12"/>
        <v>9.4498682208234985E-3</v>
      </c>
      <c r="E247">
        <f t="shared" si="13"/>
        <v>2.372481982226482E-2</v>
      </c>
      <c r="F247">
        <f t="shared" si="14"/>
        <v>3.018980732782902E-2</v>
      </c>
      <c r="G247">
        <f t="shared" si="15"/>
        <v>-2.0739939107005521E-2</v>
      </c>
      <c r="H247">
        <f>0</f>
        <v>0</v>
      </c>
    </row>
    <row r="248" spans="1:8" x14ac:dyDescent="0.2">
      <c r="A248" s="4">
        <v>44858</v>
      </c>
      <c r="B248">
        <v>102.3615417480469</v>
      </c>
      <c r="C248">
        <v>3797.340087890625</v>
      </c>
      <c r="D248">
        <f t="shared" si="12"/>
        <v>1.4682676743563938E-2</v>
      </c>
      <c r="E248">
        <f t="shared" si="13"/>
        <v>1.1881976654619875E-2</v>
      </c>
      <c r="F248">
        <f t="shared" si="14"/>
        <v>1.4802205065302389E-2</v>
      </c>
      <c r="G248">
        <f t="shared" si="15"/>
        <v>-1.1952832173845081E-4</v>
      </c>
      <c r="H248">
        <f>0</f>
        <v>0</v>
      </c>
    </row>
    <row r="249" spans="1:8" x14ac:dyDescent="0.2">
      <c r="A249" s="4">
        <v>44859</v>
      </c>
      <c r="B249">
        <v>104.30995941162109</v>
      </c>
      <c r="C249">
        <v>3859.110107421875</v>
      </c>
      <c r="D249">
        <f t="shared" si="12"/>
        <v>1.9034665073431878E-2</v>
      </c>
      <c r="E249">
        <f t="shared" si="13"/>
        <v>1.6266654579669915E-2</v>
      </c>
      <c r="F249">
        <f t="shared" si="14"/>
        <v>2.0499289709999875E-2</v>
      </c>
      <c r="G249">
        <f t="shared" si="15"/>
        <v>-1.4646246365679974E-3</v>
      </c>
      <c r="H249">
        <f>0</f>
        <v>0</v>
      </c>
    </row>
    <row r="250" spans="1:8" x14ac:dyDescent="0.2">
      <c r="A250" s="4">
        <v>44860</v>
      </c>
      <c r="B250">
        <v>94.259696960449219</v>
      </c>
      <c r="C250">
        <v>3830.60009765625</v>
      </c>
      <c r="D250">
        <f t="shared" si="12"/>
        <v>-9.6349979502074135E-2</v>
      </c>
      <c r="E250">
        <f t="shared" si="13"/>
        <v>-7.3877160723645474E-3</v>
      </c>
      <c r="F250">
        <f t="shared" si="14"/>
        <v>-1.0235225829166082E-2</v>
      </c>
      <c r="G250">
        <f t="shared" si="15"/>
        <v>-8.6114753672908051E-2</v>
      </c>
      <c r="H250">
        <f>0</f>
        <v>0</v>
      </c>
    </row>
    <row r="251" spans="1:8" x14ac:dyDescent="0.2">
      <c r="A251" s="4">
        <v>44861</v>
      </c>
      <c r="B251">
        <v>92.052825927734375</v>
      </c>
      <c r="C251">
        <v>3807.300048828125</v>
      </c>
      <c r="D251">
        <f t="shared" si="12"/>
        <v>-2.341266844556944E-2</v>
      </c>
      <c r="E251">
        <f t="shared" si="13"/>
        <v>-6.0826106182112483E-3</v>
      </c>
      <c r="F251">
        <f t="shared" si="14"/>
        <v>-8.5394806981293845E-3</v>
      </c>
      <c r="G251">
        <f t="shared" si="15"/>
        <v>-1.4873187747440056E-2</v>
      </c>
      <c r="H251">
        <f>0</f>
        <v>0</v>
      </c>
    </row>
    <row r="252" spans="1:8" x14ac:dyDescent="0.2">
      <c r="A252" s="4">
        <v>44862</v>
      </c>
      <c r="B252">
        <v>96.009307861328125</v>
      </c>
      <c r="C252">
        <v>3901.06005859375</v>
      </c>
      <c r="D252">
        <f t="shared" si="12"/>
        <v>4.2980559192172585E-2</v>
      </c>
      <c r="E252">
        <f t="shared" si="13"/>
        <v>2.4626377895927698E-2</v>
      </c>
      <c r="F252">
        <f t="shared" si="14"/>
        <v>3.1361216664059617E-2</v>
      </c>
      <c r="G252">
        <f t="shared" si="15"/>
        <v>1.1619342528112968E-2</v>
      </c>
      <c r="H252">
        <f>0</f>
        <v>0</v>
      </c>
    </row>
    <row r="253" spans="1:8" x14ac:dyDescent="0.2">
      <c r="A253" s="4">
        <v>44865</v>
      </c>
      <c r="B253">
        <v>94.100654602050781</v>
      </c>
      <c r="C253">
        <v>3871.97998046875</v>
      </c>
      <c r="D253">
        <f t="shared" si="12"/>
        <v>-1.9879877293086268E-2</v>
      </c>
      <c r="E253">
        <f t="shared" si="13"/>
        <v>-7.4544041076575196E-3</v>
      </c>
      <c r="F253">
        <f t="shared" si="14"/>
        <v>-1.0321874697873651E-2</v>
      </c>
      <c r="G253">
        <f t="shared" si="15"/>
        <v>-9.5580025952126165E-3</v>
      </c>
      <c r="H253">
        <f>0</f>
        <v>0</v>
      </c>
    </row>
    <row r="254" spans="1:8" x14ac:dyDescent="0.2">
      <c r="A254" s="4">
        <v>44866</v>
      </c>
      <c r="B254">
        <v>89.965225219726562</v>
      </c>
      <c r="C254">
        <v>3856.10009765625</v>
      </c>
      <c r="D254">
        <f t="shared" si="12"/>
        <v>-4.3946871568671275E-2</v>
      </c>
      <c r="E254">
        <f t="shared" si="13"/>
        <v>-4.1012306087846451E-3</v>
      </c>
      <c r="F254">
        <f t="shared" si="14"/>
        <v>-5.9650408373302499E-3</v>
      </c>
      <c r="G254">
        <f t="shared" si="15"/>
        <v>-3.7981830731341024E-2</v>
      </c>
      <c r="H254">
        <f>0</f>
        <v>0</v>
      </c>
    </row>
    <row r="255" spans="1:8" x14ac:dyDescent="0.2">
      <c r="A255" s="4">
        <v>44867</v>
      </c>
      <c r="B255">
        <v>86.555503845214844</v>
      </c>
      <c r="C255">
        <v>3759.68994140625</v>
      </c>
      <c r="D255">
        <f t="shared" si="12"/>
        <v>-3.7900437265443232E-2</v>
      </c>
      <c r="E255">
        <f t="shared" si="13"/>
        <v>-2.500198485734284E-2</v>
      </c>
      <c r="F255">
        <f t="shared" si="14"/>
        <v>-3.3121736979544104E-2</v>
      </c>
      <c r="G255">
        <f t="shared" si="15"/>
        <v>-4.7787002858991276E-3</v>
      </c>
      <c r="H255">
        <f>0</f>
        <v>0</v>
      </c>
    </row>
    <row r="256" spans="1:8" x14ac:dyDescent="0.2">
      <c r="A256" s="4">
        <v>44868</v>
      </c>
      <c r="B256">
        <v>82.996650695800781</v>
      </c>
      <c r="C256">
        <v>3719.889892578125</v>
      </c>
      <c r="D256">
        <f t="shared" si="12"/>
        <v>-4.1116428087326184E-2</v>
      </c>
      <c r="E256">
        <f t="shared" si="13"/>
        <v>-1.0585992315429671E-2</v>
      </c>
      <c r="F256">
        <f t="shared" si="14"/>
        <v>-1.4390799119913348E-2</v>
      </c>
      <c r="G256">
        <f t="shared" si="15"/>
        <v>-2.6725628967412839E-2</v>
      </c>
      <c r="H256">
        <f>0</f>
        <v>0</v>
      </c>
    </row>
    <row r="257" spans="1:15" x14ac:dyDescent="0.2">
      <c r="A257" s="4">
        <v>44869</v>
      </c>
      <c r="B257">
        <v>86.18768310546875</v>
      </c>
      <c r="C257">
        <v>3770.550048828125</v>
      </c>
      <c r="D257">
        <f t="shared" si="12"/>
        <v>3.8447725093916585E-2</v>
      </c>
      <c r="E257">
        <f t="shared" si="13"/>
        <v>1.3618724670070526E-2</v>
      </c>
      <c r="F257">
        <f t="shared" si="14"/>
        <v>1.7058790524864923E-2</v>
      </c>
      <c r="G257">
        <f t="shared" si="15"/>
        <v>2.1388934569051662E-2</v>
      </c>
      <c r="H257">
        <f>0</f>
        <v>0</v>
      </c>
    </row>
    <row r="258" spans="1:15" x14ac:dyDescent="0.2">
      <c r="A258" s="4">
        <v>44872</v>
      </c>
      <c r="B258">
        <v>88.126167297363281</v>
      </c>
      <c r="C258">
        <v>3806.800048828125</v>
      </c>
      <c r="D258">
        <f t="shared" ref="D258:D300" si="16">(B258/B257)-1</f>
        <v>2.2491429425274045E-2</v>
      </c>
      <c r="E258">
        <f t="shared" ref="E258:E300" si="17">(C258/C257)-1</f>
        <v>9.6139819205598442E-3</v>
      </c>
      <c r="F258">
        <f t="shared" ref="F258:F300" si="18">alpha_goog+beta_goog*E258</f>
        <v>1.1855361946027968E-2</v>
      </c>
      <c r="G258">
        <f t="shared" ref="G258:G300" si="19">D258-F258</f>
        <v>1.0636067479246078E-2</v>
      </c>
      <c r="H258">
        <f>0</f>
        <v>0</v>
      </c>
    </row>
    <row r="259" spans="1:15" x14ac:dyDescent="0.2">
      <c r="A259" s="4">
        <v>44873</v>
      </c>
      <c r="B259">
        <v>88.384635925292969</v>
      </c>
      <c r="C259">
        <v>3828.110107421875</v>
      </c>
      <c r="D259">
        <f t="shared" si="16"/>
        <v>2.9329384887184506E-3</v>
      </c>
      <c r="E259">
        <f t="shared" si="17"/>
        <v>5.5978928024627006E-3</v>
      </c>
      <c r="F259">
        <f t="shared" si="18"/>
        <v>6.6371908425741626E-3</v>
      </c>
      <c r="G259">
        <f t="shared" si="19"/>
        <v>-3.704252353855712E-3</v>
      </c>
      <c r="H259">
        <f>0</f>
        <v>0</v>
      </c>
    </row>
    <row r="260" spans="1:15" x14ac:dyDescent="0.2">
      <c r="A260" s="4">
        <v>44874</v>
      </c>
      <c r="B260">
        <v>86.883552551269531</v>
      </c>
      <c r="C260">
        <v>3748.570068359375</v>
      </c>
      <c r="D260">
        <f t="shared" si="16"/>
        <v>-1.6983532921855615E-2</v>
      </c>
      <c r="E260">
        <f t="shared" si="17"/>
        <v>-2.077788695478977E-2</v>
      </c>
      <c r="F260">
        <f t="shared" si="18"/>
        <v>-2.763329661751698E-2</v>
      </c>
      <c r="G260">
        <f t="shared" si="19"/>
        <v>1.0649763695661365E-2</v>
      </c>
      <c r="H260">
        <f>0</f>
        <v>0</v>
      </c>
    </row>
    <row r="261" spans="1:15" x14ac:dyDescent="0.2">
      <c r="A261" s="4">
        <v>44875</v>
      </c>
      <c r="B261">
        <v>93.613548278808594</v>
      </c>
      <c r="C261">
        <v>3956.3701171875</v>
      </c>
      <c r="D261">
        <f t="shared" si="16"/>
        <v>7.7459951048476361E-2</v>
      </c>
      <c r="E261">
        <f t="shared" si="17"/>
        <v>5.5434484360344927E-2</v>
      </c>
      <c r="F261">
        <f t="shared" si="18"/>
        <v>7.139069962058342E-2</v>
      </c>
      <c r="G261">
        <f t="shared" si="19"/>
        <v>6.069251427892941E-3</v>
      </c>
      <c r="H261">
        <f>0</f>
        <v>0</v>
      </c>
    </row>
    <row r="262" spans="1:15" x14ac:dyDescent="0.2">
      <c r="A262" s="4">
        <v>44876</v>
      </c>
      <c r="B262">
        <v>96.158424377441406</v>
      </c>
      <c r="C262">
        <v>3992.929931640625</v>
      </c>
      <c r="D262">
        <f t="shared" si="16"/>
        <v>2.7184912284848206E-2</v>
      </c>
      <c r="E262">
        <f t="shared" si="17"/>
        <v>9.2407467881479022E-3</v>
      </c>
      <c r="F262">
        <f t="shared" si="18"/>
        <v>1.1370411357165402E-2</v>
      </c>
      <c r="G262">
        <f t="shared" si="19"/>
        <v>1.5814500927682804E-2</v>
      </c>
      <c r="H262">
        <f>0</f>
        <v>0</v>
      </c>
    </row>
    <row r="263" spans="1:15" x14ac:dyDescent="0.2">
      <c r="A263" s="4">
        <v>44879</v>
      </c>
      <c r="B263">
        <v>95.462562561035156</v>
      </c>
      <c r="C263">
        <v>3957.25</v>
      </c>
      <c r="D263">
        <f t="shared" si="16"/>
        <v>-7.2366183297144504E-3</v>
      </c>
      <c r="E263">
        <f t="shared" si="17"/>
        <v>-8.9357770488009969E-3</v>
      </c>
      <c r="F263">
        <f t="shared" si="18"/>
        <v>-1.2246647094004103E-2</v>
      </c>
      <c r="G263">
        <f t="shared" si="19"/>
        <v>5.0100287642896521E-3</v>
      </c>
      <c r="H263">
        <f>0</f>
        <v>0</v>
      </c>
    </row>
    <row r="264" spans="1:15" x14ac:dyDescent="0.2">
      <c r="A264" s="4">
        <v>44880</v>
      </c>
      <c r="B264">
        <v>98.136665344238281</v>
      </c>
      <c r="C264">
        <v>3991.72998046875</v>
      </c>
      <c r="D264">
        <f t="shared" si="16"/>
        <v>2.8012057412489799E-2</v>
      </c>
      <c r="E264">
        <f t="shared" si="17"/>
        <v>8.7131165503191443E-3</v>
      </c>
      <c r="F264">
        <f t="shared" si="18"/>
        <v>1.0684852650825987E-2</v>
      </c>
      <c r="G264">
        <f t="shared" si="19"/>
        <v>1.7327204761663814E-2</v>
      </c>
      <c r="H264">
        <f>0</f>
        <v>0</v>
      </c>
    </row>
    <row r="265" spans="1:15" x14ac:dyDescent="0.2">
      <c r="A265" s="4">
        <v>44881</v>
      </c>
      <c r="B265">
        <v>98.405059814453125</v>
      </c>
      <c r="C265">
        <v>3958.7900390625</v>
      </c>
      <c r="D265">
        <f t="shared" si="16"/>
        <v>2.7349051373752875E-3</v>
      </c>
      <c r="E265">
        <f t="shared" si="17"/>
        <v>-8.252046497990273E-3</v>
      </c>
      <c r="F265">
        <f t="shared" si="18"/>
        <v>-1.1358264665757704E-2</v>
      </c>
      <c r="G265">
        <f t="shared" si="19"/>
        <v>1.4093169803132992E-2</v>
      </c>
      <c r="H265">
        <f>0</f>
        <v>0</v>
      </c>
    </row>
    <row r="266" spans="1:15" x14ac:dyDescent="0.2">
      <c r="A266" s="4">
        <v>44882</v>
      </c>
      <c r="B266">
        <v>97.917953491210938</v>
      </c>
      <c r="C266">
        <v>3946.56005859375</v>
      </c>
      <c r="D266">
        <f t="shared" si="16"/>
        <v>-4.950012978607421E-3</v>
      </c>
      <c r="E266">
        <f t="shared" si="17"/>
        <v>-3.0893228355314273E-3</v>
      </c>
      <c r="F266">
        <f t="shared" si="18"/>
        <v>-4.650252308869487E-3</v>
      </c>
      <c r="G266">
        <f t="shared" si="19"/>
        <v>-2.9976066973793399E-4</v>
      </c>
      <c r="H266">
        <f>0</f>
        <v>0</v>
      </c>
    </row>
    <row r="267" spans="1:15" x14ac:dyDescent="0.2">
      <c r="A267" s="4">
        <v>44883</v>
      </c>
      <c r="B267">
        <v>97.222099304199219</v>
      </c>
      <c r="C267">
        <v>3965.340087890625</v>
      </c>
      <c r="D267">
        <f t="shared" si="16"/>
        <v>-7.1065025585341779E-3</v>
      </c>
      <c r="E267">
        <f t="shared" si="17"/>
        <v>4.7585819088147296E-3</v>
      </c>
      <c r="F267">
        <f t="shared" si="18"/>
        <v>5.5466602982412834E-3</v>
      </c>
      <c r="G267">
        <f t="shared" si="19"/>
        <v>-1.2653162856775462E-2</v>
      </c>
      <c r="H267">
        <f>0</f>
        <v>0</v>
      </c>
    </row>
    <row r="268" spans="1:15" x14ac:dyDescent="0.2">
      <c r="A268" s="4">
        <v>44886</v>
      </c>
      <c r="B268">
        <v>95.263725280761719</v>
      </c>
      <c r="C268">
        <v>3949.93994140625</v>
      </c>
      <c r="D268">
        <f t="shared" si="16"/>
        <v>-2.0143301136811731E-2</v>
      </c>
      <c r="E268">
        <f t="shared" si="17"/>
        <v>-3.8836886983297791E-3</v>
      </c>
      <c r="F268">
        <f t="shared" si="18"/>
        <v>-5.6823850302640038E-3</v>
      </c>
      <c r="G268">
        <f t="shared" si="19"/>
        <v>-1.4460916106547726E-2</v>
      </c>
      <c r="H268">
        <f>0</f>
        <v>0</v>
      </c>
    </row>
    <row r="269" spans="1:15" x14ac:dyDescent="0.2">
      <c r="A269" s="4">
        <v>44887</v>
      </c>
      <c r="B269">
        <v>96.7548828125</v>
      </c>
      <c r="C269">
        <v>4003.580078125</v>
      </c>
      <c r="D269">
        <f t="shared" si="16"/>
        <v>1.5652941634851425E-2</v>
      </c>
      <c r="E269">
        <f t="shared" si="17"/>
        <v>1.3579987927526016E-2</v>
      </c>
      <c r="F269">
        <f t="shared" si="18"/>
        <v>1.7008459233739722E-2</v>
      </c>
      <c r="G269">
        <f t="shared" si="19"/>
        <v>-1.3555175988882971E-3</v>
      </c>
      <c r="H269">
        <f>0</f>
        <v>0</v>
      </c>
    </row>
    <row r="270" spans="1:15" x14ac:dyDescent="0.2">
      <c r="A270" s="4">
        <v>44888</v>
      </c>
      <c r="B270">
        <v>98.236061096191406</v>
      </c>
      <c r="C270">
        <v>4027.260009765625</v>
      </c>
      <c r="D270">
        <f t="shared" si="16"/>
        <v>1.5308563667652431E-2</v>
      </c>
      <c r="E270">
        <f t="shared" si="17"/>
        <v>5.9146891478476515E-3</v>
      </c>
      <c r="F270">
        <f t="shared" si="18"/>
        <v>7.0488095807436915E-3</v>
      </c>
      <c r="G270">
        <f t="shared" si="19"/>
        <v>8.2597540869087382E-3</v>
      </c>
      <c r="H270">
        <f>0</f>
        <v>0</v>
      </c>
      <c r="K270" t="s">
        <v>47</v>
      </c>
      <c r="L270" t="s">
        <v>48</v>
      </c>
      <c r="M270" t="s">
        <v>49</v>
      </c>
      <c r="N270" t="s">
        <v>50</v>
      </c>
      <c r="O270" t="s">
        <v>51</v>
      </c>
    </row>
    <row r="271" spans="1:15" x14ac:dyDescent="0.2">
      <c r="A271" s="4">
        <v>44890</v>
      </c>
      <c r="B271">
        <v>97.023284912109375</v>
      </c>
      <c r="C271">
        <v>4026.1201171875</v>
      </c>
      <c r="D271">
        <f t="shared" si="16"/>
        <v>-1.2345529437448599E-2</v>
      </c>
      <c r="E271">
        <f t="shared" si="17"/>
        <v>-2.8304419763336419E-4</v>
      </c>
      <c r="F271">
        <f t="shared" si="18"/>
        <v>-1.0040079985695063E-3</v>
      </c>
      <c r="G271">
        <f t="shared" si="19"/>
        <v>-1.1341521438879093E-2</v>
      </c>
      <c r="H271">
        <f>0</f>
        <v>0</v>
      </c>
      <c r="K271">
        <f>SUM(G273:G275)</f>
        <v>1.7773418751193776E-2</v>
      </c>
      <c r="L271">
        <f>SUM(G272:G276)</f>
        <v>2.239006132259817E-2</v>
      </c>
      <c r="M271">
        <f>SUM(G271:G277)</f>
        <v>2.541402395109206E-2</v>
      </c>
      <c r="N271">
        <f>SUM(G269:G279)</f>
        <v>6.8891806926727264E-3</v>
      </c>
      <c r="O271">
        <f>SUM(G264:G284)</f>
        <v>-4.1783124668833445E-3</v>
      </c>
    </row>
    <row r="272" spans="1:15" x14ac:dyDescent="0.2">
      <c r="A272" s="4">
        <v>44893</v>
      </c>
      <c r="B272">
        <v>95.681259155273438</v>
      </c>
      <c r="C272">
        <v>3963.93994140625</v>
      </c>
      <c r="D272">
        <f t="shared" si="16"/>
        <v>-1.3831996701118121E-2</v>
      </c>
      <c r="E272">
        <f t="shared" si="17"/>
        <v>-1.5444192913123267E-2</v>
      </c>
      <c r="F272">
        <f t="shared" si="18"/>
        <v>-2.0703139615404695E-2</v>
      </c>
      <c r="G272">
        <f t="shared" si="19"/>
        <v>6.8711429142865738E-3</v>
      </c>
      <c r="H272">
        <f>0</f>
        <v>0</v>
      </c>
      <c r="K272">
        <f>_xlfn.T.TEST(G273:G275, H273:H275, 2, 1)</f>
        <v>0.57392352468367891</v>
      </c>
      <c r="L272">
        <f>_xlfn.T.TEST(G272:G276, H272:H276, 2, 1)</f>
        <v>0.43426883406768735</v>
      </c>
      <c r="M272">
        <f>_xlfn.T.TEST(G271:G277, H271:H277, 2, 1)</f>
        <v>0.45668635150978021</v>
      </c>
      <c r="N272">
        <f>_xlfn.T.TEST(G269:G279, H269:H279, 2, 1)</f>
        <v>0.86598169422379767</v>
      </c>
      <c r="O272">
        <f>_xlfn.T.TEST(G264:G284, H264:H284, 2, 1)</f>
        <v>0.94322754839602574</v>
      </c>
    </row>
    <row r="273" spans="1:8" x14ac:dyDescent="0.2">
      <c r="A273" s="4">
        <v>44894</v>
      </c>
      <c r="B273">
        <v>94.876045227050781</v>
      </c>
      <c r="C273">
        <v>3957.6298828125</v>
      </c>
      <c r="D273">
        <f t="shared" si="16"/>
        <v>-8.4155866606639984E-3</v>
      </c>
      <c r="E273">
        <f t="shared" si="17"/>
        <v>-1.5918653377758885E-3</v>
      </c>
      <c r="F273">
        <f t="shared" si="18"/>
        <v>-2.7045809819491997E-3</v>
      </c>
      <c r="G273">
        <f t="shared" si="19"/>
        <v>-5.7110056787147987E-3</v>
      </c>
      <c r="H273">
        <f>0</f>
        <v>0</v>
      </c>
    </row>
    <row r="274" spans="1:8" x14ac:dyDescent="0.2">
      <c r="A274" s="5">
        <v>44895</v>
      </c>
      <c r="B274" s="3">
        <v>100.85052490234381</v>
      </c>
      <c r="C274" s="3">
        <v>4080.110107421875</v>
      </c>
      <c r="D274" s="3">
        <f t="shared" si="16"/>
        <v>6.2971424040655588E-2</v>
      </c>
      <c r="E274" s="3">
        <f t="shared" si="17"/>
        <v>3.0947872397389053E-2</v>
      </c>
      <c r="F274" s="3">
        <f t="shared" si="18"/>
        <v>3.957483916300384E-2</v>
      </c>
      <c r="G274" s="3">
        <f t="shared" si="19"/>
        <v>2.3396584877651748E-2</v>
      </c>
      <c r="H274" s="3">
        <f>0</f>
        <v>0</v>
      </c>
    </row>
    <row r="275" spans="1:8" x14ac:dyDescent="0.2">
      <c r="A275" s="4">
        <v>44896</v>
      </c>
      <c r="B275">
        <v>100.681526184082</v>
      </c>
      <c r="C275">
        <v>4076.570068359375</v>
      </c>
      <c r="D275">
        <f t="shared" si="16"/>
        <v>-1.675734642189064E-3</v>
      </c>
      <c r="E275">
        <f t="shared" si="17"/>
        <v>-8.6763321804983473E-4</v>
      </c>
      <c r="F275">
        <f t="shared" si="18"/>
        <v>-1.7635741944458912E-3</v>
      </c>
      <c r="G275">
        <f t="shared" si="19"/>
        <v>8.7839552256827221E-5</v>
      </c>
      <c r="H275">
        <f>0</f>
        <v>0</v>
      </c>
    </row>
    <row r="276" spans="1:8" x14ac:dyDescent="0.2">
      <c r="A276" s="4">
        <v>44897</v>
      </c>
      <c r="B276">
        <v>100.2341995239258</v>
      </c>
      <c r="C276">
        <v>4071.699951171875</v>
      </c>
      <c r="D276">
        <f t="shared" si="16"/>
        <v>-4.4429864853094969E-3</v>
      </c>
      <c r="E276">
        <f t="shared" si="17"/>
        <v>-1.194660488065602E-3</v>
      </c>
      <c r="F276">
        <f t="shared" si="18"/>
        <v>-2.1884861424273164E-3</v>
      </c>
      <c r="G276">
        <f t="shared" si="19"/>
        <v>-2.2545003428821805E-3</v>
      </c>
      <c r="H276">
        <f>0</f>
        <v>0</v>
      </c>
    </row>
    <row r="277" spans="1:8" x14ac:dyDescent="0.2">
      <c r="A277" s="4">
        <v>44900</v>
      </c>
      <c r="B277">
        <v>99.279869079589844</v>
      </c>
      <c r="C277">
        <v>3998.840087890625</v>
      </c>
      <c r="D277">
        <f t="shared" si="16"/>
        <v>-9.5210062919508509E-3</v>
      </c>
      <c r="E277">
        <f t="shared" si="17"/>
        <v>-1.7894212283564803E-2</v>
      </c>
      <c r="F277">
        <f t="shared" si="18"/>
        <v>-2.3886490359323834E-2</v>
      </c>
      <c r="G277">
        <f t="shared" si="19"/>
        <v>1.4365484067372983E-2</v>
      </c>
      <c r="H277">
        <f>0</f>
        <v>0</v>
      </c>
    </row>
    <row r="278" spans="1:8" x14ac:dyDescent="0.2">
      <c r="A278" s="4">
        <v>44901</v>
      </c>
      <c r="B278">
        <v>96.734992980957031</v>
      </c>
      <c r="C278">
        <v>3941.260009765625</v>
      </c>
      <c r="D278">
        <f t="shared" si="16"/>
        <v>-2.5633354699457378E-2</v>
      </c>
      <c r="E278">
        <f t="shared" si="17"/>
        <v>-1.4399194981406072E-2</v>
      </c>
      <c r="F278">
        <f t="shared" si="18"/>
        <v>-1.934535649603026E-2</v>
      </c>
      <c r="G278">
        <f t="shared" si="19"/>
        <v>-6.2879982034271184E-3</v>
      </c>
      <c r="H278">
        <f>0</f>
        <v>0</v>
      </c>
    </row>
    <row r="279" spans="1:8" x14ac:dyDescent="0.2">
      <c r="A279" s="4">
        <v>44902</v>
      </c>
      <c r="B279">
        <v>94.587753295898438</v>
      </c>
      <c r="C279">
        <v>3933.919921875</v>
      </c>
      <c r="D279">
        <f t="shared" si="16"/>
        <v>-2.2197134861851819E-2</v>
      </c>
      <c r="E279">
        <f t="shared" si="17"/>
        <v>-1.8623708845491027E-3</v>
      </c>
      <c r="F279">
        <f t="shared" si="18"/>
        <v>-3.0560533188391647E-3</v>
      </c>
      <c r="G279">
        <f t="shared" si="19"/>
        <v>-1.9141081543012653E-2</v>
      </c>
      <c r="H279">
        <f>0</f>
        <v>0</v>
      </c>
    </row>
    <row r="280" spans="1:8" x14ac:dyDescent="0.2">
      <c r="A280" s="4">
        <v>44903</v>
      </c>
      <c r="B280">
        <v>93.394844055175781</v>
      </c>
      <c r="C280">
        <v>3963.510009765625</v>
      </c>
      <c r="D280">
        <f t="shared" si="16"/>
        <v>-1.2611666935262611E-2</v>
      </c>
      <c r="E280">
        <f t="shared" si="17"/>
        <v>7.5217819575039702E-3</v>
      </c>
      <c r="F280">
        <f t="shared" si="18"/>
        <v>9.1369318841377917E-3</v>
      </c>
      <c r="G280">
        <f t="shared" si="19"/>
        <v>-2.1748598819400403E-2</v>
      </c>
      <c r="H280">
        <f>0</f>
        <v>0</v>
      </c>
    </row>
    <row r="281" spans="1:8" x14ac:dyDescent="0.2">
      <c r="A281" s="4">
        <v>44904</v>
      </c>
      <c r="B281">
        <v>92.520050048828125</v>
      </c>
      <c r="C281">
        <v>3934.3798828125</v>
      </c>
      <c r="D281">
        <f t="shared" si="16"/>
        <v>-9.3666199156652308E-3</v>
      </c>
      <c r="E281">
        <f t="shared" si="17"/>
        <v>-7.349578247904498E-3</v>
      </c>
      <c r="F281">
        <f t="shared" si="18"/>
        <v>-1.0185672722226983E-2</v>
      </c>
      <c r="G281">
        <f t="shared" si="19"/>
        <v>8.1905280656175208E-4</v>
      </c>
      <c r="H281">
        <f>0</f>
        <v>0</v>
      </c>
    </row>
    <row r="282" spans="1:8" x14ac:dyDescent="0.2">
      <c r="A282" s="4">
        <v>44907</v>
      </c>
      <c r="B282">
        <v>93.007148742675781</v>
      </c>
      <c r="C282">
        <v>3990.56005859375</v>
      </c>
      <c r="D282">
        <f t="shared" si="16"/>
        <v>5.2647906436560366E-3</v>
      </c>
      <c r="E282">
        <f t="shared" si="17"/>
        <v>1.4279296218109305E-2</v>
      </c>
      <c r="F282">
        <f t="shared" si="18"/>
        <v>1.7917082077262773E-2</v>
      </c>
      <c r="G282">
        <f t="shared" si="19"/>
        <v>-1.2652291433606737E-2</v>
      </c>
      <c r="H282">
        <f>0</f>
        <v>0</v>
      </c>
    </row>
    <row r="283" spans="1:8" x14ac:dyDescent="0.2">
      <c r="A283" s="4">
        <v>44908</v>
      </c>
      <c r="B283">
        <v>95.283607482910156</v>
      </c>
      <c r="C283">
        <v>4019.64990234375</v>
      </c>
      <c r="D283">
        <f t="shared" si="16"/>
        <v>2.4476169531147507E-2</v>
      </c>
      <c r="E283">
        <f t="shared" si="17"/>
        <v>7.2896644387934195E-3</v>
      </c>
      <c r="F283">
        <f t="shared" si="18"/>
        <v>8.8353377478715411E-3</v>
      </c>
      <c r="G283">
        <f t="shared" si="19"/>
        <v>1.5640831783275966E-2</v>
      </c>
      <c r="H283">
        <f>0</f>
        <v>0</v>
      </c>
    </row>
    <row r="284" spans="1:8" x14ac:dyDescent="0.2">
      <c r="A284" s="4">
        <v>44909</v>
      </c>
      <c r="B284">
        <v>94.746810913085938</v>
      </c>
      <c r="C284">
        <v>3995.320068359375</v>
      </c>
      <c r="D284">
        <f t="shared" si="16"/>
        <v>-5.6336717721408025E-3</v>
      </c>
      <c r="E284">
        <f t="shared" si="17"/>
        <v>-6.0527246341003371E-3</v>
      </c>
      <c r="F284">
        <f t="shared" si="18"/>
        <v>-8.5006493440184655E-3</v>
      </c>
      <c r="G284">
        <f t="shared" si="19"/>
        <v>2.866977571877663E-3</v>
      </c>
      <c r="H284">
        <f>0</f>
        <v>0</v>
      </c>
    </row>
    <row r="285" spans="1:8" x14ac:dyDescent="0.2">
      <c r="A285" s="4">
        <v>44910</v>
      </c>
      <c r="B285">
        <v>90.661087036132812</v>
      </c>
      <c r="C285">
        <v>3895.75</v>
      </c>
      <c r="D285">
        <f t="shared" si="16"/>
        <v>-4.3122547741486272E-2</v>
      </c>
      <c r="E285">
        <f t="shared" si="17"/>
        <v>-2.4921675023714007E-2</v>
      </c>
      <c r="F285">
        <f t="shared" si="18"/>
        <v>-3.3017389082661844E-2</v>
      </c>
      <c r="G285">
        <f t="shared" si="19"/>
        <v>-1.0105158658824429E-2</v>
      </c>
      <c r="H285">
        <f>0</f>
        <v>0</v>
      </c>
    </row>
    <row r="286" spans="1:8" x14ac:dyDescent="0.2">
      <c r="A286" s="4">
        <v>44911</v>
      </c>
      <c r="B286">
        <v>90.323112487792969</v>
      </c>
      <c r="C286">
        <v>3852.360107421875</v>
      </c>
      <c r="D286">
        <f t="shared" si="16"/>
        <v>-3.7278898741325284E-3</v>
      </c>
      <c r="E286">
        <f t="shared" si="17"/>
        <v>-1.1137750774080746E-2</v>
      </c>
      <c r="F286">
        <f t="shared" si="18"/>
        <v>-1.510770802316583E-2</v>
      </c>
      <c r="G286">
        <f t="shared" si="19"/>
        <v>1.1379818149033301E-2</v>
      </c>
      <c r="H286">
        <f>0</f>
        <v>0</v>
      </c>
    </row>
    <row r="287" spans="1:8" x14ac:dyDescent="0.2">
      <c r="A287" s="4">
        <v>44914</v>
      </c>
      <c r="B287">
        <v>88.623214721679688</v>
      </c>
      <c r="C287">
        <v>3817.659912109375</v>
      </c>
      <c r="D287">
        <f t="shared" si="16"/>
        <v>-1.8820185878149598E-2</v>
      </c>
      <c r="E287">
        <f t="shared" si="17"/>
        <v>-9.0075160018523448E-3</v>
      </c>
      <c r="F287">
        <f t="shared" si="18"/>
        <v>-1.2339858703805714E-2</v>
      </c>
      <c r="G287">
        <f t="shared" si="19"/>
        <v>-6.4803271743438841E-3</v>
      </c>
      <c r="H287">
        <f>0</f>
        <v>0</v>
      </c>
    </row>
    <row r="288" spans="1:8" x14ac:dyDescent="0.2">
      <c r="A288" s="4">
        <v>44915</v>
      </c>
      <c r="B288">
        <v>89.100372314453125</v>
      </c>
      <c r="C288">
        <v>3821.6201171875</v>
      </c>
      <c r="D288">
        <f t="shared" si="16"/>
        <v>5.3841151471647475E-3</v>
      </c>
      <c r="E288">
        <f t="shared" si="17"/>
        <v>1.0373383615349674E-3</v>
      </c>
      <c r="F288">
        <f t="shared" si="18"/>
        <v>7.1158692802442917E-4</v>
      </c>
      <c r="G288">
        <f t="shared" si="19"/>
        <v>4.6725282191403183E-3</v>
      </c>
      <c r="H288">
        <f>0</f>
        <v>0</v>
      </c>
    </row>
    <row r="289" spans="1:8" x14ac:dyDescent="0.2">
      <c r="A289" s="4">
        <v>44916</v>
      </c>
      <c r="B289">
        <v>89.716712951660156</v>
      </c>
      <c r="C289">
        <v>3878.43994140625</v>
      </c>
      <c r="D289">
        <f t="shared" si="16"/>
        <v>6.9173744306234575E-3</v>
      </c>
      <c r="E289">
        <f t="shared" si="17"/>
        <v>1.4867993802734736E-2</v>
      </c>
      <c r="F289">
        <f t="shared" si="18"/>
        <v>1.8681986598659692E-2</v>
      </c>
      <c r="G289">
        <f t="shared" si="19"/>
        <v>-1.1764612168036235E-2</v>
      </c>
      <c r="H289">
        <f>0</f>
        <v>0</v>
      </c>
    </row>
    <row r="290" spans="1:8" x14ac:dyDescent="0.2">
      <c r="A290" s="4">
        <v>44917</v>
      </c>
      <c r="B290">
        <v>87.738471984863281</v>
      </c>
      <c r="C290">
        <v>3822.389892578125</v>
      </c>
      <c r="D290">
        <f t="shared" si="16"/>
        <v>-2.2049860073036331E-2</v>
      </c>
      <c r="E290">
        <f t="shared" si="17"/>
        <v>-1.4451699568616361E-2</v>
      </c>
      <c r="F290">
        <f t="shared" si="18"/>
        <v>-1.9413576575745353E-2</v>
      </c>
      <c r="G290">
        <f t="shared" si="19"/>
        <v>-2.6362834972909789E-3</v>
      </c>
      <c r="H290">
        <f>0</f>
        <v>0</v>
      </c>
    </row>
    <row r="291" spans="1:8" x14ac:dyDescent="0.2">
      <c r="A291" s="4">
        <v>44918</v>
      </c>
      <c r="B291">
        <v>89.279312133789062</v>
      </c>
      <c r="C291">
        <v>3844.820068359375</v>
      </c>
      <c r="D291">
        <f t="shared" si="16"/>
        <v>1.7561739041815239E-2</v>
      </c>
      <c r="E291">
        <f t="shared" si="17"/>
        <v>5.8681025252820262E-3</v>
      </c>
      <c r="F291">
        <f t="shared" si="18"/>
        <v>6.9882788105015622E-3</v>
      </c>
      <c r="G291">
        <f t="shared" si="19"/>
        <v>1.0573460231313676E-2</v>
      </c>
      <c r="H291">
        <f>0</f>
        <v>0</v>
      </c>
    </row>
    <row r="292" spans="1:8" x14ac:dyDescent="0.2">
      <c r="A292" s="4">
        <v>44922</v>
      </c>
      <c r="B292">
        <v>87.410423278808594</v>
      </c>
      <c r="C292">
        <v>3829.25</v>
      </c>
      <c r="D292">
        <f t="shared" si="16"/>
        <v>-2.0933056161766328E-2</v>
      </c>
      <c r="E292">
        <f t="shared" si="17"/>
        <v>-4.0496221104097119E-3</v>
      </c>
      <c r="F292">
        <f t="shared" si="18"/>
        <v>-5.8979850606794776E-3</v>
      </c>
      <c r="G292">
        <f t="shared" si="19"/>
        <v>-1.5035071101086851E-2</v>
      </c>
      <c r="H292">
        <f>0</f>
        <v>0</v>
      </c>
    </row>
    <row r="293" spans="1:8" x14ac:dyDescent="0.2">
      <c r="A293" s="4">
        <v>44923</v>
      </c>
      <c r="B293">
        <v>85.949104309082031</v>
      </c>
      <c r="C293">
        <v>3783.219970703125</v>
      </c>
      <c r="D293">
        <f t="shared" si="16"/>
        <v>-1.6717902910336813E-2</v>
      </c>
      <c r="E293">
        <f t="shared" si="17"/>
        <v>-1.2020638322615351E-2</v>
      </c>
      <c r="F293">
        <f t="shared" si="18"/>
        <v>-1.6254858436886059E-2</v>
      </c>
      <c r="G293">
        <f t="shared" si="19"/>
        <v>-4.6304447345075356E-4</v>
      </c>
      <c r="H293">
        <f>0</f>
        <v>0</v>
      </c>
    </row>
    <row r="294" spans="1:8" x14ac:dyDescent="0.2">
      <c r="A294" s="4">
        <v>44924</v>
      </c>
      <c r="B294">
        <v>88.424392700195312</v>
      </c>
      <c r="C294">
        <v>3849.280029296875</v>
      </c>
      <c r="D294">
        <f t="shared" si="16"/>
        <v>2.879946697538438E-2</v>
      </c>
      <c r="E294">
        <f t="shared" si="17"/>
        <v>1.7461331644819111E-2</v>
      </c>
      <c r="F294">
        <f t="shared" si="18"/>
        <v>2.2051553406347898E-2</v>
      </c>
      <c r="G294">
        <f t="shared" si="19"/>
        <v>6.7479135690364823E-3</v>
      </c>
      <c r="H294">
        <f>0</f>
        <v>0</v>
      </c>
    </row>
    <row r="295" spans="1:8" x14ac:dyDescent="0.2">
      <c r="A295" s="4">
        <v>44925</v>
      </c>
      <c r="B295">
        <v>88.2056884765625</v>
      </c>
      <c r="C295">
        <v>3839.5</v>
      </c>
      <c r="D295">
        <f t="shared" si="16"/>
        <v>-2.4733471947535612E-3</v>
      </c>
      <c r="E295">
        <f t="shared" si="17"/>
        <v>-2.5407424823445934E-3</v>
      </c>
      <c r="F295">
        <f t="shared" si="18"/>
        <v>-3.9374727706807684E-3</v>
      </c>
      <c r="G295">
        <f t="shared" si="19"/>
        <v>1.4641255759272071E-3</v>
      </c>
      <c r="H295">
        <f>0</f>
        <v>0</v>
      </c>
    </row>
    <row r="296" spans="1:8" x14ac:dyDescent="0.2">
      <c r="A296" s="4">
        <v>44929</v>
      </c>
      <c r="B296">
        <v>89.169960021972656</v>
      </c>
      <c r="C296">
        <v>3824.139892578125</v>
      </c>
      <c r="D296">
        <f t="shared" si="16"/>
        <v>1.0932078894961172E-2</v>
      </c>
      <c r="E296">
        <f t="shared" si="17"/>
        <v>-4.000548879248611E-3</v>
      </c>
      <c r="F296">
        <f t="shared" si="18"/>
        <v>-5.8342233987073704E-3</v>
      </c>
      <c r="G296">
        <f t="shared" si="19"/>
        <v>1.6766302293668545E-2</v>
      </c>
      <c r="H296">
        <f>0</f>
        <v>0</v>
      </c>
    </row>
    <row r="297" spans="1:8" x14ac:dyDescent="0.2">
      <c r="A297" s="4">
        <v>44930</v>
      </c>
      <c r="B297">
        <v>88.185798645019531</v>
      </c>
      <c r="C297">
        <v>3852.969970703125</v>
      </c>
      <c r="D297">
        <f t="shared" si="16"/>
        <v>-1.1036916207101788E-2</v>
      </c>
      <c r="E297">
        <f t="shared" si="17"/>
        <v>7.5389705750443792E-3</v>
      </c>
      <c r="F297">
        <f t="shared" si="18"/>
        <v>9.1592653395766947E-3</v>
      </c>
      <c r="G297">
        <f t="shared" si="19"/>
        <v>-2.0196181546678481E-2</v>
      </c>
      <c r="H297">
        <f>0</f>
        <v>0</v>
      </c>
    </row>
    <row r="298" spans="1:8" x14ac:dyDescent="0.2">
      <c r="A298" s="4">
        <v>44931</v>
      </c>
      <c r="B298">
        <v>86.257270812988281</v>
      </c>
      <c r="C298">
        <v>3808.10009765625</v>
      </c>
      <c r="D298">
        <f t="shared" si="16"/>
        <v>-2.1868916102855573E-2</v>
      </c>
      <c r="E298">
        <f t="shared" si="17"/>
        <v>-1.1645528874622113E-2</v>
      </c>
      <c r="F298">
        <f t="shared" si="18"/>
        <v>-1.5767472518747307E-2</v>
      </c>
      <c r="G298">
        <f t="shared" si="19"/>
        <v>-6.1014435841082668E-3</v>
      </c>
      <c r="H298">
        <f>0</f>
        <v>0</v>
      </c>
    </row>
    <row r="299" spans="1:8" x14ac:dyDescent="0.2">
      <c r="A299" s="4">
        <v>44932</v>
      </c>
      <c r="B299">
        <v>87.639060974121094</v>
      </c>
      <c r="C299">
        <v>3895.080078125</v>
      </c>
      <c r="D299">
        <f t="shared" si="16"/>
        <v>1.6019405067065451E-2</v>
      </c>
      <c r="E299">
        <f t="shared" si="17"/>
        <v>2.284078102943865E-2</v>
      </c>
      <c r="F299">
        <f t="shared" si="18"/>
        <v>2.9041161083334471E-2</v>
      </c>
      <c r="G299">
        <f t="shared" si="19"/>
        <v>-1.302175601626902E-2</v>
      </c>
      <c r="H299">
        <f>0</f>
        <v>0</v>
      </c>
    </row>
    <row r="300" spans="1:8" x14ac:dyDescent="0.2">
      <c r="A300" s="4">
        <v>44935</v>
      </c>
      <c r="B300">
        <v>88.275276184082031</v>
      </c>
      <c r="C300">
        <v>3892.090087890625</v>
      </c>
      <c r="D300">
        <f t="shared" si="16"/>
        <v>7.2594936879664118E-3</v>
      </c>
      <c r="E300">
        <f t="shared" si="17"/>
        <v>-7.6763254526313052E-4</v>
      </c>
      <c r="F300">
        <f t="shared" si="18"/>
        <v>-1.6336416641367128E-3</v>
      </c>
      <c r="G300">
        <f t="shared" si="19"/>
        <v>8.8931353521031244E-3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E10B-F002-E349-8C84-82F81BCF4D12}">
  <sheetPr codeName="Sheet33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8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328.17959594726562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alpha_meta+beta_meta*E2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326.28988647460938</v>
      </c>
      <c r="C3">
        <v>4630.64990234375</v>
      </c>
      <c r="D3">
        <f t="shared" si="0"/>
        <v>-5.7581564972122301E-3</v>
      </c>
      <c r="E3">
        <f t="shared" si="1"/>
        <v>3.6803630854131963E-3</v>
      </c>
      <c r="F3">
        <f t="shared" si="2"/>
        <v>3.1839682068611056E-3</v>
      </c>
      <c r="G3">
        <f t="shared" si="3"/>
        <v>-8.9421247040733353E-3</v>
      </c>
      <c r="H3">
        <f>0</f>
        <v>0</v>
      </c>
    </row>
    <row r="4" spans="1:15" x14ac:dyDescent="0.2">
      <c r="A4" s="4">
        <v>44503</v>
      </c>
      <c r="B4">
        <v>329.81063842773438</v>
      </c>
      <c r="C4">
        <v>4660.56982421875</v>
      </c>
      <c r="D4">
        <f t="shared" si="0"/>
        <v>1.079025767903774E-2</v>
      </c>
      <c r="E4">
        <f t="shared" si="1"/>
        <v>6.461279195357994E-3</v>
      </c>
      <c r="F4">
        <f t="shared" si="2"/>
        <v>8.0083434307830128E-3</v>
      </c>
      <c r="G4">
        <f t="shared" si="3"/>
        <v>2.7819142482547275E-3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334.017578125</v>
      </c>
      <c r="C5">
        <v>4680.06005859375</v>
      </c>
      <c r="D5">
        <f t="shared" si="0"/>
        <v>1.2755621581283183E-2</v>
      </c>
      <c r="E5">
        <f t="shared" si="1"/>
        <v>4.1819423611504369E-3</v>
      </c>
      <c r="F5">
        <f t="shared" si="2"/>
        <v>4.0541155018643596E-3</v>
      </c>
      <c r="G5">
        <f t="shared" si="3"/>
        <v>8.7015060794188234E-3</v>
      </c>
      <c r="H5">
        <f>0</f>
        <v>0</v>
      </c>
    </row>
    <row r="6" spans="1:15" x14ac:dyDescent="0.2">
      <c r="A6" s="4">
        <v>44505</v>
      </c>
      <c r="B6">
        <v>339.268798828125</v>
      </c>
      <c r="C6">
        <v>4697.52978515625</v>
      </c>
      <c r="D6">
        <f t="shared" si="0"/>
        <v>1.572139027114261E-2</v>
      </c>
      <c r="E6">
        <f t="shared" si="1"/>
        <v>3.7327996529492591E-3</v>
      </c>
      <c r="F6">
        <f t="shared" si="2"/>
        <v>3.2749359553465173E-3</v>
      </c>
      <c r="G6">
        <f t="shared" si="3"/>
        <v>1.2446454315796093E-2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336.7724609375</v>
      </c>
      <c r="C7">
        <v>4701.7001953125</v>
      </c>
      <c r="D7">
        <f t="shared" si="0"/>
        <v>-7.3579943078987409E-3</v>
      </c>
      <c r="E7">
        <f t="shared" si="1"/>
        <v>8.8778791130361689E-4</v>
      </c>
      <c r="F7">
        <f t="shared" si="2"/>
        <v>-1.6606333374771351E-3</v>
      </c>
      <c r="G7">
        <f t="shared" si="3"/>
        <v>-5.6973609704216062E-3</v>
      </c>
      <c r="H7">
        <f>0</f>
        <v>0</v>
      </c>
      <c r="J7" t="s">
        <v>20</v>
      </c>
      <c r="K7">
        <v>0.65033558188155138</v>
      </c>
    </row>
    <row r="8" spans="1:15" x14ac:dyDescent="0.2">
      <c r="A8" s="4">
        <v>44509</v>
      </c>
      <c r="B8">
        <v>333.54019165039062</v>
      </c>
      <c r="C8">
        <v>4685.25</v>
      </c>
      <c r="D8">
        <f t="shared" si="0"/>
        <v>-9.5977838511838165E-3</v>
      </c>
      <c r="E8">
        <f t="shared" si="1"/>
        <v>-3.4987758957707449E-3</v>
      </c>
      <c r="F8">
        <f t="shared" si="2"/>
        <v>-9.2705104111951864E-3</v>
      </c>
      <c r="G8">
        <f t="shared" si="3"/>
        <v>-3.2727343998863005E-4</v>
      </c>
      <c r="H8">
        <f>0</f>
        <v>0</v>
      </c>
      <c r="J8" t="s">
        <v>21</v>
      </c>
      <c r="K8">
        <v>0.42293636906121596</v>
      </c>
    </row>
    <row r="9" spans="1:15" x14ac:dyDescent="0.2">
      <c r="A9" s="4">
        <v>44510</v>
      </c>
      <c r="B9">
        <v>325.85235595703119</v>
      </c>
      <c r="C9">
        <v>4646.7099609375</v>
      </c>
      <c r="D9">
        <f t="shared" si="0"/>
        <v>-2.3049203321852341E-2</v>
      </c>
      <c r="E9">
        <f t="shared" si="1"/>
        <v>-8.2258233952297033E-3</v>
      </c>
      <c r="F9">
        <f t="shared" si="2"/>
        <v>-1.7471063731426227E-2</v>
      </c>
      <c r="G9">
        <f t="shared" si="3"/>
        <v>-5.5781395904261136E-3</v>
      </c>
      <c r="H9">
        <f>0</f>
        <v>0</v>
      </c>
      <c r="J9" t="s">
        <v>22</v>
      </c>
      <c r="K9">
        <v>0.42061884443897185</v>
      </c>
    </row>
    <row r="10" spans="1:15" x14ac:dyDescent="0.2">
      <c r="A10" s="4">
        <v>44511</v>
      </c>
      <c r="B10">
        <v>325.9517822265625</v>
      </c>
      <c r="C10">
        <v>4649.27001953125</v>
      </c>
      <c r="D10">
        <f t="shared" si="0"/>
        <v>3.0512674747829038E-4</v>
      </c>
      <c r="E10">
        <f t="shared" si="1"/>
        <v>5.509400447352153E-4</v>
      </c>
      <c r="F10">
        <f t="shared" si="2"/>
        <v>-2.2450020985095589E-3</v>
      </c>
      <c r="G10">
        <f t="shared" si="3"/>
        <v>2.5501288459878492E-3</v>
      </c>
      <c r="H10">
        <f>0</f>
        <v>0</v>
      </c>
      <c r="J10" t="s">
        <v>23</v>
      </c>
      <c r="K10">
        <v>2.9514275598070173E-2</v>
      </c>
    </row>
    <row r="11" spans="1:15" ht="16" thickBot="1" x14ac:dyDescent="0.25">
      <c r="A11" s="4">
        <v>44512</v>
      </c>
      <c r="B11">
        <v>339.03005981445312</v>
      </c>
      <c r="C11">
        <v>4682.85009765625</v>
      </c>
      <c r="D11">
        <f t="shared" si="0"/>
        <v>4.0123350449423834E-2</v>
      </c>
      <c r="E11">
        <f t="shared" si="1"/>
        <v>7.2226560264154749E-3</v>
      </c>
      <c r="F11">
        <f t="shared" si="2"/>
        <v>9.3291914443877095E-3</v>
      </c>
      <c r="G11">
        <f t="shared" si="3"/>
        <v>3.0794159005036126E-2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345.6636962890625</v>
      </c>
      <c r="C12">
        <v>4682.7998046875</v>
      </c>
      <c r="D12">
        <f t="shared" si="0"/>
        <v>1.9566514185320072E-2</v>
      </c>
      <c r="E12">
        <f t="shared" si="1"/>
        <v>-1.0739820344718431E-5</v>
      </c>
      <c r="F12">
        <f t="shared" si="2"/>
        <v>-3.2194128026574167E-3</v>
      </c>
      <c r="G12">
        <f t="shared" si="3"/>
        <v>2.2785926987977489E-2</v>
      </c>
      <c r="H12">
        <f>0</f>
        <v>0</v>
      </c>
    </row>
    <row r="13" spans="1:15" ht="16" thickBot="1" x14ac:dyDescent="0.25">
      <c r="A13" s="4">
        <v>44516</v>
      </c>
      <c r="B13">
        <v>341.0887451171875</v>
      </c>
      <c r="C13">
        <v>4700.89990234375</v>
      </c>
      <c r="D13">
        <f t="shared" si="0"/>
        <v>-1.3235266592905859E-2</v>
      </c>
      <c r="E13">
        <f t="shared" si="1"/>
        <v>3.865229864862485E-3</v>
      </c>
      <c r="F13">
        <f t="shared" si="2"/>
        <v>3.5046778849819201E-3</v>
      </c>
      <c r="G13">
        <f t="shared" si="3"/>
        <v>-1.6739944477887778E-2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338.91067504882812</v>
      </c>
      <c r="C14">
        <v>4688.669921875</v>
      </c>
      <c r="D14">
        <f t="shared" si="0"/>
        <v>-6.3856403928281846E-3</v>
      </c>
      <c r="E14">
        <f t="shared" si="1"/>
        <v>-2.601625374463401E-3</v>
      </c>
      <c r="F14">
        <f t="shared" si="2"/>
        <v>-7.71412015129278E-3</v>
      </c>
      <c r="G14">
        <f t="shared" si="3"/>
        <v>1.3284797584645954E-3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336.84207153320312</v>
      </c>
      <c r="C15">
        <v>4704.5400390625</v>
      </c>
      <c r="D15">
        <f t="shared" si="0"/>
        <v>-6.1036835600618566E-3</v>
      </c>
      <c r="E15">
        <f t="shared" si="1"/>
        <v>3.3847802152713324E-3</v>
      </c>
      <c r="F15">
        <f t="shared" si="2"/>
        <v>2.6711865842049512E-3</v>
      </c>
      <c r="G15">
        <f t="shared" si="3"/>
        <v>-8.7748701442668074E-3</v>
      </c>
      <c r="H15">
        <f>0</f>
        <v>0</v>
      </c>
      <c r="J15" t="s">
        <v>26</v>
      </c>
      <c r="K15">
        <v>1</v>
      </c>
      <c r="L15">
        <v>0.15896991140372269</v>
      </c>
      <c r="M15">
        <v>0.15896991140372269</v>
      </c>
      <c r="N15">
        <v>182.494876214811</v>
      </c>
      <c r="O15">
        <v>1.4463991524617963E-31</v>
      </c>
    </row>
    <row r="16" spans="1:15" x14ac:dyDescent="0.2">
      <c r="A16" s="4">
        <v>44519</v>
      </c>
      <c r="B16">
        <v>343.416015625</v>
      </c>
      <c r="C16">
        <v>4697.9599609375</v>
      </c>
      <c r="D16">
        <f t="shared" si="0"/>
        <v>1.9516398476812302E-2</v>
      </c>
      <c r="E16">
        <f t="shared" si="1"/>
        <v>-1.398665559303236E-3</v>
      </c>
      <c r="F16">
        <f t="shared" si="2"/>
        <v>-5.6272073145917922E-3</v>
      </c>
      <c r="G16">
        <f t="shared" si="3"/>
        <v>2.5143605791404094E-2</v>
      </c>
      <c r="H16">
        <f>0</f>
        <v>0</v>
      </c>
      <c r="J16" t="s">
        <v>27</v>
      </c>
      <c r="K16">
        <v>249</v>
      </c>
      <c r="L16">
        <v>0.21690202355563126</v>
      </c>
      <c r="M16">
        <v>8.7109246407884042E-4</v>
      </c>
    </row>
    <row r="17" spans="1:18" ht="16" thickBot="1" x14ac:dyDescent="0.25">
      <c r="A17" s="4">
        <v>44522</v>
      </c>
      <c r="B17">
        <v>339.1494140625</v>
      </c>
      <c r="C17">
        <v>4682.93994140625</v>
      </c>
      <c r="D17">
        <f t="shared" si="0"/>
        <v>-1.2424002866421313E-2</v>
      </c>
      <c r="E17">
        <f t="shared" si="1"/>
        <v>-3.1971365563219223E-3</v>
      </c>
      <c r="F17">
        <f t="shared" si="2"/>
        <v>-8.7472219342098253E-3</v>
      </c>
      <c r="G17">
        <f t="shared" si="3"/>
        <v>-3.6767809322114878E-3</v>
      </c>
      <c r="H17">
        <f>0</f>
        <v>0</v>
      </c>
      <c r="J17" s="6" t="s">
        <v>28</v>
      </c>
      <c r="K17" s="6">
        <v>250</v>
      </c>
      <c r="L17" s="6">
        <v>0.37587193495935395</v>
      </c>
      <c r="M17" s="6"/>
      <c r="N17" s="6"/>
      <c r="O17" s="6"/>
    </row>
    <row r="18" spans="1:18" ht="16" thickBot="1" x14ac:dyDescent="0.25">
      <c r="A18" s="4">
        <v>44523</v>
      </c>
      <c r="B18">
        <v>335.409912109375</v>
      </c>
      <c r="C18">
        <v>4690.7001953125</v>
      </c>
      <c r="D18">
        <f t="shared" si="0"/>
        <v>-1.1026119456706063E-2</v>
      </c>
      <c r="E18">
        <f t="shared" si="1"/>
        <v>1.657132912945114E-3</v>
      </c>
      <c r="F18">
        <f t="shared" si="2"/>
        <v>-3.2596202132546825E-4</v>
      </c>
      <c r="G18">
        <f t="shared" si="3"/>
        <v>-1.0700157435380594E-2</v>
      </c>
      <c r="H18">
        <f>0</f>
        <v>0</v>
      </c>
    </row>
    <row r="19" spans="1:18" x14ac:dyDescent="0.2">
      <c r="A19" s="4">
        <v>44524</v>
      </c>
      <c r="B19">
        <v>339.19915771484381</v>
      </c>
      <c r="C19">
        <v>4701.4599609375</v>
      </c>
      <c r="D19">
        <f t="shared" si="0"/>
        <v>1.1297357259475227E-2</v>
      </c>
      <c r="E19">
        <f t="shared" si="1"/>
        <v>2.2938506357221833E-3</v>
      </c>
      <c r="F19">
        <f t="shared" si="2"/>
        <v>7.7862549047065218E-4</v>
      </c>
      <c r="G19">
        <f t="shared" si="3"/>
        <v>1.0518731769004575E-2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331.30242919921881</v>
      </c>
      <c r="C20">
        <v>4594.6201171875</v>
      </c>
      <c r="D20">
        <f t="shared" si="0"/>
        <v>-2.3280507442366871E-2</v>
      </c>
      <c r="E20">
        <f t="shared" si="1"/>
        <v>-2.2724822637582465E-2</v>
      </c>
      <c r="F20">
        <f t="shared" si="2"/>
        <v>-4.2624146367154371E-2</v>
      </c>
      <c r="G20">
        <f t="shared" si="3"/>
        <v>1.93436389247875E-2</v>
      </c>
      <c r="H20">
        <f>0</f>
        <v>0</v>
      </c>
      <c r="J20" t="s">
        <v>29</v>
      </c>
      <c r="K20">
        <v>-3.2007812002889939E-3</v>
      </c>
      <c r="L20">
        <v>1.8644776666863739E-3</v>
      </c>
      <c r="M20">
        <v>-1.7167173720978666</v>
      </c>
      <c r="N20">
        <v>8.7274379169883218E-2</v>
      </c>
      <c r="O20">
        <v>-6.8729387037198622E-3</v>
      </c>
      <c r="P20">
        <v>4.7137630314187453E-4</v>
      </c>
      <c r="Q20">
        <v>-6.8729387037198622E-3</v>
      </c>
      <c r="R20">
        <v>4.7137630314187453E-4</v>
      </c>
    </row>
    <row r="21" spans="1:18" ht="16" thickBot="1" x14ac:dyDescent="0.25">
      <c r="A21" s="4">
        <v>44529</v>
      </c>
      <c r="B21">
        <v>336.1856689453125</v>
      </c>
      <c r="C21">
        <v>4655.27001953125</v>
      </c>
      <c r="D21">
        <f t="shared" si="0"/>
        <v>1.4739522912333713E-2</v>
      </c>
      <c r="E21">
        <f t="shared" si="1"/>
        <v>1.3200199537034996E-2</v>
      </c>
      <c r="F21">
        <f t="shared" si="2"/>
        <v>1.9699124111331925E-2</v>
      </c>
      <c r="G21">
        <f t="shared" si="3"/>
        <v>-4.9596011989982113E-3</v>
      </c>
      <c r="H21">
        <f>0</f>
        <v>0</v>
      </c>
      <c r="J21" s="6" t="s">
        <v>42</v>
      </c>
      <c r="K21" s="6">
        <v>1.7348150872547077</v>
      </c>
      <c r="L21" s="6">
        <v>0.12841857683657484</v>
      </c>
      <c r="M21" s="6">
        <v>13.509066444977263</v>
      </c>
      <c r="N21" s="6">
        <v>1.446399152461941E-31</v>
      </c>
      <c r="O21" s="6">
        <v>1.4818899656851685</v>
      </c>
      <c r="P21" s="6">
        <v>1.9877402088242468</v>
      </c>
      <c r="Q21" s="6">
        <v>1.4818899656851685</v>
      </c>
      <c r="R21" s="6">
        <v>1.9877402088242468</v>
      </c>
    </row>
    <row r="22" spans="1:18" x14ac:dyDescent="0.2">
      <c r="A22" s="4">
        <v>44530</v>
      </c>
      <c r="B22">
        <v>322.689697265625</v>
      </c>
      <c r="C22">
        <v>4567</v>
      </c>
      <c r="D22">
        <f t="shared" si="0"/>
        <v>-4.0144399141186726E-2</v>
      </c>
      <c r="E22">
        <f t="shared" si="1"/>
        <v>-1.896131033450521E-2</v>
      </c>
      <c r="F22">
        <f t="shared" si="2"/>
        <v>-3.6095148442707239E-2</v>
      </c>
      <c r="G22">
        <f t="shared" si="3"/>
        <v>-4.0492506984794868E-3</v>
      </c>
      <c r="H22">
        <f>0</f>
        <v>0</v>
      </c>
    </row>
    <row r="23" spans="1:18" x14ac:dyDescent="0.2">
      <c r="A23" s="4">
        <v>44531</v>
      </c>
      <c r="B23">
        <v>308.90536499023438</v>
      </c>
      <c r="C23">
        <v>4513.0400390625</v>
      </c>
      <c r="D23">
        <f t="shared" si="0"/>
        <v>-4.271698908330479E-2</v>
      </c>
      <c r="E23">
        <f t="shared" si="1"/>
        <v>-1.1815187417889228E-2</v>
      </c>
      <c r="F23">
        <f t="shared" si="2"/>
        <v>-2.3697946591585219E-2</v>
      </c>
      <c r="G23">
        <f t="shared" si="3"/>
        <v>-1.9019042491719571E-2</v>
      </c>
      <c r="H23">
        <f>0</f>
        <v>0</v>
      </c>
    </row>
    <row r="24" spans="1:18" x14ac:dyDescent="0.2">
      <c r="A24" s="4">
        <v>44532</v>
      </c>
      <c r="B24">
        <v>308.69650268554688</v>
      </c>
      <c r="C24">
        <v>4577.10009765625</v>
      </c>
      <c r="D24">
        <f t="shared" si="0"/>
        <v>-6.7613686377410165E-4</v>
      </c>
      <c r="E24">
        <f t="shared" si="1"/>
        <v>1.419443613158311E-2</v>
      </c>
      <c r="F24">
        <f t="shared" si="2"/>
        <v>2.1423940755854735E-2</v>
      </c>
      <c r="G24">
        <f t="shared" si="3"/>
        <v>-2.2100077619628837E-2</v>
      </c>
      <c r="H24">
        <f>0</f>
        <v>0</v>
      </c>
    </row>
    <row r="25" spans="1:18" x14ac:dyDescent="0.2">
      <c r="A25" s="4">
        <v>44533</v>
      </c>
      <c r="B25">
        <v>305.16583251953119</v>
      </c>
      <c r="C25">
        <v>4538.43017578125</v>
      </c>
      <c r="D25">
        <f t="shared" si="0"/>
        <v>-1.1437350715994943E-2</v>
      </c>
      <c r="E25">
        <f t="shared" si="1"/>
        <v>-8.4485637302975647E-3</v>
      </c>
      <c r="F25">
        <f t="shared" si="2"/>
        <v>-1.7857477025242121E-2</v>
      </c>
      <c r="G25">
        <f t="shared" si="3"/>
        <v>6.4201263092471782E-3</v>
      </c>
      <c r="H25">
        <f>0</f>
        <v>0</v>
      </c>
    </row>
    <row r="26" spans="1:18" x14ac:dyDescent="0.2">
      <c r="A26" s="4">
        <v>44536</v>
      </c>
      <c r="B26">
        <v>316.13565063476562</v>
      </c>
      <c r="C26">
        <v>4591.669921875</v>
      </c>
      <c r="D26">
        <f t="shared" si="0"/>
        <v>3.5947071874543379E-2</v>
      </c>
      <c r="E26">
        <f t="shared" si="1"/>
        <v>1.1730872577451423E-2</v>
      </c>
      <c r="F26">
        <f t="shared" si="2"/>
        <v>1.7150113533736255E-2</v>
      </c>
      <c r="G26">
        <f t="shared" si="3"/>
        <v>1.8796958340807125E-2</v>
      </c>
      <c r="H26">
        <f>0</f>
        <v>0</v>
      </c>
    </row>
    <row r="27" spans="1:18" x14ac:dyDescent="0.2">
      <c r="A27" s="4">
        <v>44537</v>
      </c>
      <c r="B27">
        <v>321.0487060546875</v>
      </c>
      <c r="C27">
        <v>4686.75</v>
      </c>
      <c r="D27">
        <f t="shared" si="0"/>
        <v>1.5540972396048902E-2</v>
      </c>
      <c r="E27">
        <f t="shared" si="1"/>
        <v>2.0707080374404274E-2</v>
      </c>
      <c r="F27">
        <f t="shared" si="2"/>
        <v>3.2722174246223402E-2</v>
      </c>
      <c r="G27">
        <f t="shared" si="3"/>
        <v>-1.71812018501745E-2</v>
      </c>
      <c r="H27">
        <f>0</f>
        <v>0</v>
      </c>
    </row>
    <row r="28" spans="1:18" x14ac:dyDescent="0.2">
      <c r="A28" s="4">
        <v>44538</v>
      </c>
      <c r="B28">
        <v>328.75640869140619</v>
      </c>
      <c r="C28">
        <v>4701.2099609375</v>
      </c>
      <c r="D28">
        <f t="shared" si="0"/>
        <v>2.400789192218622E-2</v>
      </c>
      <c r="E28">
        <f t="shared" si="1"/>
        <v>3.0852853123166657E-3</v>
      </c>
      <c r="F28">
        <f t="shared" si="2"/>
        <v>2.1516183080033109E-3</v>
      </c>
      <c r="G28">
        <f t="shared" si="3"/>
        <v>2.1856273614182908E-2</v>
      </c>
      <c r="H28">
        <f>0</f>
        <v>0</v>
      </c>
    </row>
    <row r="29" spans="1:18" x14ac:dyDescent="0.2">
      <c r="A29" s="4">
        <v>44539</v>
      </c>
      <c r="B29">
        <v>328.02047729492188</v>
      </c>
      <c r="C29">
        <v>4667.4501953125</v>
      </c>
      <c r="D29">
        <f t="shared" si="0"/>
        <v>-2.2385309518790919E-3</v>
      </c>
      <c r="E29">
        <f t="shared" si="1"/>
        <v>-7.1810801698947158E-3</v>
      </c>
      <c r="F29">
        <f t="shared" si="2"/>
        <v>-1.5658627421807948E-2</v>
      </c>
      <c r="G29">
        <f t="shared" si="3"/>
        <v>1.3420096469928856E-2</v>
      </c>
      <c r="H29">
        <f>0</f>
        <v>0</v>
      </c>
    </row>
    <row r="30" spans="1:18" x14ac:dyDescent="0.2">
      <c r="A30" s="4">
        <v>44540</v>
      </c>
      <c r="B30">
        <v>327.9508056640625</v>
      </c>
      <c r="C30">
        <v>4712.02001953125</v>
      </c>
      <c r="D30">
        <f t="shared" si="0"/>
        <v>-2.1240024840507576E-4</v>
      </c>
      <c r="E30">
        <f t="shared" si="1"/>
        <v>9.5490733384817617E-3</v>
      </c>
      <c r="F30">
        <f t="shared" si="2"/>
        <v>1.3365095296610847E-2</v>
      </c>
      <c r="G30">
        <f t="shared" si="3"/>
        <v>-1.3577495545015923E-2</v>
      </c>
      <c r="H30">
        <f>0</f>
        <v>0</v>
      </c>
    </row>
    <row r="31" spans="1:18" x14ac:dyDescent="0.2">
      <c r="A31" s="4">
        <v>44543</v>
      </c>
      <c r="B31">
        <v>332.66497802734381</v>
      </c>
      <c r="C31">
        <v>4668.97021484375</v>
      </c>
      <c r="D31">
        <f t="shared" si="0"/>
        <v>1.4374632663992637E-2</v>
      </c>
      <c r="E31">
        <f t="shared" si="1"/>
        <v>-9.1361676115676582E-3</v>
      </c>
      <c r="F31">
        <f t="shared" si="2"/>
        <v>-1.9050342612524376E-2</v>
      </c>
      <c r="G31">
        <f t="shared" si="3"/>
        <v>3.3424975276517013E-2</v>
      </c>
      <c r="H31">
        <f>0</f>
        <v>0</v>
      </c>
    </row>
    <row r="32" spans="1:18" x14ac:dyDescent="0.2">
      <c r="A32" s="4">
        <v>44544</v>
      </c>
      <c r="B32">
        <v>331.9190673828125</v>
      </c>
      <c r="C32">
        <v>4634.08984375</v>
      </c>
      <c r="D32">
        <f t="shared" si="0"/>
        <v>-2.2422277480318442E-3</v>
      </c>
      <c r="E32">
        <f t="shared" si="1"/>
        <v>-7.4706775774360246E-3</v>
      </c>
      <c r="F32">
        <f t="shared" si="2"/>
        <v>-1.6161025373640458E-2</v>
      </c>
      <c r="G32">
        <f t="shared" si="3"/>
        <v>1.3918797625608614E-2</v>
      </c>
      <c r="H32">
        <f>0</f>
        <v>0</v>
      </c>
    </row>
    <row r="33" spans="1:8" x14ac:dyDescent="0.2">
      <c r="A33" s="4">
        <v>44545</v>
      </c>
      <c r="B33">
        <v>339.79583740234381</v>
      </c>
      <c r="C33">
        <v>4709.85009765625</v>
      </c>
      <c r="D33">
        <f t="shared" si="0"/>
        <v>2.373099587691585E-2</v>
      </c>
      <c r="E33">
        <f t="shared" si="1"/>
        <v>1.6348464630746795E-2</v>
      </c>
      <c r="F33">
        <f t="shared" si="2"/>
        <v>2.516078189458051E-2</v>
      </c>
      <c r="G33">
        <f t="shared" si="3"/>
        <v>-1.4297860176646603E-3</v>
      </c>
      <c r="H33">
        <f>0</f>
        <v>0</v>
      </c>
    </row>
    <row r="34" spans="1:8" x14ac:dyDescent="0.2">
      <c r="A34" s="4">
        <v>44546</v>
      </c>
      <c r="B34">
        <v>333.07275390625</v>
      </c>
      <c r="C34">
        <v>4668.669921875</v>
      </c>
      <c r="D34">
        <f t="shared" si="0"/>
        <v>-1.9785655844080208E-2</v>
      </c>
      <c r="E34">
        <f t="shared" si="1"/>
        <v>-8.7434153799804681E-3</v>
      </c>
      <c r="F34">
        <f t="shared" si="2"/>
        <v>-1.8368990115613965E-2</v>
      </c>
      <c r="G34">
        <f t="shared" si="3"/>
        <v>-1.4166657284662432E-3</v>
      </c>
      <c r="H34">
        <f>0</f>
        <v>0</v>
      </c>
    </row>
    <row r="35" spans="1:8" x14ac:dyDescent="0.2">
      <c r="A35" s="4">
        <v>44547</v>
      </c>
      <c r="B35">
        <v>331.96881103515619</v>
      </c>
      <c r="C35">
        <v>4620.64013671875</v>
      </c>
      <c r="D35">
        <f t="shared" si="0"/>
        <v>-3.3144196219800914E-3</v>
      </c>
      <c r="E35">
        <f t="shared" si="1"/>
        <v>-1.0287680637092622E-2</v>
      </c>
      <c r="F35">
        <f t="shared" si="2"/>
        <v>-2.1048004782375396E-2</v>
      </c>
      <c r="G35">
        <f t="shared" si="3"/>
        <v>1.7733585160395304E-2</v>
      </c>
      <c r="H35">
        <f>0</f>
        <v>0</v>
      </c>
    </row>
    <row r="36" spans="1:8" x14ac:dyDescent="0.2">
      <c r="A36" s="4">
        <v>44550</v>
      </c>
      <c r="B36">
        <v>323.67431640625</v>
      </c>
      <c r="C36">
        <v>4568.02001953125</v>
      </c>
      <c r="D36">
        <f t="shared" si="0"/>
        <v>-2.4985764786282227E-2</v>
      </c>
      <c r="E36">
        <f t="shared" si="1"/>
        <v>-1.138805785140995E-2</v>
      </c>
      <c r="F36">
        <f t="shared" si="2"/>
        <v>-2.2956955775444404E-2</v>
      </c>
      <c r="G36">
        <f t="shared" si="3"/>
        <v>-2.0288090108378232E-3</v>
      </c>
      <c r="H36">
        <f>0</f>
        <v>0</v>
      </c>
    </row>
    <row r="37" spans="1:8" x14ac:dyDescent="0.2">
      <c r="A37" s="4">
        <v>44551</v>
      </c>
      <c r="B37">
        <v>332.37661743164062</v>
      </c>
      <c r="C37">
        <v>4649.22998046875</v>
      </c>
      <c r="D37">
        <f t="shared" si="0"/>
        <v>2.6885979468535215E-2</v>
      </c>
      <c r="E37">
        <f t="shared" si="1"/>
        <v>1.7777934551572505E-2</v>
      </c>
      <c r="F37">
        <f t="shared" si="2"/>
        <v>2.7640647880005743E-2</v>
      </c>
      <c r="G37">
        <f t="shared" si="3"/>
        <v>-7.5466841147052779E-4</v>
      </c>
      <c r="H37">
        <f>0</f>
        <v>0</v>
      </c>
    </row>
    <row r="38" spans="1:8" x14ac:dyDescent="0.2">
      <c r="A38" s="4">
        <v>44552</v>
      </c>
      <c r="B38">
        <v>328.64703369140619</v>
      </c>
      <c r="C38">
        <v>4696.56005859375</v>
      </c>
      <c r="D38">
        <f t="shared" si="0"/>
        <v>-1.1220957024756673E-2</v>
      </c>
      <c r="E38">
        <f t="shared" si="1"/>
        <v>1.0180197220578835E-2</v>
      </c>
      <c r="F38">
        <f t="shared" si="2"/>
        <v>1.445997852919961E-2</v>
      </c>
      <c r="G38">
        <f t="shared" si="3"/>
        <v>-2.5680935553956282E-2</v>
      </c>
      <c r="H38">
        <f>0</f>
        <v>0</v>
      </c>
    </row>
    <row r="39" spans="1:8" x14ac:dyDescent="0.2">
      <c r="A39" s="4">
        <v>44553</v>
      </c>
      <c r="B39">
        <v>333.410888671875</v>
      </c>
      <c r="C39">
        <v>4725.7900390625</v>
      </c>
      <c r="D39">
        <f t="shared" si="0"/>
        <v>1.4495353653311893E-2</v>
      </c>
      <c r="E39">
        <f t="shared" si="1"/>
        <v>6.2236999216618294E-3</v>
      </c>
      <c r="F39">
        <f t="shared" si="2"/>
        <v>7.596187322355891E-3</v>
      </c>
      <c r="G39">
        <f t="shared" si="3"/>
        <v>6.8991663309560022E-3</v>
      </c>
      <c r="H39">
        <f>0</f>
        <v>0</v>
      </c>
    </row>
    <row r="40" spans="1:8" x14ac:dyDescent="0.2">
      <c r="A40" s="4">
        <v>44557</v>
      </c>
      <c r="B40">
        <v>344.29119873046881</v>
      </c>
      <c r="C40">
        <v>4791.18994140625</v>
      </c>
      <c r="D40">
        <f t="shared" si="0"/>
        <v>3.2633337507167015E-2</v>
      </c>
      <c r="E40">
        <f t="shared" si="1"/>
        <v>1.3838935247475259E-2</v>
      </c>
      <c r="F40">
        <f t="shared" si="2"/>
        <v>2.0807212458572047E-2</v>
      </c>
      <c r="G40">
        <f t="shared" si="3"/>
        <v>1.1826125048594968E-2</v>
      </c>
      <c r="H40">
        <f>0</f>
        <v>0</v>
      </c>
    </row>
    <row r="41" spans="1:8" x14ac:dyDescent="0.2">
      <c r="A41" s="4">
        <v>44558</v>
      </c>
      <c r="B41">
        <v>344.3309326171875</v>
      </c>
      <c r="C41">
        <v>4786.35009765625</v>
      </c>
      <c r="D41">
        <f t="shared" si="0"/>
        <v>1.154077910361373E-4</v>
      </c>
      <c r="E41">
        <f t="shared" si="1"/>
        <v>-1.0101548486260992E-3</v>
      </c>
      <c r="F41">
        <f t="shared" si="2"/>
        <v>-4.953213072149046E-3</v>
      </c>
      <c r="G41">
        <f t="shared" si="3"/>
        <v>5.0686208631851833E-3</v>
      </c>
      <c r="H41">
        <f>0</f>
        <v>0</v>
      </c>
    </row>
    <row r="42" spans="1:8" x14ac:dyDescent="0.2">
      <c r="A42" s="4">
        <v>44559</v>
      </c>
      <c r="B42">
        <v>341.06887817382812</v>
      </c>
      <c r="C42">
        <v>4793.06005859375</v>
      </c>
      <c r="D42">
        <f t="shared" si="0"/>
        <v>-9.4736026721885525E-3</v>
      </c>
      <c r="E42">
        <f t="shared" si="1"/>
        <v>1.4018951394270118E-3</v>
      </c>
      <c r="F42">
        <f t="shared" si="2"/>
        <v>-7.6875236166197179E-4</v>
      </c>
      <c r="G42">
        <f t="shared" si="3"/>
        <v>-8.7048503105265802E-3</v>
      </c>
      <c r="H42">
        <f>0</f>
        <v>0</v>
      </c>
    </row>
    <row r="43" spans="1:8" x14ac:dyDescent="0.2">
      <c r="A43" s="4">
        <v>44560</v>
      </c>
      <c r="B43">
        <v>342.48110961914062</v>
      </c>
      <c r="C43">
        <v>4778.72998046875</v>
      </c>
      <c r="D43">
        <f t="shared" si="0"/>
        <v>4.1406048328829215E-3</v>
      </c>
      <c r="E43">
        <f t="shared" si="1"/>
        <v>-2.9897555945093135E-3</v>
      </c>
      <c r="F43">
        <f t="shared" si="2"/>
        <v>-8.3874543128479185E-3</v>
      </c>
      <c r="G43">
        <f t="shared" si="3"/>
        <v>1.252805914573084E-2</v>
      </c>
      <c r="H43">
        <f>0</f>
        <v>0</v>
      </c>
    </row>
    <row r="44" spans="1:8" x14ac:dyDescent="0.2">
      <c r="A44" s="4">
        <v>44561</v>
      </c>
      <c r="B44">
        <v>334.51483154296881</v>
      </c>
      <c r="C44">
        <v>4766.18017578125</v>
      </c>
      <c r="D44">
        <f t="shared" si="0"/>
        <v>-2.3260488980051508E-2</v>
      </c>
      <c r="E44">
        <f t="shared" si="1"/>
        <v>-2.6261799136575448E-3</v>
      </c>
      <c r="F44">
        <f t="shared" si="2"/>
        <v>-7.7567177363473683E-3</v>
      </c>
      <c r="G44">
        <f t="shared" si="3"/>
        <v>-1.550377124370414E-2</v>
      </c>
      <c r="H44">
        <f>0</f>
        <v>0</v>
      </c>
    </row>
    <row r="45" spans="1:8" x14ac:dyDescent="0.2">
      <c r="A45" s="4">
        <v>44564</v>
      </c>
      <c r="B45">
        <v>336.69287109375</v>
      </c>
      <c r="C45">
        <v>4796.56005859375</v>
      </c>
      <c r="D45">
        <f t="shared" si="0"/>
        <v>6.5110403049539745E-3</v>
      </c>
      <c r="E45">
        <f t="shared" si="1"/>
        <v>6.3740525309705642E-3</v>
      </c>
      <c r="F45">
        <f t="shared" si="2"/>
        <v>7.8570212973927966E-3</v>
      </c>
      <c r="G45">
        <f t="shared" si="3"/>
        <v>-1.3459809924388222E-3</v>
      </c>
      <c r="H45">
        <f>0</f>
        <v>0</v>
      </c>
    </row>
    <row r="46" spans="1:8" x14ac:dyDescent="0.2">
      <c r="A46" s="4">
        <v>44565</v>
      </c>
      <c r="B46">
        <v>334.69381713867188</v>
      </c>
      <c r="C46">
        <v>4793.5400390625</v>
      </c>
      <c r="D46">
        <f t="shared" si="0"/>
        <v>-5.9373218939390293E-3</v>
      </c>
      <c r="E46">
        <f t="shared" si="1"/>
        <v>-6.2962195706051105E-4</v>
      </c>
      <c r="F46">
        <f t="shared" si="2"/>
        <v>-4.2930588706644041E-3</v>
      </c>
      <c r="G46">
        <f t="shared" si="3"/>
        <v>-1.6442630232746253E-3</v>
      </c>
      <c r="H46">
        <f>0</f>
        <v>0</v>
      </c>
    </row>
    <row r="47" spans="1:8" x14ac:dyDescent="0.2">
      <c r="A47" s="4">
        <v>44566</v>
      </c>
      <c r="B47">
        <v>322.40130615234381</v>
      </c>
      <c r="C47">
        <v>4700.580078125</v>
      </c>
      <c r="D47">
        <f t="shared" si="0"/>
        <v>-3.6727630917767984E-2</v>
      </c>
      <c r="E47">
        <f t="shared" si="1"/>
        <v>-1.9392757790687165E-2</v>
      </c>
      <c r="F47">
        <f t="shared" si="2"/>
        <v>-3.684362999904936E-2</v>
      </c>
      <c r="G47">
        <f t="shared" si="3"/>
        <v>1.1599908128137604E-4</v>
      </c>
      <c r="H47">
        <f>0</f>
        <v>0</v>
      </c>
    </row>
    <row r="48" spans="1:8" x14ac:dyDescent="0.2">
      <c r="A48" s="4">
        <v>44567</v>
      </c>
      <c r="B48">
        <v>330.64605712890619</v>
      </c>
      <c r="C48">
        <v>4696.0498046875</v>
      </c>
      <c r="D48">
        <f t="shared" si="0"/>
        <v>2.557294533002441E-2</v>
      </c>
      <c r="E48">
        <f t="shared" si="1"/>
        <v>-9.6376901620764954E-4</v>
      </c>
      <c r="F48">
        <f t="shared" si="2"/>
        <v>-4.872742230234651E-3</v>
      </c>
      <c r="G48">
        <f t="shared" si="3"/>
        <v>3.044568756025906E-2</v>
      </c>
      <c r="H48">
        <f>0</f>
        <v>0</v>
      </c>
    </row>
    <row r="49" spans="1:8" x14ac:dyDescent="0.2">
      <c r="A49" s="4">
        <v>44568</v>
      </c>
      <c r="B49">
        <v>329.97970581054688</v>
      </c>
      <c r="C49">
        <v>4677.02978515625</v>
      </c>
      <c r="D49">
        <f t="shared" si="0"/>
        <v>-2.01530096607061E-3</v>
      </c>
      <c r="E49">
        <f t="shared" si="1"/>
        <v>-4.050216740091761E-3</v>
      </c>
      <c r="F49">
        <f t="shared" si="2"/>
        <v>-1.022715830765176E-2</v>
      </c>
      <c r="G49">
        <f t="shared" si="3"/>
        <v>8.21185734158115E-3</v>
      </c>
      <c r="H49">
        <f>0</f>
        <v>0</v>
      </c>
    </row>
    <row r="50" spans="1:8" x14ac:dyDescent="0.2">
      <c r="A50" s="4">
        <v>44571</v>
      </c>
      <c r="B50">
        <v>326.280029296875</v>
      </c>
      <c r="C50">
        <v>4670.2900390625</v>
      </c>
      <c r="D50">
        <f t="shared" si="0"/>
        <v>-1.121183045055496E-2</v>
      </c>
      <c r="E50">
        <f t="shared" si="1"/>
        <v>-1.4410312534549607E-3</v>
      </c>
      <c r="F50">
        <f t="shared" si="2"/>
        <v>-5.7007039599882223E-3</v>
      </c>
      <c r="G50">
        <f t="shared" si="3"/>
        <v>-5.5111264905667381E-3</v>
      </c>
      <c r="H50">
        <f>0</f>
        <v>0</v>
      </c>
    </row>
    <row r="51" spans="1:8" x14ac:dyDescent="0.2">
      <c r="A51" s="4">
        <v>44572</v>
      </c>
      <c r="B51">
        <v>332.54562377929688</v>
      </c>
      <c r="C51">
        <v>4713.06982421875</v>
      </c>
      <c r="D51">
        <f t="shared" si="0"/>
        <v>1.9203119773907318E-2</v>
      </c>
      <c r="E51">
        <f t="shared" si="1"/>
        <v>9.159984668711818E-3</v>
      </c>
      <c r="F51">
        <f t="shared" si="2"/>
        <v>1.2690098402014082E-2</v>
      </c>
      <c r="G51">
        <f t="shared" si="3"/>
        <v>6.5130213718932357E-3</v>
      </c>
      <c r="H51">
        <f>0</f>
        <v>0</v>
      </c>
    </row>
    <row r="52" spans="1:8" x14ac:dyDescent="0.2">
      <c r="A52" s="4">
        <v>44573</v>
      </c>
      <c r="B52">
        <v>331.44171142578119</v>
      </c>
      <c r="C52">
        <v>4726.35009765625</v>
      </c>
      <c r="D52">
        <f t="shared" si="0"/>
        <v>-3.3195816591119476E-3</v>
      </c>
      <c r="E52">
        <f t="shared" si="1"/>
        <v>2.8177544430294521E-3</v>
      </c>
      <c r="F52">
        <f t="shared" si="2"/>
        <v>1.6875017196574852E-3</v>
      </c>
      <c r="G52">
        <f t="shared" si="3"/>
        <v>-5.0070833787694332E-3</v>
      </c>
      <c r="H52">
        <f>0</f>
        <v>0</v>
      </c>
    </row>
    <row r="53" spans="1:8" x14ac:dyDescent="0.2">
      <c r="A53" s="4">
        <v>44574</v>
      </c>
      <c r="B53">
        <v>324.69869995117188</v>
      </c>
      <c r="C53">
        <v>4659.02978515625</v>
      </c>
      <c r="D53">
        <f t="shared" si="0"/>
        <v>-2.0344486653784521E-2</v>
      </c>
      <c r="E53">
        <f t="shared" si="1"/>
        <v>-1.42436152864307E-2</v>
      </c>
      <c r="F53">
        <f t="shared" si="2"/>
        <v>-2.7910819896240755E-2</v>
      </c>
      <c r="G53">
        <f t="shared" si="3"/>
        <v>7.5663332424562336E-3</v>
      </c>
      <c r="H53">
        <f>0</f>
        <v>0</v>
      </c>
    </row>
    <row r="54" spans="1:8" x14ac:dyDescent="0.2">
      <c r="A54" s="4">
        <v>44575</v>
      </c>
      <c r="B54">
        <v>330.089111328125</v>
      </c>
      <c r="C54">
        <v>4662.85009765625</v>
      </c>
      <c r="D54">
        <f t="shared" si="0"/>
        <v>1.6601271818346364E-2</v>
      </c>
      <c r="E54">
        <f t="shared" si="1"/>
        <v>8.1998026974883231E-4</v>
      </c>
      <c r="F54">
        <f t="shared" si="2"/>
        <v>-1.7782670570775346E-3</v>
      </c>
      <c r="G54">
        <f t="shared" si="3"/>
        <v>1.8379538875423897E-2</v>
      </c>
      <c r="H54">
        <f>0</f>
        <v>0</v>
      </c>
    </row>
    <row r="55" spans="1:8" x14ac:dyDescent="0.2">
      <c r="A55" s="4">
        <v>44579</v>
      </c>
      <c r="B55">
        <v>316.41412353515619</v>
      </c>
      <c r="C55">
        <v>4577.10986328125</v>
      </c>
      <c r="D55">
        <f t="shared" si="0"/>
        <v>-4.1428169920380009E-2</v>
      </c>
      <c r="E55">
        <f t="shared" si="1"/>
        <v>-1.8387945694007368E-2</v>
      </c>
      <c r="F55">
        <f t="shared" si="2"/>
        <v>-3.5100466813873216E-2</v>
      </c>
      <c r="G55">
        <f t="shared" si="3"/>
        <v>-6.3277031065067935E-3</v>
      </c>
      <c r="H55">
        <f>0</f>
        <v>0</v>
      </c>
    </row>
    <row r="56" spans="1:8" x14ac:dyDescent="0.2">
      <c r="A56" s="4">
        <v>44580</v>
      </c>
      <c r="B56">
        <v>317.84628295898438</v>
      </c>
      <c r="C56">
        <v>4532.759765625</v>
      </c>
      <c r="D56">
        <f t="shared" si="0"/>
        <v>4.5262183869267947E-3</v>
      </c>
      <c r="E56">
        <f t="shared" si="1"/>
        <v>-9.6895418683388135E-3</v>
      </c>
      <c r="F56">
        <f t="shared" si="2"/>
        <v>-2.0010344622069336E-2</v>
      </c>
      <c r="G56">
        <f t="shared" si="3"/>
        <v>2.4536563008996131E-2</v>
      </c>
      <c r="H56">
        <f>0</f>
        <v>0</v>
      </c>
    </row>
    <row r="57" spans="1:8" x14ac:dyDescent="0.2">
      <c r="A57" s="4">
        <v>44581</v>
      </c>
      <c r="B57">
        <v>314.83279418945312</v>
      </c>
      <c r="C57">
        <v>4482.72998046875</v>
      </c>
      <c r="D57">
        <f t="shared" si="0"/>
        <v>-9.4809627517969952E-3</v>
      </c>
      <c r="E57">
        <f t="shared" si="1"/>
        <v>-1.103737849414832E-2</v>
      </c>
      <c r="F57">
        <f t="shared" si="2"/>
        <v>-2.2348591935678144E-2</v>
      </c>
      <c r="G57">
        <f t="shared" si="3"/>
        <v>1.2867629183881148E-2</v>
      </c>
      <c r="H57">
        <f>0</f>
        <v>0</v>
      </c>
    </row>
    <row r="58" spans="1:8" x14ac:dyDescent="0.2">
      <c r="A58" s="4">
        <v>44582</v>
      </c>
      <c r="B58">
        <v>301.515869140625</v>
      </c>
      <c r="C58">
        <v>4397.93994140625</v>
      </c>
      <c r="D58">
        <f t="shared" si="0"/>
        <v>-4.2298405041040765E-2</v>
      </c>
      <c r="E58">
        <f t="shared" si="1"/>
        <v>-1.8914821867908604E-2</v>
      </c>
      <c r="F58">
        <f t="shared" si="2"/>
        <v>-3.6014499549472112E-2</v>
      </c>
      <c r="G58">
        <f t="shared" si="3"/>
        <v>-6.2839054915686532E-3</v>
      </c>
      <c r="H58">
        <f>0</f>
        <v>0</v>
      </c>
    </row>
    <row r="59" spans="1:8" x14ac:dyDescent="0.2">
      <c r="A59" s="4">
        <v>44585</v>
      </c>
      <c r="B59">
        <v>307.02560424804688</v>
      </c>
      <c r="C59">
        <v>4410.1298828125</v>
      </c>
      <c r="D59">
        <f t="shared" si="0"/>
        <v>1.8273449829110611E-2</v>
      </c>
      <c r="E59">
        <f t="shared" si="1"/>
        <v>2.7717389433818962E-3</v>
      </c>
      <c r="F59">
        <f t="shared" si="2"/>
        <v>1.6076733366213419E-3</v>
      </c>
      <c r="G59">
        <f t="shared" si="3"/>
        <v>1.6665776492489268E-2</v>
      </c>
      <c r="H59">
        <f>0</f>
        <v>0</v>
      </c>
    </row>
    <row r="60" spans="1:8" x14ac:dyDescent="0.2">
      <c r="A60" s="4">
        <v>44586</v>
      </c>
      <c r="B60">
        <v>298.5123291015625</v>
      </c>
      <c r="C60">
        <v>4356.4501953125</v>
      </c>
      <c r="D60">
        <f t="shared" si="0"/>
        <v>-2.7728225361968395E-2</v>
      </c>
      <c r="E60">
        <f t="shared" si="1"/>
        <v>-1.2171906253646725E-2</v>
      </c>
      <c r="F60">
        <f t="shared" si="2"/>
        <v>-2.4316787809765258E-2</v>
      </c>
      <c r="G60">
        <f t="shared" si="3"/>
        <v>-3.4114375522031372E-3</v>
      </c>
      <c r="H60">
        <f>0</f>
        <v>0</v>
      </c>
    </row>
    <row r="61" spans="1:8" x14ac:dyDescent="0.2">
      <c r="A61" s="4">
        <v>44587</v>
      </c>
      <c r="B61">
        <v>293.02249145507812</v>
      </c>
      <c r="C61">
        <v>4349.93017578125</v>
      </c>
      <c r="D61">
        <f t="shared" si="0"/>
        <v>-1.8390656302227915E-2</v>
      </c>
      <c r="E61">
        <f t="shared" si="1"/>
        <v>-1.4966358477518371E-3</v>
      </c>
      <c r="F61">
        <f t="shared" si="2"/>
        <v>-5.7971676490951203E-3</v>
      </c>
      <c r="G61">
        <f t="shared" si="3"/>
        <v>-1.2593488653132794E-2</v>
      </c>
      <c r="H61">
        <f>0</f>
        <v>0</v>
      </c>
    </row>
    <row r="62" spans="1:8" x14ac:dyDescent="0.2">
      <c r="A62" s="4">
        <v>44588</v>
      </c>
      <c r="B62">
        <v>293.03244018554688</v>
      </c>
      <c r="C62">
        <v>4326.509765625</v>
      </c>
      <c r="D62">
        <f t="shared" si="0"/>
        <v>3.3952105243928443E-5</v>
      </c>
      <c r="E62">
        <f t="shared" si="1"/>
        <v>-5.3840887577105701E-3</v>
      </c>
      <c r="F62">
        <f t="shared" si="2"/>
        <v>-1.2541179608283748E-2</v>
      </c>
      <c r="G62">
        <f t="shared" si="3"/>
        <v>1.2575131713527676E-2</v>
      </c>
      <c r="H62">
        <f>0</f>
        <v>0</v>
      </c>
    </row>
    <row r="63" spans="1:8" x14ac:dyDescent="0.2">
      <c r="A63" s="4">
        <v>44589</v>
      </c>
      <c r="B63">
        <v>300.0638427734375</v>
      </c>
      <c r="C63">
        <v>4431.85009765625</v>
      </c>
      <c r="D63">
        <f t="shared" si="0"/>
        <v>2.3995304354147207E-2</v>
      </c>
      <c r="E63">
        <f t="shared" si="1"/>
        <v>2.4347646888076113E-2</v>
      </c>
      <c r="F63">
        <f t="shared" si="2"/>
        <v>3.9037883960295582E-2</v>
      </c>
      <c r="G63">
        <f t="shared" si="3"/>
        <v>-1.5042579606148375E-2</v>
      </c>
      <c r="H63">
        <f>0</f>
        <v>0</v>
      </c>
    </row>
    <row r="64" spans="1:8" x14ac:dyDescent="0.2">
      <c r="A64" s="4">
        <v>44592</v>
      </c>
      <c r="B64">
        <v>311.55084228515619</v>
      </c>
      <c r="C64">
        <v>4515.5498046875</v>
      </c>
      <c r="D64">
        <f t="shared" si="0"/>
        <v>3.828185164045883E-2</v>
      </c>
      <c r="E64">
        <f t="shared" si="1"/>
        <v>1.8885951732779516E-2</v>
      </c>
      <c r="F64">
        <f t="shared" si="2"/>
        <v>2.95628528029011E-2</v>
      </c>
      <c r="G64">
        <f t="shared" si="3"/>
        <v>8.7189988375577301E-3</v>
      </c>
      <c r="H64">
        <f>0</f>
        <v>0</v>
      </c>
    </row>
    <row r="65" spans="1:8" x14ac:dyDescent="0.2">
      <c r="A65" s="4">
        <v>44593</v>
      </c>
      <c r="B65">
        <v>317.25949096679688</v>
      </c>
      <c r="C65">
        <v>4546.5400390625</v>
      </c>
      <c r="D65">
        <f t="shared" si="0"/>
        <v>1.8323329315270032E-2</v>
      </c>
      <c r="E65">
        <f t="shared" si="1"/>
        <v>6.8630035578014503E-3</v>
      </c>
      <c r="F65">
        <f t="shared" si="2"/>
        <v>8.705260915667699E-3</v>
      </c>
      <c r="G65">
        <f t="shared" si="3"/>
        <v>9.6180683996023326E-3</v>
      </c>
      <c r="H65">
        <f>0</f>
        <v>0</v>
      </c>
    </row>
    <row r="66" spans="1:8" x14ac:dyDescent="0.2">
      <c r="A66" s="4">
        <v>44594</v>
      </c>
      <c r="B66">
        <v>321.2376708984375</v>
      </c>
      <c r="C66">
        <v>4589.3798828125</v>
      </c>
      <c r="D66">
        <f t="shared" ref="D66:D129" si="4">(B66/B65)-1</f>
        <v>1.2539199125352507E-2</v>
      </c>
      <c r="E66">
        <f t="shared" ref="E66:E129" si="5">(C66/C65)-1</f>
        <v>9.4225154473364103E-3</v>
      </c>
      <c r="F66">
        <f t="shared" ref="F66:F129" si="6">alpha_meta+beta_meta*E66</f>
        <v>1.3145540757640753E-2</v>
      </c>
      <c r="G66">
        <f t="shared" ref="G66:G129" si="7">D66-F66</f>
        <v>-6.0634163228824589E-4</v>
      </c>
      <c r="H66">
        <f>0</f>
        <v>0</v>
      </c>
    </row>
    <row r="67" spans="1:8" x14ac:dyDescent="0.2">
      <c r="A67" s="4">
        <v>44595</v>
      </c>
      <c r="B67">
        <v>236.4627380371094</v>
      </c>
      <c r="C67">
        <v>4477.43994140625</v>
      </c>
      <c r="D67">
        <f t="shared" si="4"/>
        <v>-0.26390096972198052</v>
      </c>
      <c r="E67">
        <f t="shared" si="5"/>
        <v>-2.4391082077444004E-2</v>
      </c>
      <c r="F67">
        <f t="shared" si="6"/>
        <v>-4.551479838270675E-2</v>
      </c>
      <c r="G67">
        <f t="shared" si="7"/>
        <v>-0.21838617133927377</v>
      </c>
      <c r="H67">
        <f>0</f>
        <v>0</v>
      </c>
    </row>
    <row r="68" spans="1:8" x14ac:dyDescent="0.2">
      <c r="A68" s="4">
        <v>44596</v>
      </c>
      <c r="B68">
        <v>235.79640197753909</v>
      </c>
      <c r="C68">
        <v>4500.52978515625</v>
      </c>
      <c r="D68">
        <f t="shared" si="4"/>
        <v>-2.8179326057948817E-3</v>
      </c>
      <c r="E68">
        <f t="shared" si="5"/>
        <v>5.1569298644233985E-3</v>
      </c>
      <c r="F68">
        <f t="shared" si="6"/>
        <v>5.7455385324270917E-3</v>
      </c>
      <c r="G68">
        <f t="shared" si="7"/>
        <v>-8.5634711382219734E-3</v>
      </c>
      <c r="H68">
        <f>0</f>
        <v>0</v>
      </c>
    </row>
    <row r="69" spans="1:8" x14ac:dyDescent="0.2">
      <c r="A69" s="4">
        <v>44599</v>
      </c>
      <c r="B69">
        <v>223.68287658691409</v>
      </c>
      <c r="C69">
        <v>4483.8701171875</v>
      </c>
      <c r="D69">
        <f t="shared" si="4"/>
        <v>-5.1372816926099185E-2</v>
      </c>
      <c r="E69">
        <f t="shared" si="5"/>
        <v>-3.7017126347429485E-3</v>
      </c>
      <c r="F69">
        <f t="shared" si="6"/>
        <v>-9.6225681277224365E-3</v>
      </c>
      <c r="G69">
        <f t="shared" si="7"/>
        <v>-4.175024879837675E-2</v>
      </c>
      <c r="H69">
        <f>0</f>
        <v>0</v>
      </c>
    </row>
    <row r="70" spans="1:8" x14ac:dyDescent="0.2">
      <c r="A70" s="4">
        <v>44600</v>
      </c>
      <c r="B70">
        <v>218.9786682128906</v>
      </c>
      <c r="C70">
        <v>4521.5400390625</v>
      </c>
      <c r="D70">
        <f t="shared" si="4"/>
        <v>-2.1030704029754488E-2</v>
      </c>
      <c r="E70">
        <f t="shared" si="5"/>
        <v>8.4012071916632625E-3</v>
      </c>
      <c r="F70">
        <f t="shared" si="6"/>
        <v>1.1373759786961186E-2</v>
      </c>
      <c r="G70">
        <f t="shared" si="7"/>
        <v>-3.2404463816715676E-2</v>
      </c>
      <c r="H70">
        <f>0</f>
        <v>0</v>
      </c>
    </row>
    <row r="71" spans="1:8" x14ac:dyDescent="0.2">
      <c r="A71" s="4">
        <v>44601</v>
      </c>
      <c r="B71">
        <v>230.73417663574219</v>
      </c>
      <c r="C71">
        <v>4587.18017578125</v>
      </c>
      <c r="D71">
        <f t="shared" si="4"/>
        <v>5.3683349701546756E-2</v>
      </c>
      <c r="E71">
        <f t="shared" si="5"/>
        <v>1.4517207887505545E-2</v>
      </c>
      <c r="F71">
        <f t="shared" si="6"/>
        <v>2.1983890067768672E-2</v>
      </c>
      <c r="G71">
        <f t="shared" si="7"/>
        <v>3.1699459633778085E-2</v>
      </c>
      <c r="H71">
        <f>0</f>
        <v>0</v>
      </c>
    </row>
    <row r="72" spans="1:8" x14ac:dyDescent="0.2">
      <c r="A72" s="4">
        <v>44602</v>
      </c>
      <c r="B72">
        <v>226.82563781738281</v>
      </c>
      <c r="C72">
        <v>4504.080078125</v>
      </c>
      <c r="D72">
        <f t="shared" si="4"/>
        <v>-1.6939574688710879E-2</v>
      </c>
      <c r="E72">
        <f t="shared" si="5"/>
        <v>-1.8115725668459759E-2</v>
      </c>
      <c r="F72">
        <f t="shared" si="6"/>
        <v>-3.4628215406500358E-2</v>
      </c>
      <c r="G72">
        <f t="shared" si="7"/>
        <v>1.7688640717789479E-2</v>
      </c>
      <c r="H72">
        <f>0</f>
        <v>0</v>
      </c>
    </row>
    <row r="73" spans="1:8" x14ac:dyDescent="0.2">
      <c r="A73" s="4">
        <v>44603</v>
      </c>
      <c r="B73">
        <v>218.35209655761719</v>
      </c>
      <c r="C73">
        <v>4418.64013671875</v>
      </c>
      <c r="D73">
        <f t="shared" si="4"/>
        <v>-3.7357070132379211E-2</v>
      </c>
      <c r="E73">
        <f t="shared" si="5"/>
        <v>-1.896945434456343E-2</v>
      </c>
      <c r="F73">
        <f t="shared" si="6"/>
        <v>-3.6109276794226992E-2</v>
      </c>
      <c r="G73">
        <f t="shared" si="7"/>
        <v>-1.2477933381522185E-3</v>
      </c>
      <c r="H73">
        <f>0</f>
        <v>0</v>
      </c>
    </row>
    <row r="74" spans="1:8" x14ac:dyDescent="0.2">
      <c r="A74" s="4">
        <v>44606</v>
      </c>
      <c r="B74">
        <v>216.51219177246091</v>
      </c>
      <c r="C74">
        <v>4401.669921875</v>
      </c>
      <c r="D74">
        <f t="shared" si="4"/>
        <v>-8.426320672724974E-3</v>
      </c>
      <c r="E74">
        <f t="shared" si="5"/>
        <v>-3.8405967262932217E-3</v>
      </c>
      <c r="F74">
        <f t="shared" si="6"/>
        <v>-9.8635063451235142E-3</v>
      </c>
      <c r="G74">
        <f t="shared" si="7"/>
        <v>1.4371856723985402E-3</v>
      </c>
      <c r="H74">
        <f>0</f>
        <v>0</v>
      </c>
    </row>
    <row r="75" spans="1:8" x14ac:dyDescent="0.2">
      <c r="A75" s="4">
        <v>44607</v>
      </c>
      <c r="B75">
        <v>219.7942199707031</v>
      </c>
      <c r="C75">
        <v>4471.06982421875</v>
      </c>
      <c r="D75">
        <f t="shared" si="4"/>
        <v>1.515862996616546E-2</v>
      </c>
      <c r="E75">
        <f t="shared" si="5"/>
        <v>1.5766721170720421E-2</v>
      </c>
      <c r="F75">
        <f t="shared" si="6"/>
        <v>2.4151564563214999E-2</v>
      </c>
      <c r="G75">
        <f t="shared" si="7"/>
        <v>-8.9929345970495393E-3</v>
      </c>
      <c r="H75">
        <f>0</f>
        <v>0</v>
      </c>
    </row>
    <row r="76" spans="1:8" x14ac:dyDescent="0.2">
      <c r="A76" s="4">
        <v>44608</v>
      </c>
      <c r="B76">
        <v>215.35850524902341</v>
      </c>
      <c r="C76">
        <v>4475.009765625</v>
      </c>
      <c r="D76">
        <f t="shared" si="4"/>
        <v>-2.018121642266546E-2</v>
      </c>
      <c r="E76">
        <f t="shared" si="5"/>
        <v>8.8120775589506373E-4</v>
      </c>
      <c r="F76">
        <f t="shared" si="6"/>
        <v>-1.6720486903563738E-3</v>
      </c>
      <c r="G76">
        <f t="shared" si="7"/>
        <v>-1.8509167732309085E-2</v>
      </c>
      <c r="H76">
        <f>0</f>
        <v>0</v>
      </c>
    </row>
    <row r="77" spans="1:8" x14ac:dyDescent="0.2">
      <c r="A77" s="4">
        <v>44609</v>
      </c>
      <c r="B77">
        <v>206.57670593261719</v>
      </c>
      <c r="C77">
        <v>4380.259765625</v>
      </c>
      <c r="D77">
        <f t="shared" si="4"/>
        <v>-4.0777582971481152E-2</v>
      </c>
      <c r="E77">
        <f t="shared" si="5"/>
        <v>-2.1173138152195015E-2</v>
      </c>
      <c r="F77">
        <f t="shared" si="6"/>
        <v>-3.9932260711245171E-2</v>
      </c>
      <c r="G77">
        <f t="shared" si="7"/>
        <v>-8.4532226023598112E-4</v>
      </c>
      <c r="H77">
        <f>0</f>
        <v>0</v>
      </c>
    </row>
    <row r="78" spans="1:8" x14ac:dyDescent="0.2">
      <c r="A78" s="4">
        <v>44610</v>
      </c>
      <c r="B78">
        <v>205.0351867675781</v>
      </c>
      <c r="C78">
        <v>4348.8701171875</v>
      </c>
      <c r="D78">
        <f t="shared" si="4"/>
        <v>-7.4622119569566214E-3</v>
      </c>
      <c r="E78">
        <f t="shared" si="5"/>
        <v>-7.1661613961429005E-3</v>
      </c>
      <c r="F78">
        <f t="shared" si="6"/>
        <v>-1.5632746108019957E-2</v>
      </c>
      <c r="G78">
        <f t="shared" si="7"/>
        <v>8.1705341510633356E-3</v>
      </c>
      <c r="H78">
        <f>0</f>
        <v>0</v>
      </c>
    </row>
    <row r="79" spans="1:8" x14ac:dyDescent="0.2">
      <c r="A79" s="4">
        <v>44614</v>
      </c>
      <c r="B79">
        <v>200.9774475097656</v>
      </c>
      <c r="C79">
        <v>4304.759765625</v>
      </c>
      <c r="D79">
        <f t="shared" si="4"/>
        <v>-1.979045314993777E-2</v>
      </c>
      <c r="E79">
        <f t="shared" si="5"/>
        <v>-1.0142945264832837E-2</v>
      </c>
      <c r="F79">
        <f t="shared" si="6"/>
        <v>-2.0796915674919696E-2</v>
      </c>
      <c r="G79">
        <f t="shared" si="7"/>
        <v>1.0064625249819256E-3</v>
      </c>
      <c r="H79">
        <f>0</f>
        <v>0</v>
      </c>
    </row>
    <row r="80" spans="1:8" x14ac:dyDescent="0.2">
      <c r="A80" s="4">
        <v>44615</v>
      </c>
      <c r="B80">
        <v>197.36723327636719</v>
      </c>
      <c r="C80">
        <v>4225.5</v>
      </c>
      <c r="D80">
        <f t="shared" si="4"/>
        <v>-1.7963280348771371E-2</v>
      </c>
      <c r="E80">
        <f t="shared" si="5"/>
        <v>-1.8412122845487655E-2</v>
      </c>
      <c r="F80">
        <f t="shared" si="6"/>
        <v>-3.5142409701028055E-2</v>
      </c>
      <c r="G80">
        <f t="shared" si="7"/>
        <v>1.7179129352256683E-2</v>
      </c>
      <c r="H80">
        <f>0</f>
        <v>0</v>
      </c>
    </row>
    <row r="81" spans="1:8" x14ac:dyDescent="0.2">
      <c r="A81" s="4">
        <v>44616</v>
      </c>
      <c r="B81">
        <v>206.46733093261719</v>
      </c>
      <c r="C81">
        <v>4288.7001953125</v>
      </c>
      <c r="D81">
        <f t="shared" si="4"/>
        <v>4.6107438935962586E-2</v>
      </c>
      <c r="E81">
        <f t="shared" si="5"/>
        <v>1.4956856067329216E-2</v>
      </c>
      <c r="F81">
        <f t="shared" si="6"/>
        <v>2.2746598363210843E-2</v>
      </c>
      <c r="G81">
        <f t="shared" si="7"/>
        <v>2.3360840572751743E-2</v>
      </c>
      <c r="H81">
        <f>0</f>
        <v>0</v>
      </c>
    </row>
    <row r="82" spans="1:8" x14ac:dyDescent="0.2">
      <c r="A82" s="4">
        <v>44617</v>
      </c>
      <c r="B82">
        <v>209.3315734863281</v>
      </c>
      <c r="C82">
        <v>4384.64990234375</v>
      </c>
      <c r="D82">
        <f t="shared" si="4"/>
        <v>1.3872618688743898E-2</v>
      </c>
      <c r="E82">
        <f t="shared" si="5"/>
        <v>2.2372677655603468E-2</v>
      </c>
      <c r="F82">
        <f t="shared" si="6"/>
        <v>3.5611677538938187E-2</v>
      </c>
      <c r="G82">
        <f t="shared" si="7"/>
        <v>-2.1739058850194289E-2</v>
      </c>
      <c r="H82">
        <f>0</f>
        <v>0</v>
      </c>
    </row>
    <row r="83" spans="1:8" x14ac:dyDescent="0.2">
      <c r="A83" s="4">
        <v>44620</v>
      </c>
      <c r="B83">
        <v>209.87858581542969</v>
      </c>
      <c r="C83">
        <v>4373.93994140625</v>
      </c>
      <c r="D83">
        <f t="shared" si="4"/>
        <v>2.6131381902467776E-3</v>
      </c>
      <c r="E83">
        <f t="shared" si="5"/>
        <v>-2.4426034406476171E-3</v>
      </c>
      <c r="F83">
        <f t="shared" si="6"/>
        <v>-7.4382465013047398E-3</v>
      </c>
      <c r="G83">
        <f t="shared" si="7"/>
        <v>1.0051384691551517E-2</v>
      </c>
      <c r="H83">
        <f>0</f>
        <v>0</v>
      </c>
    </row>
    <row r="84" spans="1:8" x14ac:dyDescent="0.2">
      <c r="A84" s="4">
        <v>44621</v>
      </c>
      <c r="B84">
        <v>202.37974548339841</v>
      </c>
      <c r="C84">
        <v>4306.259765625</v>
      </c>
      <c r="D84">
        <f t="shared" si="4"/>
        <v>-3.5729420907313902E-2</v>
      </c>
      <c r="E84">
        <f t="shared" si="5"/>
        <v>-1.5473503680411893E-2</v>
      </c>
      <c r="F84">
        <f t="shared" si="6"/>
        <v>-3.0044448837758791E-2</v>
      </c>
      <c r="G84">
        <f t="shared" si="7"/>
        <v>-5.6849720695551116E-3</v>
      </c>
      <c r="H84">
        <f>0</f>
        <v>0</v>
      </c>
    </row>
    <row r="85" spans="1:8" x14ac:dyDescent="0.2">
      <c r="A85" s="4">
        <v>44622</v>
      </c>
      <c r="B85">
        <v>206.9745178222656</v>
      </c>
      <c r="C85">
        <v>4386.5400390625</v>
      </c>
      <c r="D85">
        <f t="shared" si="4"/>
        <v>2.2703716361991866E-2</v>
      </c>
      <c r="E85">
        <f t="shared" si="5"/>
        <v>1.8642691757321028E-2</v>
      </c>
      <c r="F85">
        <f t="shared" si="6"/>
        <v>2.9140841727350507E-2</v>
      </c>
      <c r="G85">
        <f t="shared" si="7"/>
        <v>-6.437125365358641E-3</v>
      </c>
      <c r="H85">
        <f>0</f>
        <v>0</v>
      </c>
    </row>
    <row r="86" spans="1:8" x14ac:dyDescent="0.2">
      <c r="A86" s="4">
        <v>44623</v>
      </c>
      <c r="B86">
        <v>201.86256408691409</v>
      </c>
      <c r="C86">
        <v>4363.490234375</v>
      </c>
      <c r="D86">
        <f t="shared" si="4"/>
        <v>-2.4698469111744781E-2</v>
      </c>
      <c r="E86">
        <f t="shared" si="5"/>
        <v>-5.2546664300883172E-3</v>
      </c>
      <c r="F86">
        <f t="shared" si="6"/>
        <v>-1.2316655801697041E-2</v>
      </c>
      <c r="G86">
        <f t="shared" si="7"/>
        <v>-1.2381813310047739E-2</v>
      </c>
      <c r="H86">
        <f>0</f>
        <v>0</v>
      </c>
    </row>
    <row r="87" spans="1:8" x14ac:dyDescent="0.2">
      <c r="A87" s="4">
        <v>44624</v>
      </c>
      <c r="B87">
        <v>198.96846008300781</v>
      </c>
      <c r="C87">
        <v>4328.8701171875</v>
      </c>
      <c r="D87">
        <f t="shared" si="4"/>
        <v>-1.433700209346489E-2</v>
      </c>
      <c r="E87">
        <f t="shared" si="5"/>
        <v>-7.9340425503344747E-3</v>
      </c>
      <c r="F87">
        <f t="shared" si="6"/>
        <v>-1.6964877919530059E-2</v>
      </c>
      <c r="G87">
        <f t="shared" si="7"/>
        <v>2.6278758260651694E-3</v>
      </c>
      <c r="H87">
        <f>0</f>
        <v>0</v>
      </c>
    </row>
    <row r="88" spans="1:8" x14ac:dyDescent="0.2">
      <c r="A88" s="4">
        <v>44627</v>
      </c>
      <c r="B88">
        <v>186.44715881347659</v>
      </c>
      <c r="C88">
        <v>4201.08984375</v>
      </c>
      <c r="D88">
        <f t="shared" si="4"/>
        <v>-6.293108598371544E-2</v>
      </c>
      <c r="E88">
        <f t="shared" si="5"/>
        <v>-2.9518158313449172E-2</v>
      </c>
      <c r="F88">
        <f t="shared" si="6"/>
        <v>-5.4409327590433591E-2</v>
      </c>
      <c r="G88">
        <f t="shared" si="7"/>
        <v>-8.5217583932818489E-3</v>
      </c>
      <c r="H88">
        <f>0</f>
        <v>0</v>
      </c>
    </row>
    <row r="89" spans="1:8" x14ac:dyDescent="0.2">
      <c r="A89" s="4">
        <v>44628</v>
      </c>
      <c r="B89">
        <v>189.2517395019531</v>
      </c>
      <c r="C89">
        <v>4170.7001953125</v>
      </c>
      <c r="D89">
        <f t="shared" si="4"/>
        <v>1.5042228083948617E-2</v>
      </c>
      <c r="E89">
        <f t="shared" si="5"/>
        <v>-7.2337535181997703E-3</v>
      </c>
      <c r="F89">
        <f t="shared" si="6"/>
        <v>-1.5750005941143778E-2</v>
      </c>
      <c r="G89">
        <f t="shared" si="7"/>
        <v>3.0792234025092395E-2</v>
      </c>
      <c r="H89">
        <f>0</f>
        <v>0</v>
      </c>
    </row>
    <row r="90" spans="1:8" x14ac:dyDescent="0.2">
      <c r="A90" s="4">
        <v>44629</v>
      </c>
      <c r="B90">
        <v>197.4169616699219</v>
      </c>
      <c r="C90">
        <v>4277.8798828125</v>
      </c>
      <c r="D90">
        <f t="shared" si="4"/>
        <v>4.3144766803501655E-2</v>
      </c>
      <c r="E90">
        <f t="shared" si="5"/>
        <v>2.5698247891435821E-2</v>
      </c>
      <c r="F90">
        <f t="shared" si="6"/>
        <v>4.1380926957785349E-2</v>
      </c>
      <c r="G90">
        <f t="shared" si="7"/>
        <v>1.7638398457163057E-3</v>
      </c>
      <c r="H90">
        <f>0</f>
        <v>0</v>
      </c>
    </row>
    <row r="91" spans="1:8" x14ac:dyDescent="0.2">
      <c r="A91" s="4">
        <v>44630</v>
      </c>
      <c r="B91">
        <v>194.1449279785156</v>
      </c>
      <c r="C91">
        <v>4259.52001953125</v>
      </c>
      <c r="D91">
        <f t="shared" si="4"/>
        <v>-1.6574227785336348E-2</v>
      </c>
      <c r="E91">
        <f t="shared" si="5"/>
        <v>-4.291813651667864E-3</v>
      </c>
      <c r="F91">
        <f t="shared" si="6"/>
        <v>-1.0646284274888125E-2</v>
      </c>
      <c r="G91">
        <f t="shared" si="7"/>
        <v>-5.9279435104482234E-3</v>
      </c>
      <c r="H91">
        <f>0</f>
        <v>0</v>
      </c>
    </row>
    <row r="92" spans="1:8" x14ac:dyDescent="0.2">
      <c r="A92" s="4">
        <v>44631</v>
      </c>
      <c r="B92">
        <v>186.58636474609381</v>
      </c>
      <c r="C92">
        <v>4204.31005859375</v>
      </c>
      <c r="D92">
        <f t="shared" si="4"/>
        <v>-3.8932581505596864E-2</v>
      </c>
      <c r="E92">
        <f t="shared" si="5"/>
        <v>-1.2961545123475138E-2</v>
      </c>
      <c r="F92">
        <f t="shared" si="6"/>
        <v>-2.5686665234626347E-2</v>
      </c>
      <c r="G92">
        <f t="shared" si="7"/>
        <v>-1.3245916270970517E-2</v>
      </c>
      <c r="H92">
        <f>0</f>
        <v>0</v>
      </c>
    </row>
    <row r="93" spans="1:8" x14ac:dyDescent="0.2">
      <c r="A93" s="4">
        <v>44634</v>
      </c>
      <c r="B93">
        <v>185.61170959472659</v>
      </c>
      <c r="C93">
        <v>4173.10986328125</v>
      </c>
      <c r="D93">
        <f t="shared" si="4"/>
        <v>-5.2236140228870687E-3</v>
      </c>
      <c r="E93">
        <f t="shared" si="5"/>
        <v>-7.4210024659636664E-3</v>
      </c>
      <c r="F93">
        <f t="shared" si="6"/>
        <v>-1.6074848240797152E-2</v>
      </c>
      <c r="G93">
        <f t="shared" si="7"/>
        <v>1.0851234217910084E-2</v>
      </c>
      <c r="H93">
        <f>0</f>
        <v>0</v>
      </c>
    </row>
    <row r="94" spans="1:8" x14ac:dyDescent="0.2">
      <c r="A94" s="4">
        <v>44635</v>
      </c>
      <c r="B94">
        <v>190.98225402832031</v>
      </c>
      <c r="C94">
        <v>4262.4501953125</v>
      </c>
      <c r="D94">
        <f t="shared" si="4"/>
        <v>2.8934297546852061E-2</v>
      </c>
      <c r="E94">
        <f t="shared" si="5"/>
        <v>2.1408574170870942E-2</v>
      </c>
      <c r="F94">
        <f t="shared" si="6"/>
        <v>3.3939136267949359E-2</v>
      </c>
      <c r="G94">
        <f t="shared" si="7"/>
        <v>-5.0048387210972975E-3</v>
      </c>
      <c r="H94">
        <f>0</f>
        <v>0</v>
      </c>
    </row>
    <row r="95" spans="1:8" x14ac:dyDescent="0.2">
      <c r="A95" s="4">
        <v>44636</v>
      </c>
      <c r="B95">
        <v>202.51896667480469</v>
      </c>
      <c r="C95">
        <v>4357.85986328125</v>
      </c>
      <c r="D95">
        <f t="shared" si="4"/>
        <v>6.0407249381262629E-2</v>
      </c>
      <c r="E95">
        <f t="shared" si="5"/>
        <v>2.238376135718223E-2</v>
      </c>
      <c r="F95">
        <f t="shared" si="6"/>
        <v>3.5630905711659652E-2</v>
      </c>
      <c r="G95">
        <f t="shared" si="7"/>
        <v>2.4776343669602977E-2</v>
      </c>
      <c r="H95">
        <f>0</f>
        <v>0</v>
      </c>
    </row>
    <row r="96" spans="1:8" x14ac:dyDescent="0.2">
      <c r="A96" s="4">
        <v>44637</v>
      </c>
      <c r="B96">
        <v>206.70599365234381</v>
      </c>
      <c r="C96">
        <v>4411.669921875</v>
      </c>
      <c r="D96">
        <f t="shared" si="4"/>
        <v>2.0674739982563972E-2</v>
      </c>
      <c r="E96">
        <f t="shared" si="5"/>
        <v>1.234781757145198E-2</v>
      </c>
      <c r="F96">
        <f t="shared" si="6"/>
        <v>1.8220399017334687E-2</v>
      </c>
      <c r="G96">
        <f t="shared" si="7"/>
        <v>2.4543409652292847E-3</v>
      </c>
      <c r="H96">
        <f>0</f>
        <v>0</v>
      </c>
    </row>
    <row r="97" spans="1:8" x14ac:dyDescent="0.2">
      <c r="A97" s="4">
        <v>44638</v>
      </c>
      <c r="B97">
        <v>215.3088073730469</v>
      </c>
      <c r="C97">
        <v>4463.1201171875</v>
      </c>
      <c r="D97">
        <f t="shared" si="4"/>
        <v>4.1618598322659572E-2</v>
      </c>
      <c r="E97">
        <f t="shared" si="5"/>
        <v>1.1662294827948783E-2</v>
      </c>
      <c r="F97">
        <f t="shared" si="6"/>
        <v>1.7031143819249101E-2</v>
      </c>
      <c r="G97">
        <f t="shared" si="7"/>
        <v>2.4587454503410471E-2</v>
      </c>
      <c r="H97">
        <f>0</f>
        <v>0</v>
      </c>
    </row>
    <row r="98" spans="1:8" x14ac:dyDescent="0.2">
      <c r="A98" s="4">
        <v>44641</v>
      </c>
      <c r="B98">
        <v>210.3360900878906</v>
      </c>
      <c r="C98">
        <v>4461.18017578125</v>
      </c>
      <c r="D98">
        <f t="shared" si="4"/>
        <v>-2.3095744878380731E-2</v>
      </c>
      <c r="E98">
        <f t="shared" si="5"/>
        <v>-4.3466036210393355E-4</v>
      </c>
      <c r="F98">
        <f t="shared" si="6"/>
        <v>-3.9548365542984923E-3</v>
      </c>
      <c r="G98">
        <f t="shared" si="7"/>
        <v>-1.9140908324082238E-2</v>
      </c>
      <c r="H98">
        <f>0</f>
        <v>0</v>
      </c>
    </row>
    <row r="99" spans="1:8" x14ac:dyDescent="0.2">
      <c r="A99" s="4">
        <v>44642</v>
      </c>
      <c r="B99">
        <v>215.4678955078125</v>
      </c>
      <c r="C99">
        <v>4511.60986328125</v>
      </c>
      <c r="D99">
        <f t="shared" si="4"/>
        <v>2.4398121205816636E-2</v>
      </c>
      <c r="E99">
        <f t="shared" si="5"/>
        <v>1.1304113600650201E-2</v>
      </c>
      <c r="F99">
        <f t="shared" si="6"/>
        <v>1.6409765622160111E-2</v>
      </c>
      <c r="G99">
        <f t="shared" si="7"/>
        <v>7.988355583656525E-3</v>
      </c>
      <c r="H99">
        <f>0</f>
        <v>0</v>
      </c>
    </row>
    <row r="100" spans="1:8" x14ac:dyDescent="0.2">
      <c r="A100" s="4">
        <v>44643</v>
      </c>
      <c r="B100">
        <v>212.29533386230469</v>
      </c>
      <c r="C100">
        <v>4456.240234375</v>
      </c>
      <c r="D100">
        <f t="shared" si="4"/>
        <v>-1.4724057326641393E-2</v>
      </c>
      <c r="E100">
        <f t="shared" si="5"/>
        <v>-1.2272698789159042E-2</v>
      </c>
      <c r="F100">
        <f t="shared" si="6"/>
        <v>-2.4491644221054681E-2</v>
      </c>
      <c r="G100">
        <f t="shared" si="7"/>
        <v>9.7675868944132882E-3</v>
      </c>
      <c r="H100">
        <f>0</f>
        <v>0</v>
      </c>
    </row>
    <row r="101" spans="1:8" x14ac:dyDescent="0.2">
      <c r="A101" s="4">
        <v>44644</v>
      </c>
      <c r="B101">
        <v>218.37200927734381</v>
      </c>
      <c r="C101">
        <v>4520.16015625</v>
      </c>
      <c r="D101">
        <f t="shared" si="4"/>
        <v>2.8623688069284059E-2</v>
      </c>
      <c r="E101">
        <f t="shared" si="5"/>
        <v>1.4343912920566471E-2</v>
      </c>
      <c r="F101">
        <f t="shared" si="6"/>
        <v>2.1683255344577455E-2</v>
      </c>
      <c r="G101">
        <f t="shared" si="7"/>
        <v>6.9404327247066036E-3</v>
      </c>
      <c r="H101">
        <f>0</f>
        <v>0</v>
      </c>
    </row>
    <row r="102" spans="1:8" x14ac:dyDescent="0.2">
      <c r="A102" s="4">
        <v>44645</v>
      </c>
      <c r="B102">
        <v>220.6097106933594</v>
      </c>
      <c r="C102">
        <v>4543.06005859375</v>
      </c>
      <c r="D102">
        <f t="shared" si="4"/>
        <v>1.0247198912629818E-2</v>
      </c>
      <c r="E102">
        <f t="shared" si="5"/>
        <v>5.0661705674490687E-3</v>
      </c>
      <c r="F102">
        <f t="shared" si="6"/>
        <v>5.5880879347273947E-3</v>
      </c>
      <c r="G102">
        <f t="shared" si="7"/>
        <v>4.6591109779024233E-3</v>
      </c>
      <c r="H102">
        <f>0</f>
        <v>0</v>
      </c>
    </row>
    <row r="103" spans="1:8" x14ac:dyDescent="0.2">
      <c r="A103" s="4">
        <v>44648</v>
      </c>
      <c r="B103">
        <v>222.37005615234381</v>
      </c>
      <c r="C103">
        <v>4575.52001953125</v>
      </c>
      <c r="D103">
        <f t="shared" si="4"/>
        <v>7.9794559063233184E-3</v>
      </c>
      <c r="E103">
        <f t="shared" si="5"/>
        <v>7.1449552765867619E-3</v>
      </c>
      <c r="F103">
        <f t="shared" si="6"/>
        <v>9.194395011293854E-3</v>
      </c>
      <c r="G103">
        <f t="shared" si="7"/>
        <v>-1.2149391049705357E-3</v>
      </c>
      <c r="H103">
        <f>0</f>
        <v>0</v>
      </c>
    </row>
    <row r="104" spans="1:8" x14ac:dyDescent="0.2">
      <c r="A104" s="4">
        <v>44649</v>
      </c>
      <c r="B104">
        <v>228.60585021972659</v>
      </c>
      <c r="C104">
        <v>4631.60009765625</v>
      </c>
      <c r="D104">
        <f t="shared" si="4"/>
        <v>2.8042418009332604E-2</v>
      </c>
      <c r="E104">
        <f t="shared" si="5"/>
        <v>1.2256547427530462E-2</v>
      </c>
      <c r="F104">
        <f t="shared" si="6"/>
        <v>1.8062062194643728E-2</v>
      </c>
      <c r="G104">
        <f t="shared" si="7"/>
        <v>9.9803558146888752E-3</v>
      </c>
      <c r="H104">
        <f>0</f>
        <v>0</v>
      </c>
    </row>
    <row r="105" spans="1:8" x14ac:dyDescent="0.2">
      <c r="A105" s="4">
        <v>44650</v>
      </c>
      <c r="B105">
        <v>226.60682678222659</v>
      </c>
      <c r="C105">
        <v>4602.4501953125</v>
      </c>
      <c r="D105">
        <f t="shared" si="4"/>
        <v>-8.7444106770611096E-3</v>
      </c>
      <c r="E105">
        <f t="shared" si="5"/>
        <v>-6.2937001746978805E-3</v>
      </c>
      <c r="F105">
        <f t="shared" si="6"/>
        <v>-1.4119187218012466E-2</v>
      </c>
      <c r="G105">
        <f t="shared" si="7"/>
        <v>5.3747765409513561E-3</v>
      </c>
      <c r="H105">
        <f>0</f>
        <v>0</v>
      </c>
    </row>
    <row r="106" spans="1:8" x14ac:dyDescent="0.2">
      <c r="A106" s="4">
        <v>44651</v>
      </c>
      <c r="B106">
        <v>221.14677429199219</v>
      </c>
      <c r="C106">
        <v>4530.41015625</v>
      </c>
      <c r="D106">
        <f t="shared" si="4"/>
        <v>-2.4094827890960291E-2</v>
      </c>
      <c r="E106">
        <f t="shared" si="5"/>
        <v>-1.5652540713177343E-2</v>
      </c>
      <c r="F106">
        <f t="shared" si="6"/>
        <v>-3.035504498337761E-2</v>
      </c>
      <c r="G106">
        <f t="shared" si="7"/>
        <v>6.2602170924173188E-3</v>
      </c>
      <c r="H106">
        <f>0</f>
        <v>0</v>
      </c>
    </row>
    <row r="107" spans="1:8" x14ac:dyDescent="0.2">
      <c r="A107" s="4">
        <v>44652</v>
      </c>
      <c r="B107">
        <v>223.6231994628906</v>
      </c>
      <c r="C107">
        <v>4545.85986328125</v>
      </c>
      <c r="D107">
        <f t="shared" si="4"/>
        <v>1.1198106681984177E-2</v>
      </c>
      <c r="E107">
        <f t="shared" si="5"/>
        <v>3.4102225843584133E-3</v>
      </c>
      <c r="F107">
        <f t="shared" si="6"/>
        <v>2.7153243899527215E-3</v>
      </c>
      <c r="G107">
        <f t="shared" si="7"/>
        <v>8.4827822920314558E-3</v>
      </c>
      <c r="H107">
        <f>0</f>
        <v>0</v>
      </c>
    </row>
    <row r="108" spans="1:8" x14ac:dyDescent="0.2">
      <c r="A108" s="4">
        <v>44655</v>
      </c>
      <c r="B108">
        <v>232.6138610839844</v>
      </c>
      <c r="C108">
        <v>4582.64013671875</v>
      </c>
      <c r="D108">
        <f t="shared" si="4"/>
        <v>4.0204512066225773E-2</v>
      </c>
      <c r="E108">
        <f t="shared" si="5"/>
        <v>8.0909386878793566E-3</v>
      </c>
      <c r="F108">
        <f t="shared" si="6"/>
        <v>1.0835501305496922E-2</v>
      </c>
      <c r="G108">
        <f t="shared" si="7"/>
        <v>2.9369010760728849E-2</v>
      </c>
      <c r="H108">
        <f>0</f>
        <v>0</v>
      </c>
    </row>
    <row r="109" spans="1:8" x14ac:dyDescent="0.2">
      <c r="A109" s="4">
        <v>44656</v>
      </c>
      <c r="B109">
        <v>230.5750427246094</v>
      </c>
      <c r="C109">
        <v>4525.1201171875</v>
      </c>
      <c r="D109">
        <f t="shared" si="4"/>
        <v>-8.7648188713865816E-3</v>
      </c>
      <c r="E109">
        <f t="shared" si="5"/>
        <v>-1.2551720801807331E-2</v>
      </c>
      <c r="F109">
        <f t="shared" si="6"/>
        <v>-2.4975695818273108E-2</v>
      </c>
      <c r="G109">
        <f t="shared" si="7"/>
        <v>1.6210876946886527E-2</v>
      </c>
      <c r="H109">
        <f>0</f>
        <v>0</v>
      </c>
    </row>
    <row r="110" spans="1:8" x14ac:dyDescent="0.2">
      <c r="A110" s="4">
        <v>44657</v>
      </c>
      <c r="B110">
        <v>222.08161926269531</v>
      </c>
      <c r="C110">
        <v>4481.14990234375</v>
      </c>
      <c r="D110">
        <f t="shared" si="4"/>
        <v>-3.6835831673501351E-2</v>
      </c>
      <c r="E110">
        <f t="shared" si="5"/>
        <v>-9.7169166132718976E-3</v>
      </c>
      <c r="F110">
        <f t="shared" si="6"/>
        <v>-2.0057834742589001E-2</v>
      </c>
      <c r="G110">
        <f t="shared" si="7"/>
        <v>-1.6777996930912351E-2</v>
      </c>
      <c r="H110">
        <f>0</f>
        <v>0</v>
      </c>
    </row>
    <row r="111" spans="1:8" x14ac:dyDescent="0.2">
      <c r="A111" s="4">
        <v>44658</v>
      </c>
      <c r="B111">
        <v>221.73356628417969</v>
      </c>
      <c r="C111">
        <v>4500.2099609375</v>
      </c>
      <c r="D111">
        <f t="shared" si="4"/>
        <v>-1.567230010620202E-3</v>
      </c>
      <c r="E111">
        <f t="shared" si="5"/>
        <v>4.2533856284925342E-3</v>
      </c>
      <c r="F111">
        <f t="shared" si="6"/>
        <v>4.1780563599322015E-3</v>
      </c>
      <c r="G111">
        <f t="shared" si="7"/>
        <v>-5.7452863705524035E-3</v>
      </c>
      <c r="H111">
        <f>0</f>
        <v>0</v>
      </c>
    </row>
    <row r="112" spans="1:8" x14ac:dyDescent="0.2">
      <c r="A112" s="4">
        <v>44659</v>
      </c>
      <c r="B112">
        <v>221.116943359375</v>
      </c>
      <c r="C112">
        <v>4488.27978515625</v>
      </c>
      <c r="D112">
        <f t="shared" si="4"/>
        <v>-2.7809182666299614E-3</v>
      </c>
      <c r="E112">
        <f t="shared" si="5"/>
        <v>-2.6510264820542861E-3</v>
      </c>
      <c r="F112">
        <f t="shared" si="6"/>
        <v>-7.7998219380685414E-3</v>
      </c>
      <c r="G112">
        <f t="shared" si="7"/>
        <v>5.01890367143858E-3</v>
      </c>
      <c r="H112">
        <f>0</f>
        <v>0</v>
      </c>
    </row>
    <row r="113" spans="1:8" x14ac:dyDescent="0.2">
      <c r="A113" s="4">
        <v>44662</v>
      </c>
      <c r="B113">
        <v>215.27897644042969</v>
      </c>
      <c r="C113">
        <v>4412.52978515625</v>
      </c>
      <c r="D113">
        <f t="shared" si="4"/>
        <v>-2.6402169052495594E-2</v>
      </c>
      <c r="E113">
        <f t="shared" si="5"/>
        <v>-1.687729010355421E-2</v>
      </c>
      <c r="F113">
        <f t="shared" si="6"/>
        <v>-3.2479758703909407E-2</v>
      </c>
      <c r="G113">
        <f t="shared" si="7"/>
        <v>6.0775896514138131E-3</v>
      </c>
      <c r="H113">
        <f>0</f>
        <v>0</v>
      </c>
    </row>
    <row r="114" spans="1:8" x14ac:dyDescent="0.2">
      <c r="A114" s="4">
        <v>44663</v>
      </c>
      <c r="B114">
        <v>212.97161865234381</v>
      </c>
      <c r="C114">
        <v>4397.4501953125</v>
      </c>
      <c r="D114">
        <f t="shared" si="4"/>
        <v>-1.0717989402575734E-2</v>
      </c>
      <c r="E114">
        <f t="shared" si="5"/>
        <v>-3.4174477177417728E-3</v>
      </c>
      <c r="F114">
        <f t="shared" si="6"/>
        <v>-9.1294210609315883E-3</v>
      </c>
      <c r="G114">
        <f t="shared" si="7"/>
        <v>-1.5885683416441455E-3</v>
      </c>
      <c r="H114">
        <f>0</f>
        <v>0</v>
      </c>
    </row>
    <row r="115" spans="1:8" x14ac:dyDescent="0.2">
      <c r="A115" s="4">
        <v>44664</v>
      </c>
      <c r="B115">
        <v>213.8169860839844</v>
      </c>
      <c r="C115">
        <v>4446.58984375</v>
      </c>
      <c r="D115">
        <f t="shared" si="4"/>
        <v>3.9693900858244202E-3</v>
      </c>
      <c r="E115">
        <f t="shared" si="5"/>
        <v>1.1174577597236057E-2</v>
      </c>
      <c r="F115">
        <f t="shared" si="6"/>
        <v>1.6185044609094579E-2</v>
      </c>
      <c r="G115">
        <f t="shared" si="7"/>
        <v>-1.2215654523270159E-2</v>
      </c>
      <c r="H115">
        <f>0</f>
        <v>0</v>
      </c>
    </row>
    <row r="116" spans="1:8" x14ac:dyDescent="0.2">
      <c r="A116" s="4">
        <v>44665</v>
      </c>
      <c r="B116">
        <v>209.033203125</v>
      </c>
      <c r="C116">
        <v>4392.58984375</v>
      </c>
      <c r="D116">
        <f t="shared" si="4"/>
        <v>-2.2373259704939419E-2</v>
      </c>
      <c r="E116">
        <f t="shared" si="5"/>
        <v>-1.214413784439794E-2</v>
      </c>
      <c r="F116">
        <f t="shared" si="6"/>
        <v>-2.4268614754451402E-2</v>
      </c>
      <c r="G116">
        <f t="shared" si="7"/>
        <v>1.8953550495119827E-3</v>
      </c>
      <c r="H116">
        <f>0</f>
        <v>0</v>
      </c>
    </row>
    <row r="117" spans="1:8" x14ac:dyDescent="0.2">
      <c r="A117" s="4">
        <v>44669</v>
      </c>
      <c r="B117">
        <v>209.6200256347656</v>
      </c>
      <c r="C117">
        <v>4391.68994140625</v>
      </c>
      <c r="D117">
        <f t="shared" si="4"/>
        <v>2.8073172156037884E-3</v>
      </c>
      <c r="E117">
        <f t="shared" si="5"/>
        <v>-2.0486828403298851E-4</v>
      </c>
      <c r="F117">
        <f t="shared" si="6"/>
        <v>-3.5561897903294052E-3</v>
      </c>
      <c r="G117">
        <f t="shared" si="7"/>
        <v>6.3635070059331941E-3</v>
      </c>
      <c r="H117">
        <f>0</f>
        <v>0</v>
      </c>
    </row>
    <row r="118" spans="1:8" x14ac:dyDescent="0.2">
      <c r="A118" s="4">
        <v>44670</v>
      </c>
      <c r="B118">
        <v>216.12432861328119</v>
      </c>
      <c r="C118">
        <v>4462.2099609375</v>
      </c>
      <c r="D118">
        <f t="shared" si="4"/>
        <v>3.10290152804793E-2</v>
      </c>
      <c r="E118">
        <f t="shared" si="5"/>
        <v>1.6057604355527166E-2</v>
      </c>
      <c r="F118">
        <f t="shared" si="6"/>
        <v>2.4656193100846442E-2</v>
      </c>
      <c r="G118">
        <f t="shared" si="7"/>
        <v>6.3728221796328574E-3</v>
      </c>
      <c r="H118">
        <f>0</f>
        <v>0</v>
      </c>
    </row>
    <row r="119" spans="1:8" x14ac:dyDescent="0.2">
      <c r="A119" s="4">
        <v>44671</v>
      </c>
      <c r="B119">
        <v>199.32647705078119</v>
      </c>
      <c r="C119">
        <v>4459.4501953125</v>
      </c>
      <c r="D119">
        <f t="shared" si="4"/>
        <v>-7.7723094249870339E-2</v>
      </c>
      <c r="E119">
        <f t="shared" si="5"/>
        <v>-6.1847507158097059E-4</v>
      </c>
      <c r="F119">
        <f t="shared" si="6"/>
        <v>-4.273721085558597E-3</v>
      </c>
      <c r="G119">
        <f t="shared" si="7"/>
        <v>-7.3449373164311743E-2</v>
      </c>
      <c r="H119">
        <f>0</f>
        <v>0</v>
      </c>
    </row>
    <row r="120" spans="1:8" x14ac:dyDescent="0.2">
      <c r="A120" s="4">
        <v>44672</v>
      </c>
      <c r="B120">
        <v>187.04388427734381</v>
      </c>
      <c r="C120">
        <v>4393.66015625</v>
      </c>
      <c r="D120">
        <f t="shared" si="4"/>
        <v>-6.162047789721492E-2</v>
      </c>
      <c r="E120">
        <f t="shared" si="5"/>
        <v>-1.4752948498371943E-2</v>
      </c>
      <c r="F120">
        <f t="shared" si="6"/>
        <v>-2.8794418836756323E-2</v>
      </c>
      <c r="G120">
        <f t="shared" si="7"/>
        <v>-3.2826059060458601E-2</v>
      </c>
      <c r="H120">
        <f>0</f>
        <v>0</v>
      </c>
    </row>
    <row r="121" spans="1:8" x14ac:dyDescent="0.2">
      <c r="A121" s="4">
        <v>44673</v>
      </c>
      <c r="B121">
        <v>183.10548400878909</v>
      </c>
      <c r="C121">
        <v>4271.77978515625</v>
      </c>
      <c r="D121">
        <f t="shared" si="4"/>
        <v>-2.1056022674951325E-2</v>
      </c>
      <c r="E121">
        <f t="shared" si="5"/>
        <v>-2.7740054250753654E-2</v>
      </c>
      <c r="F121">
        <f t="shared" si="6"/>
        <v>-5.1324645835760518E-2</v>
      </c>
      <c r="G121">
        <f t="shared" si="7"/>
        <v>3.0268623160809194E-2</v>
      </c>
      <c r="H121">
        <f>0</f>
        <v>0</v>
      </c>
    </row>
    <row r="122" spans="1:8" x14ac:dyDescent="0.2">
      <c r="A122" s="4">
        <v>44676</v>
      </c>
      <c r="B122">
        <v>185.96977233886719</v>
      </c>
      <c r="C122">
        <v>4296.1201171875</v>
      </c>
      <c r="D122">
        <f t="shared" si="4"/>
        <v>1.5642832029763909E-2</v>
      </c>
      <c r="E122">
        <f t="shared" si="5"/>
        <v>5.6979369853822348E-3</v>
      </c>
      <c r="F122">
        <f t="shared" si="6"/>
        <v>6.6840858481787141E-3</v>
      </c>
      <c r="G122">
        <f t="shared" si="7"/>
        <v>8.9587461815851949E-3</v>
      </c>
      <c r="H122">
        <f>0</f>
        <v>0</v>
      </c>
    </row>
    <row r="123" spans="1:8" x14ac:dyDescent="0.2">
      <c r="A123" s="4">
        <v>44677</v>
      </c>
      <c r="B123">
        <v>179.96270751953119</v>
      </c>
      <c r="C123">
        <v>4175.2001953125</v>
      </c>
      <c r="D123">
        <f t="shared" si="4"/>
        <v>-3.2301296838661231E-2</v>
      </c>
      <c r="E123">
        <f t="shared" si="5"/>
        <v>-2.8146308431003852E-2</v>
      </c>
      <c r="F123">
        <f t="shared" si="6"/>
        <v>-5.2029421716918857E-2</v>
      </c>
      <c r="G123">
        <f t="shared" si="7"/>
        <v>1.9728124878257626E-2</v>
      </c>
      <c r="H123">
        <f>0</f>
        <v>0</v>
      </c>
    </row>
    <row r="124" spans="1:8" x14ac:dyDescent="0.2">
      <c r="A124" s="4">
        <v>44678</v>
      </c>
      <c r="B124">
        <v>173.9954528808594</v>
      </c>
      <c r="C124">
        <v>4183.9599609375</v>
      </c>
      <c r="D124">
        <f t="shared" si="4"/>
        <v>-3.3158284407474592E-2</v>
      </c>
      <c r="E124">
        <f t="shared" si="5"/>
        <v>2.0980468517017847E-3</v>
      </c>
      <c r="F124">
        <f t="shared" si="6"/>
        <v>4.3894213181050251E-4</v>
      </c>
      <c r="G124">
        <f t="shared" si="7"/>
        <v>-3.3597226539285097E-2</v>
      </c>
      <c r="H124">
        <f>0</f>
        <v>0</v>
      </c>
    </row>
    <row r="125" spans="1:8" x14ac:dyDescent="0.2">
      <c r="A125" s="4">
        <v>44679</v>
      </c>
      <c r="B125">
        <v>204.6075134277344</v>
      </c>
      <c r="C125">
        <v>4287.5</v>
      </c>
      <c r="D125">
        <f t="shared" si="4"/>
        <v>0.17593598016516054</v>
      </c>
      <c r="E125">
        <f t="shared" si="5"/>
        <v>2.4746900072939448E-2</v>
      </c>
      <c r="F125">
        <f t="shared" si="6"/>
        <v>3.9730514409030984E-2</v>
      </c>
      <c r="G125">
        <f t="shared" si="7"/>
        <v>0.13620546575612957</v>
      </c>
      <c r="H125">
        <f>0</f>
        <v>0</v>
      </c>
    </row>
    <row r="126" spans="1:8" x14ac:dyDescent="0.2">
      <c r="A126" s="4">
        <v>44680</v>
      </c>
      <c r="B126">
        <v>199.3761901855469</v>
      </c>
      <c r="C126">
        <v>4131.93017578125</v>
      </c>
      <c r="D126">
        <f t="shared" si="4"/>
        <v>-2.5567600888884989E-2</v>
      </c>
      <c r="E126">
        <f t="shared" si="5"/>
        <v>-3.6284507106413955E-2</v>
      </c>
      <c r="F126">
        <f t="shared" si="6"/>
        <v>-6.6147691562096572E-2</v>
      </c>
      <c r="G126">
        <f t="shared" si="7"/>
        <v>4.0580090673211583E-2</v>
      </c>
      <c r="H126">
        <f>0</f>
        <v>0</v>
      </c>
    </row>
    <row r="127" spans="1:8" x14ac:dyDescent="0.2">
      <c r="A127" s="4">
        <v>44683</v>
      </c>
      <c r="B127">
        <v>209.9780578613281</v>
      </c>
      <c r="C127">
        <v>4155.3798828125</v>
      </c>
      <c r="D127">
        <f t="shared" si="4"/>
        <v>5.3175194419728289E-2</v>
      </c>
      <c r="E127">
        <f t="shared" si="5"/>
        <v>5.6752428123536536E-3</v>
      </c>
      <c r="F127">
        <f t="shared" si="6"/>
        <v>6.6447156544159631E-3</v>
      </c>
      <c r="G127">
        <f t="shared" si="7"/>
        <v>4.6530478765312328E-2</v>
      </c>
      <c r="H127">
        <f>0</f>
        <v>0</v>
      </c>
    </row>
    <row r="128" spans="1:8" x14ac:dyDescent="0.2">
      <c r="A128" s="4">
        <v>44684</v>
      </c>
      <c r="B128">
        <v>210.8731384277344</v>
      </c>
      <c r="C128">
        <v>4175.47998046875</v>
      </c>
      <c r="D128">
        <f t="shared" si="4"/>
        <v>4.2627338090603928E-3</v>
      </c>
      <c r="E128">
        <f t="shared" si="5"/>
        <v>4.8371263814863674E-3</v>
      </c>
      <c r="F128">
        <f t="shared" si="6"/>
        <v>5.1907386252713281E-3</v>
      </c>
      <c r="G128">
        <f t="shared" si="7"/>
        <v>-9.2800481621093528E-4</v>
      </c>
      <c r="H128">
        <f>0</f>
        <v>0</v>
      </c>
    </row>
    <row r="129" spans="1:8" x14ac:dyDescent="0.2">
      <c r="A129" s="4">
        <v>44685</v>
      </c>
      <c r="B129">
        <v>222.1910400390625</v>
      </c>
      <c r="C129">
        <v>4300.169921875</v>
      </c>
      <c r="D129">
        <f t="shared" si="4"/>
        <v>5.3671613633268445E-2</v>
      </c>
      <c r="E129">
        <f t="shared" si="5"/>
        <v>2.9862421084402291E-2</v>
      </c>
      <c r="F129">
        <f t="shared" si="6"/>
        <v>4.8604997438885189E-2</v>
      </c>
      <c r="G129">
        <f t="shared" si="7"/>
        <v>5.0666161943832555E-3</v>
      </c>
      <c r="H129">
        <f>0</f>
        <v>0</v>
      </c>
    </row>
    <row r="130" spans="1:8" x14ac:dyDescent="0.2">
      <c r="A130" s="4">
        <v>44686</v>
      </c>
      <c r="B130">
        <v>207.14361572265619</v>
      </c>
      <c r="C130">
        <v>4146.8701171875</v>
      </c>
      <c r="D130">
        <f t="shared" ref="D130:D193" si="8">(B130/B129)-1</f>
        <v>-6.77229122909766E-2</v>
      </c>
      <c r="E130">
        <f t="shared" ref="E130:E193" si="9">(C130/C129)-1</f>
        <v>-3.5649708609806985E-2</v>
      </c>
      <c r="F130">
        <f t="shared" ref="F130:F193" si="10">alpha_meta+beta_meta*E130</f>
        <v>-6.504643355281621E-2</v>
      </c>
      <c r="G130">
        <f t="shared" ref="G130:G193" si="11">D130-F130</f>
        <v>-2.6764787381603899E-3</v>
      </c>
      <c r="H130">
        <f>0</f>
        <v>0</v>
      </c>
    </row>
    <row r="131" spans="1:8" x14ac:dyDescent="0.2">
      <c r="A131" s="4">
        <v>44687</v>
      </c>
      <c r="B131">
        <v>202.65821838378909</v>
      </c>
      <c r="C131">
        <v>4123.33984375</v>
      </c>
      <c r="D131">
        <f t="shared" si="8"/>
        <v>-2.1653563027849154E-2</v>
      </c>
      <c r="E131">
        <f t="shared" si="9"/>
        <v>-5.6742248424840325E-3</v>
      </c>
      <c r="F131">
        <f t="shared" si="10"/>
        <v>-1.304451206550576E-2</v>
      </c>
      <c r="G131">
        <f t="shared" si="11"/>
        <v>-8.6090509623433942E-3</v>
      </c>
      <c r="H131">
        <f>0</f>
        <v>0</v>
      </c>
    </row>
    <row r="132" spans="1:8" x14ac:dyDescent="0.2">
      <c r="A132" s="4">
        <v>44690</v>
      </c>
      <c r="B132">
        <v>195.13946533203119</v>
      </c>
      <c r="C132">
        <v>3991.239990234375</v>
      </c>
      <c r="D132">
        <f t="shared" si="8"/>
        <v>-3.7100657016134742E-2</v>
      </c>
      <c r="E132">
        <f t="shared" si="9"/>
        <v>-3.2037100632356763E-2</v>
      </c>
      <c r="F132">
        <f t="shared" si="10"/>
        <v>-5.8779226729198844E-2</v>
      </c>
      <c r="G132">
        <f t="shared" si="11"/>
        <v>2.1678569713064103E-2</v>
      </c>
      <c r="H132">
        <f>0</f>
        <v>0</v>
      </c>
    </row>
    <row r="133" spans="1:8" x14ac:dyDescent="0.2">
      <c r="A133" s="4">
        <v>44691</v>
      </c>
      <c r="B133">
        <v>196.57159423828119</v>
      </c>
      <c r="C133">
        <v>4001.050048828125</v>
      </c>
      <c r="D133">
        <f t="shared" si="8"/>
        <v>7.3390018969932136E-3</v>
      </c>
      <c r="E133">
        <f t="shared" si="9"/>
        <v>2.4578974498534745E-3</v>
      </c>
      <c r="F133">
        <f t="shared" si="10"/>
        <v>1.0632163786416849E-3</v>
      </c>
      <c r="G133">
        <f t="shared" si="11"/>
        <v>6.2757855183515291E-3</v>
      </c>
      <c r="H133">
        <f>0</f>
        <v>0</v>
      </c>
    </row>
    <row r="134" spans="1:8" x14ac:dyDescent="0.2">
      <c r="A134" s="4">
        <v>44692</v>
      </c>
      <c r="B134">
        <v>187.7102355957031</v>
      </c>
      <c r="C134">
        <v>3935.179931640625</v>
      </c>
      <c r="D134">
        <f t="shared" si="8"/>
        <v>-4.5079548125536828E-2</v>
      </c>
      <c r="E134">
        <f t="shared" si="9"/>
        <v>-1.6463207503938371E-2</v>
      </c>
      <c r="F134">
        <f t="shared" si="10"/>
        <v>-3.1761401962726199E-2</v>
      </c>
      <c r="G134">
        <f t="shared" si="11"/>
        <v>-1.3318146162810629E-2</v>
      </c>
      <c r="H134">
        <f>0</f>
        <v>0</v>
      </c>
    </row>
    <row r="135" spans="1:8" x14ac:dyDescent="0.2">
      <c r="A135" s="4">
        <v>44693</v>
      </c>
      <c r="B135">
        <v>190.19657897949219</v>
      </c>
      <c r="C135">
        <v>3930.080078125</v>
      </c>
      <c r="D135">
        <f t="shared" si="8"/>
        <v>1.3245646279749224E-2</v>
      </c>
      <c r="E135">
        <f t="shared" si="9"/>
        <v>-1.2959645058717717E-3</v>
      </c>
      <c r="F135">
        <f t="shared" si="10"/>
        <v>-5.4490399776219358E-3</v>
      </c>
      <c r="G135">
        <f t="shared" si="11"/>
        <v>1.8694686257371161E-2</v>
      </c>
      <c r="H135">
        <f>0</f>
        <v>0</v>
      </c>
    </row>
    <row r="136" spans="1:8" x14ac:dyDescent="0.2">
      <c r="A136" s="4">
        <v>44694</v>
      </c>
      <c r="B136">
        <v>197.5362854003906</v>
      </c>
      <c r="C136">
        <v>4023.889892578125</v>
      </c>
      <c r="D136">
        <f t="shared" si="8"/>
        <v>3.859010745766267E-2</v>
      </c>
      <c r="E136">
        <f t="shared" si="9"/>
        <v>2.3869695423071491E-2</v>
      </c>
      <c r="F136">
        <f t="shared" si="10"/>
        <v>3.8208726547830071E-2</v>
      </c>
      <c r="G136">
        <f t="shared" si="11"/>
        <v>3.8138090983259876E-4</v>
      </c>
      <c r="H136">
        <f>0</f>
        <v>0</v>
      </c>
    </row>
    <row r="137" spans="1:8" x14ac:dyDescent="0.2">
      <c r="A137" s="4">
        <v>44697</v>
      </c>
      <c r="B137">
        <v>198.94854736328119</v>
      </c>
      <c r="C137">
        <v>4008.010009765625</v>
      </c>
      <c r="D137">
        <f t="shared" si="8"/>
        <v>7.1493799735478092E-3</v>
      </c>
      <c r="E137">
        <f t="shared" si="9"/>
        <v>-3.9464009295556712E-3</v>
      </c>
      <c r="F137">
        <f t="shared" si="10"/>
        <v>-1.0047057073238176E-2</v>
      </c>
      <c r="G137">
        <f t="shared" si="11"/>
        <v>1.7196437046785987E-2</v>
      </c>
      <c r="H137">
        <f>0</f>
        <v>0</v>
      </c>
    </row>
    <row r="138" spans="1:8" x14ac:dyDescent="0.2">
      <c r="A138" s="4">
        <v>44698</v>
      </c>
      <c r="B138">
        <v>201.5144958496094</v>
      </c>
      <c r="C138">
        <v>4088.85009765625</v>
      </c>
      <c r="D138">
        <f t="shared" si="8"/>
        <v>1.2897548237146728E-2</v>
      </c>
      <c r="E138">
        <f t="shared" si="9"/>
        <v>2.0169632234863677E-2</v>
      </c>
      <c r="F138">
        <f t="shared" si="10"/>
        <v>3.1789801105131403E-2</v>
      </c>
      <c r="G138">
        <f t="shared" si="11"/>
        <v>-1.8892252867984675E-2</v>
      </c>
      <c r="H138">
        <f>0</f>
        <v>0</v>
      </c>
    </row>
    <row r="139" spans="1:8" x14ac:dyDescent="0.2">
      <c r="A139" s="4">
        <v>44699</v>
      </c>
      <c r="B139">
        <v>191.1911315917969</v>
      </c>
      <c r="C139">
        <v>3923.679931640625</v>
      </c>
      <c r="D139">
        <f t="shared" si="8"/>
        <v>-5.1228891570742618E-2</v>
      </c>
      <c r="E139">
        <f t="shared" si="9"/>
        <v>-4.0395260787452592E-2</v>
      </c>
      <c r="F139">
        <f t="shared" si="10"/>
        <v>-7.3279089067950234E-2</v>
      </c>
      <c r="G139">
        <f t="shared" si="11"/>
        <v>2.2050197497207616E-2</v>
      </c>
      <c r="H139">
        <f>0</f>
        <v>0</v>
      </c>
    </row>
    <row r="140" spans="1:8" x14ac:dyDescent="0.2">
      <c r="A140" s="4">
        <v>44700</v>
      </c>
      <c r="B140">
        <v>190.24629211425781</v>
      </c>
      <c r="C140">
        <v>3900.7900390625</v>
      </c>
      <c r="D140">
        <f t="shared" si="8"/>
        <v>-4.9418582842868375E-3</v>
      </c>
      <c r="E140">
        <f t="shared" si="9"/>
        <v>-5.8337818009925879E-3</v>
      </c>
      <c r="F140">
        <f t="shared" si="10"/>
        <v>-1.3321313884402875E-2</v>
      </c>
      <c r="G140">
        <f t="shared" si="11"/>
        <v>8.3794556001160377E-3</v>
      </c>
      <c r="H140">
        <f>0</f>
        <v>0</v>
      </c>
    </row>
    <row r="141" spans="1:8" x14ac:dyDescent="0.2">
      <c r="A141" s="4">
        <v>44701</v>
      </c>
      <c r="B141">
        <v>192.4840087890625</v>
      </c>
      <c r="C141">
        <v>3901.360107421875</v>
      </c>
      <c r="D141">
        <f t="shared" si="8"/>
        <v>1.1762209133940882E-2</v>
      </c>
      <c r="E141">
        <f t="shared" si="9"/>
        <v>1.4614176965843662E-4</v>
      </c>
      <c r="F141">
        <f t="shared" si="10"/>
        <v>-2.9472522534074357E-3</v>
      </c>
      <c r="G141">
        <f t="shared" si="11"/>
        <v>1.4709461387348317E-2</v>
      </c>
      <c r="H141">
        <f>0</f>
        <v>0</v>
      </c>
    </row>
    <row r="142" spans="1:8" x14ac:dyDescent="0.2">
      <c r="A142" s="4">
        <v>44704</v>
      </c>
      <c r="B142">
        <v>195.1593322753906</v>
      </c>
      <c r="C142">
        <v>3973.75</v>
      </c>
      <c r="D142">
        <f t="shared" si="8"/>
        <v>1.3898938946454997E-2</v>
      </c>
      <c r="E142">
        <f t="shared" si="9"/>
        <v>1.8555039930923556E-2</v>
      </c>
      <c r="F142">
        <f t="shared" si="10"/>
        <v>2.8988782016490737E-2</v>
      </c>
      <c r="G142">
        <f t="shared" si="11"/>
        <v>-1.508984307003574E-2</v>
      </c>
      <c r="H142">
        <f>0</f>
        <v>0</v>
      </c>
    </row>
    <row r="143" spans="1:8" x14ac:dyDescent="0.2">
      <c r="A143" s="4">
        <v>44705</v>
      </c>
      <c r="B143">
        <v>180.2909240722656</v>
      </c>
      <c r="C143">
        <v>3941.47998046875</v>
      </c>
      <c r="D143">
        <f t="shared" si="8"/>
        <v>-7.6185996486932472E-2</v>
      </c>
      <c r="E143">
        <f t="shared" si="9"/>
        <v>-8.1207976171752128E-3</v>
      </c>
      <c r="F143">
        <f t="shared" si="10"/>
        <v>-1.7288863427106633E-2</v>
      </c>
      <c r="G143">
        <f t="shared" si="11"/>
        <v>-5.8897133059825843E-2</v>
      </c>
      <c r="H143">
        <f>0</f>
        <v>0</v>
      </c>
    </row>
    <row r="144" spans="1:8" x14ac:dyDescent="0.2">
      <c r="A144" s="4">
        <v>44706</v>
      </c>
      <c r="B144">
        <v>182.82701110839841</v>
      </c>
      <c r="C144">
        <v>3978.72998046875</v>
      </c>
      <c r="D144">
        <f t="shared" si="8"/>
        <v>1.4066637292935891E-2</v>
      </c>
      <c r="E144">
        <f t="shared" si="9"/>
        <v>9.450764734207695E-3</v>
      </c>
      <c r="F144">
        <f t="shared" si="10"/>
        <v>1.3194548046709244E-2</v>
      </c>
      <c r="G144">
        <f t="shared" si="11"/>
        <v>8.7208924622664621E-4</v>
      </c>
      <c r="H144">
        <f>0</f>
        <v>0</v>
      </c>
    </row>
    <row r="145" spans="1:8" x14ac:dyDescent="0.2">
      <c r="A145" s="4">
        <v>44707</v>
      </c>
      <c r="B145">
        <v>190.5844421386719</v>
      </c>
      <c r="C145">
        <v>4057.840087890625</v>
      </c>
      <c r="D145">
        <f t="shared" si="8"/>
        <v>4.2430442762497966E-2</v>
      </c>
      <c r="E145">
        <f t="shared" si="9"/>
        <v>1.9883256167224195E-2</v>
      </c>
      <c r="F145">
        <f t="shared" si="10"/>
        <v>3.1292991582361755E-2</v>
      </c>
      <c r="G145">
        <f t="shared" si="11"/>
        <v>1.1137451180136211E-2</v>
      </c>
      <c r="H145">
        <f>0</f>
        <v>0</v>
      </c>
    </row>
    <row r="146" spans="1:8" x14ac:dyDescent="0.2">
      <c r="A146" s="4">
        <v>44708</v>
      </c>
      <c r="B146">
        <v>194.0653381347656</v>
      </c>
      <c r="C146">
        <v>4158.240234375</v>
      </c>
      <c r="D146">
        <f t="shared" si="8"/>
        <v>1.8264323976460606E-2</v>
      </c>
      <c r="E146">
        <f t="shared" si="9"/>
        <v>2.4742262955109728E-2</v>
      </c>
      <c r="F146">
        <f t="shared" si="10"/>
        <v>3.9722469867058609E-2</v>
      </c>
      <c r="G146">
        <f t="shared" si="11"/>
        <v>-2.1458145890598003E-2</v>
      </c>
      <c r="H146">
        <f>0</f>
        <v>0</v>
      </c>
    </row>
    <row r="147" spans="1:8" x14ac:dyDescent="0.2">
      <c r="A147" s="4">
        <v>44712</v>
      </c>
      <c r="B147">
        <v>192.58349609375</v>
      </c>
      <c r="C147">
        <v>4132.14990234375</v>
      </c>
      <c r="D147">
        <f t="shared" si="8"/>
        <v>-7.6357893442390301E-3</v>
      </c>
      <c r="E147">
        <f t="shared" si="9"/>
        <v>-6.2743686176590652E-3</v>
      </c>
      <c r="F147">
        <f t="shared" si="10"/>
        <v>-1.4085650541201405E-2</v>
      </c>
      <c r="G147">
        <f t="shared" si="11"/>
        <v>6.4498611969623747E-3</v>
      </c>
      <c r="H147">
        <f>0</f>
        <v>0</v>
      </c>
    </row>
    <row r="148" spans="1:8" x14ac:dyDescent="0.2">
      <c r="A148" s="4">
        <v>44713</v>
      </c>
      <c r="B148">
        <v>187.61076354980469</v>
      </c>
      <c r="C148">
        <v>4101.22998046875</v>
      </c>
      <c r="D148">
        <f t="shared" si="8"/>
        <v>-2.5821177020924901E-2</v>
      </c>
      <c r="E148">
        <f t="shared" si="9"/>
        <v>-7.4827686811318461E-3</v>
      </c>
      <c r="F148">
        <f t="shared" si="10"/>
        <v>-1.6182001202753531E-2</v>
      </c>
      <c r="G148">
        <f t="shared" si="11"/>
        <v>-9.6391758181713708E-3</v>
      </c>
      <c r="H148">
        <f>0</f>
        <v>0</v>
      </c>
    </row>
    <row r="149" spans="1:8" x14ac:dyDescent="0.2">
      <c r="A149" s="4">
        <v>44714</v>
      </c>
      <c r="B149">
        <v>197.7749938964844</v>
      </c>
      <c r="C149">
        <v>4176.81982421875</v>
      </c>
      <c r="D149">
        <f t="shared" si="8"/>
        <v>5.417722392021207E-2</v>
      </c>
      <c r="E149">
        <f t="shared" si="9"/>
        <v>1.8431018038486124E-2</v>
      </c>
      <c r="F149">
        <f t="shared" si="10"/>
        <v>2.87736269663404E-2</v>
      </c>
      <c r="G149">
        <f t="shared" si="11"/>
        <v>2.540359695387167E-2</v>
      </c>
      <c r="H149">
        <f>0</f>
        <v>0</v>
      </c>
    </row>
    <row r="150" spans="1:8" x14ac:dyDescent="0.2">
      <c r="A150" s="4">
        <v>44715</v>
      </c>
      <c r="B150">
        <v>189.73908996582031</v>
      </c>
      <c r="C150">
        <v>4108.5400390625</v>
      </c>
      <c r="D150">
        <f t="shared" si="8"/>
        <v>-4.0631546852025635E-2</v>
      </c>
      <c r="E150">
        <f t="shared" si="9"/>
        <v>-1.6347313992415624E-2</v>
      </c>
      <c r="F150">
        <f t="shared" si="10"/>
        <v>-3.1560348150421608E-2</v>
      </c>
      <c r="G150">
        <f t="shared" si="11"/>
        <v>-9.0711987016040274E-3</v>
      </c>
      <c r="H150">
        <f>0</f>
        <v>0</v>
      </c>
    </row>
    <row r="151" spans="1:8" x14ac:dyDescent="0.2">
      <c r="A151" s="4">
        <v>44718</v>
      </c>
      <c r="B151">
        <v>193.19013977050781</v>
      </c>
      <c r="C151">
        <v>4121.43017578125</v>
      </c>
      <c r="D151">
        <f t="shared" si="8"/>
        <v>1.8188396525508743E-2</v>
      </c>
      <c r="E151">
        <f t="shared" si="9"/>
        <v>3.1374007789131131E-3</v>
      </c>
      <c r="F151">
        <f t="shared" si="10"/>
        <v>2.2420290057341458E-3</v>
      </c>
      <c r="G151">
        <f t="shared" si="11"/>
        <v>1.5946367519774598E-2</v>
      </c>
      <c r="H151">
        <f>0</f>
        <v>0</v>
      </c>
    </row>
    <row r="152" spans="1:8" x14ac:dyDescent="0.2">
      <c r="A152" s="4">
        <v>44719</v>
      </c>
      <c r="B152">
        <v>194.5824890136719</v>
      </c>
      <c r="C152">
        <v>4160.68017578125</v>
      </c>
      <c r="D152">
        <f t="shared" si="8"/>
        <v>7.2071444475276802E-3</v>
      </c>
      <c r="E152">
        <f t="shared" si="9"/>
        <v>9.5233931732350285E-3</v>
      </c>
      <c r="F152">
        <f t="shared" si="10"/>
        <v>1.3320544958497622E-2</v>
      </c>
      <c r="G152">
        <f t="shared" si="11"/>
        <v>-6.1134005109699414E-3</v>
      </c>
      <c r="H152">
        <f>0</f>
        <v>0</v>
      </c>
    </row>
    <row r="153" spans="1:8" x14ac:dyDescent="0.2">
      <c r="A153" s="4">
        <v>44720</v>
      </c>
      <c r="B153">
        <v>195.5671081542969</v>
      </c>
      <c r="C153">
        <v>4115.77001953125</v>
      </c>
      <c r="D153">
        <f t="shared" si="8"/>
        <v>5.0601631504252342E-3</v>
      </c>
      <c r="E153">
        <f t="shared" si="9"/>
        <v>-1.0793945785935621E-2</v>
      </c>
      <c r="F153">
        <f t="shared" si="10"/>
        <v>-2.1926281200739483E-2</v>
      </c>
      <c r="G153">
        <f t="shared" si="11"/>
        <v>2.6986444351164717E-2</v>
      </c>
      <c r="H153">
        <f>0</f>
        <v>0</v>
      </c>
    </row>
    <row r="154" spans="1:8" x14ac:dyDescent="0.2">
      <c r="A154" s="4">
        <v>44721</v>
      </c>
      <c r="B154">
        <v>182.9960632324219</v>
      </c>
      <c r="C154">
        <v>4017.820068359375</v>
      </c>
      <c r="D154">
        <f t="shared" si="8"/>
        <v>-6.4279955052343518E-2</v>
      </c>
      <c r="E154">
        <f t="shared" si="9"/>
        <v>-2.3798693976353591E-2</v>
      </c>
      <c r="F154">
        <f t="shared" si="10"/>
        <v>-4.4487114567424935E-2</v>
      </c>
      <c r="G154">
        <f t="shared" si="11"/>
        <v>-1.9792840484918583E-2</v>
      </c>
      <c r="H154">
        <f>0</f>
        <v>0</v>
      </c>
    </row>
    <row r="155" spans="1:8" x14ac:dyDescent="0.2">
      <c r="A155" s="4">
        <v>44722</v>
      </c>
      <c r="B155">
        <v>174.612060546875</v>
      </c>
      <c r="C155">
        <v>3900.860107421875</v>
      </c>
      <c r="D155">
        <f t="shared" si="8"/>
        <v>-4.581520792006577E-2</v>
      </c>
      <c r="E155">
        <f t="shared" si="9"/>
        <v>-2.9110303335524668E-2</v>
      </c>
      <c r="F155">
        <f t="shared" si="10"/>
        <v>-5.3701774621318227E-2</v>
      </c>
      <c r="G155">
        <f t="shared" si="11"/>
        <v>7.8865667012524565E-3</v>
      </c>
      <c r="H155">
        <f>0</f>
        <v>0</v>
      </c>
    </row>
    <row r="156" spans="1:8" x14ac:dyDescent="0.2">
      <c r="A156" s="4">
        <v>44725</v>
      </c>
      <c r="B156">
        <v>163.36376953125</v>
      </c>
      <c r="C156">
        <v>3749.6298828125</v>
      </c>
      <c r="D156">
        <f t="shared" si="8"/>
        <v>-6.4418751948725594E-2</v>
      </c>
      <c r="E156">
        <f t="shared" si="9"/>
        <v>-3.8768430665237275E-2</v>
      </c>
      <c r="F156">
        <f t="shared" si="10"/>
        <v>-7.0456839627530687E-2</v>
      </c>
      <c r="G156">
        <f t="shared" si="11"/>
        <v>6.038087678805093E-3</v>
      </c>
      <c r="H156">
        <f>0</f>
        <v>0</v>
      </c>
    </row>
    <row r="157" spans="1:8" x14ac:dyDescent="0.2">
      <c r="A157" s="4">
        <v>44726</v>
      </c>
      <c r="B157">
        <v>162.83665466308591</v>
      </c>
      <c r="C157">
        <v>3735.47998046875</v>
      </c>
      <c r="D157">
        <f t="shared" si="8"/>
        <v>-3.2266326228671538E-3</v>
      </c>
      <c r="E157">
        <f t="shared" si="9"/>
        <v>-3.7736797459957394E-3</v>
      </c>
      <c r="F157">
        <f t="shared" si="10"/>
        <v>-9.7474177581099164E-3</v>
      </c>
      <c r="G157">
        <f t="shared" si="11"/>
        <v>6.5207851352427626E-3</v>
      </c>
      <c r="H157">
        <f>0</f>
        <v>0</v>
      </c>
    </row>
    <row r="158" spans="1:8" x14ac:dyDescent="0.2">
      <c r="A158" s="4">
        <v>44727</v>
      </c>
      <c r="B158">
        <v>168.4259948730469</v>
      </c>
      <c r="C158">
        <v>3789.989990234375</v>
      </c>
      <c r="D158">
        <f t="shared" si="8"/>
        <v>3.4324828285900999E-2</v>
      </c>
      <c r="E158">
        <f t="shared" si="9"/>
        <v>1.4592504858983224E-2</v>
      </c>
      <c r="F158">
        <f t="shared" si="10"/>
        <v>2.2114516389912735E-2</v>
      </c>
      <c r="G158">
        <f t="shared" si="11"/>
        <v>1.2210311895988264E-2</v>
      </c>
      <c r="H158">
        <f>0</f>
        <v>0</v>
      </c>
    </row>
    <row r="159" spans="1:8" x14ac:dyDescent="0.2">
      <c r="A159" s="4">
        <v>44728</v>
      </c>
      <c r="B159">
        <v>159.99226379394531</v>
      </c>
      <c r="C159">
        <v>3666.77001953125</v>
      </c>
      <c r="D159">
        <f t="shared" si="8"/>
        <v>-5.0073808888340676E-2</v>
      </c>
      <c r="E159">
        <f t="shared" si="9"/>
        <v>-3.2511951488163437E-2</v>
      </c>
      <c r="F159">
        <f t="shared" si="10"/>
        <v>-5.9603005158048068E-2</v>
      </c>
      <c r="G159">
        <f t="shared" si="11"/>
        <v>9.529196269707392E-3</v>
      </c>
      <c r="H159">
        <f>0</f>
        <v>0</v>
      </c>
    </row>
    <row r="160" spans="1:8" x14ac:dyDescent="0.2">
      <c r="A160" s="4">
        <v>44729</v>
      </c>
      <c r="B160">
        <v>162.84661865234381</v>
      </c>
      <c r="C160">
        <v>3674.840087890625</v>
      </c>
      <c r="D160">
        <f t="shared" si="8"/>
        <v>1.7840580480032564E-2</v>
      </c>
      <c r="E160">
        <f t="shared" si="9"/>
        <v>2.2008656982546171E-3</v>
      </c>
      <c r="F160">
        <f t="shared" si="10"/>
        <v>6.1731381806448288E-4</v>
      </c>
      <c r="G160">
        <f t="shared" si="11"/>
        <v>1.7223266661968082E-2</v>
      </c>
      <c r="H160">
        <f>0</f>
        <v>0</v>
      </c>
    </row>
    <row r="161" spans="1:8" x14ac:dyDescent="0.2">
      <c r="A161" s="4">
        <v>44733</v>
      </c>
      <c r="B161">
        <v>156.19313049316409</v>
      </c>
      <c r="C161">
        <v>3764.7900390625</v>
      </c>
      <c r="D161">
        <f t="shared" si="8"/>
        <v>-4.0857392153680783E-2</v>
      </c>
      <c r="E161">
        <f t="shared" si="9"/>
        <v>2.4477242280086964E-2</v>
      </c>
      <c r="F161">
        <f t="shared" si="10"/>
        <v>3.926270800159469E-2</v>
      </c>
      <c r="G161">
        <f t="shared" si="11"/>
        <v>-8.0120100155275473E-2</v>
      </c>
      <c r="H161">
        <f>0</f>
        <v>0</v>
      </c>
    </row>
    <row r="162" spans="1:8" x14ac:dyDescent="0.2">
      <c r="A162" s="4">
        <v>44734</v>
      </c>
      <c r="B162">
        <v>154.9996643066406</v>
      </c>
      <c r="C162">
        <v>3759.889892578125</v>
      </c>
      <c r="D162">
        <f t="shared" si="8"/>
        <v>-7.6409646362503025E-3</v>
      </c>
      <c r="E162">
        <f t="shared" si="9"/>
        <v>-1.3015723144006452E-3</v>
      </c>
      <c r="F162">
        <f t="shared" si="10"/>
        <v>-5.4587684884642614E-3</v>
      </c>
      <c r="G162">
        <f t="shared" si="11"/>
        <v>-2.1821961477860412E-3</v>
      </c>
      <c r="H162">
        <f>0</f>
        <v>0</v>
      </c>
    </row>
    <row r="163" spans="1:8" x14ac:dyDescent="0.2">
      <c r="A163" s="4">
        <v>44735</v>
      </c>
      <c r="B163">
        <v>157.88385009765619</v>
      </c>
      <c r="C163">
        <v>3795.72998046875</v>
      </c>
      <c r="D163">
        <f t="shared" si="8"/>
        <v>1.8607690564475865E-2</v>
      </c>
      <c r="E163">
        <f t="shared" si="9"/>
        <v>9.5322174091778678E-3</v>
      </c>
      <c r="F163">
        <f t="shared" si="10"/>
        <v>1.3335853376144752E-2</v>
      </c>
      <c r="G163">
        <f t="shared" si="11"/>
        <v>5.2718371883311126E-3</v>
      </c>
      <c r="H163">
        <f>0</f>
        <v>0</v>
      </c>
    </row>
    <row r="164" spans="1:8" x14ac:dyDescent="0.2">
      <c r="A164" s="4">
        <v>44736</v>
      </c>
      <c r="B164">
        <v>169.23158264160159</v>
      </c>
      <c r="C164">
        <v>3911.739990234375</v>
      </c>
      <c r="D164">
        <f t="shared" si="8"/>
        <v>7.1873928441233526E-2</v>
      </c>
      <c r="E164">
        <f t="shared" si="9"/>
        <v>3.056329358583576E-2</v>
      </c>
      <c r="F164">
        <f t="shared" si="10"/>
        <v>4.9820881628613915E-2</v>
      </c>
      <c r="G164">
        <f t="shared" si="11"/>
        <v>2.205304681261961E-2</v>
      </c>
      <c r="H164">
        <f>0</f>
        <v>0</v>
      </c>
    </row>
    <row r="165" spans="1:8" x14ac:dyDescent="0.2">
      <c r="A165" s="4">
        <v>44739</v>
      </c>
      <c r="B165">
        <v>168.56523132324219</v>
      </c>
      <c r="C165">
        <v>3900.110107421875</v>
      </c>
      <c r="D165">
        <f t="shared" si="8"/>
        <v>-3.9375115918557357E-3</v>
      </c>
      <c r="E165">
        <f t="shared" si="9"/>
        <v>-2.9730715337762392E-3</v>
      </c>
      <c r="F165">
        <f t="shared" si="10"/>
        <v>-8.3585105525715072E-3</v>
      </c>
      <c r="G165">
        <f t="shared" si="11"/>
        <v>4.4209989607157715E-3</v>
      </c>
      <c r="H165">
        <f>0</f>
        <v>0</v>
      </c>
    </row>
    <row r="166" spans="1:8" x14ac:dyDescent="0.2">
      <c r="A166" s="4">
        <v>44740</v>
      </c>
      <c r="B166">
        <v>159.80329895019531</v>
      </c>
      <c r="C166">
        <v>3821.550048828125</v>
      </c>
      <c r="D166">
        <f t="shared" si="8"/>
        <v>-5.1979475863827007E-2</v>
      </c>
      <c r="E166">
        <f t="shared" si="9"/>
        <v>-2.0143036075892073E-2</v>
      </c>
      <c r="F166">
        <f t="shared" si="10"/>
        <v>-3.8145224087862424E-2</v>
      </c>
      <c r="G166">
        <f t="shared" si="11"/>
        <v>-1.3834251775964583E-2</v>
      </c>
      <c r="H166">
        <f>0</f>
        <v>0</v>
      </c>
    </row>
    <row r="167" spans="1:8" x14ac:dyDescent="0.2">
      <c r="A167" s="4">
        <v>44741</v>
      </c>
      <c r="B167">
        <v>163.04551696777341</v>
      </c>
      <c r="C167">
        <v>3818.830078125</v>
      </c>
      <c r="D167">
        <f t="shared" si="8"/>
        <v>2.0288805292990597E-2</v>
      </c>
      <c r="E167">
        <f t="shared" si="9"/>
        <v>-7.1174540915908135E-4</v>
      </c>
      <c r="F167">
        <f t="shared" si="10"/>
        <v>-4.4355278743824431E-3</v>
      </c>
      <c r="G167">
        <f t="shared" si="11"/>
        <v>2.472433316737304E-2</v>
      </c>
      <c r="H167">
        <f>0</f>
        <v>0</v>
      </c>
    </row>
    <row r="168" spans="1:8" x14ac:dyDescent="0.2">
      <c r="A168" s="4">
        <v>44742</v>
      </c>
      <c r="B168">
        <v>160.3702087402344</v>
      </c>
      <c r="C168">
        <v>3785.3798828125</v>
      </c>
      <c r="D168">
        <f t="shared" si="8"/>
        <v>-1.6408351957740708E-2</v>
      </c>
      <c r="E168">
        <f t="shared" si="9"/>
        <v>-8.7592782679987158E-3</v>
      </c>
      <c r="F168">
        <f t="shared" si="10"/>
        <v>-1.8396509293075451E-2</v>
      </c>
      <c r="G168">
        <f t="shared" si="11"/>
        <v>1.9881573353347434E-3</v>
      </c>
      <c r="H168">
        <f>0</f>
        <v>0</v>
      </c>
    </row>
    <row r="169" spans="1:8" x14ac:dyDescent="0.2">
      <c r="A169" s="4">
        <v>44743</v>
      </c>
      <c r="B169">
        <v>159.15684509277341</v>
      </c>
      <c r="C169">
        <v>3825.330078125</v>
      </c>
      <c r="D169">
        <f t="shared" si="8"/>
        <v>-7.5660165126204548E-3</v>
      </c>
      <c r="E169">
        <f t="shared" si="9"/>
        <v>1.0553814029047315E-2</v>
      </c>
      <c r="F169">
        <f t="shared" si="10"/>
        <v>1.510813460538268E-2</v>
      </c>
      <c r="G169">
        <f t="shared" si="11"/>
        <v>-2.2674151118003135E-2</v>
      </c>
      <c r="H169">
        <f>0</f>
        <v>0</v>
      </c>
    </row>
    <row r="170" spans="1:8" x14ac:dyDescent="0.2">
      <c r="A170" s="4">
        <v>44747</v>
      </c>
      <c r="B170">
        <v>167.2723388671875</v>
      </c>
      <c r="C170">
        <v>3831.389892578125</v>
      </c>
      <c r="D170">
        <f t="shared" si="8"/>
        <v>5.0990541875113982E-2</v>
      </c>
      <c r="E170">
        <f t="shared" si="9"/>
        <v>1.5841285142366157E-3</v>
      </c>
      <c r="F170">
        <f t="shared" si="10"/>
        <v>-4.5261115364092887E-4</v>
      </c>
      <c r="G170">
        <f t="shared" si="11"/>
        <v>5.1443153028754914E-2</v>
      </c>
      <c r="H170">
        <f>0</f>
        <v>0</v>
      </c>
    </row>
    <row r="171" spans="1:8" x14ac:dyDescent="0.2">
      <c r="A171" s="4">
        <v>44748</v>
      </c>
      <c r="B171">
        <v>168.8437194824219</v>
      </c>
      <c r="C171">
        <v>3845.080078125</v>
      </c>
      <c r="D171">
        <f t="shared" si="8"/>
        <v>9.3941450563566065E-3</v>
      </c>
      <c r="E171">
        <f t="shared" si="9"/>
        <v>3.5731642904301975E-3</v>
      </c>
      <c r="F171">
        <f t="shared" si="10"/>
        <v>2.9979981199890746E-3</v>
      </c>
      <c r="G171">
        <f t="shared" si="11"/>
        <v>6.3961469363675322E-3</v>
      </c>
      <c r="H171">
        <f>0</f>
        <v>0</v>
      </c>
    </row>
    <row r="172" spans="1:8" x14ac:dyDescent="0.2">
      <c r="A172" s="4">
        <v>44749</v>
      </c>
      <c r="B172">
        <v>171.2505187988281</v>
      </c>
      <c r="C172">
        <v>3902.6201171875</v>
      </c>
      <c r="D172">
        <f t="shared" si="8"/>
        <v>1.4254597824450155E-2</v>
      </c>
      <c r="E172">
        <f t="shared" si="9"/>
        <v>1.4964587965241805E-2</v>
      </c>
      <c r="F172">
        <f t="shared" si="10"/>
        <v>2.2760011776362717E-2</v>
      </c>
      <c r="G172">
        <f t="shared" si="11"/>
        <v>-8.5054139519125625E-3</v>
      </c>
      <c r="H172">
        <f>0</f>
        <v>0</v>
      </c>
    </row>
    <row r="173" spans="1:8" x14ac:dyDescent="0.2">
      <c r="A173" s="4">
        <v>44750</v>
      </c>
      <c r="B173">
        <v>169.94764709472659</v>
      </c>
      <c r="C173">
        <v>3899.3798828125</v>
      </c>
      <c r="D173">
        <f t="shared" si="8"/>
        <v>-7.6079869026967062E-3</v>
      </c>
      <c r="E173">
        <f t="shared" si="9"/>
        <v>-8.3027152981907104E-4</v>
      </c>
      <c r="F173">
        <f t="shared" si="10"/>
        <v>-4.6411487767371654E-3</v>
      </c>
      <c r="G173">
        <f t="shared" si="11"/>
        <v>-2.9668381259595408E-3</v>
      </c>
      <c r="H173">
        <f>0</f>
        <v>0</v>
      </c>
    </row>
    <row r="174" spans="1:8" x14ac:dyDescent="0.2">
      <c r="A174" s="4">
        <v>44753</v>
      </c>
      <c r="B174">
        <v>161.9913330078125</v>
      </c>
      <c r="C174">
        <v>3854.429931640625</v>
      </c>
      <c r="D174">
        <f t="shared" si="8"/>
        <v>-4.6816265025895532E-2</v>
      </c>
      <c r="E174">
        <f t="shared" si="9"/>
        <v>-1.1527461422777274E-2</v>
      </c>
      <c r="F174">
        <f t="shared" si="10"/>
        <v>-2.3198795194269626E-2</v>
      </c>
      <c r="G174">
        <f t="shared" si="11"/>
        <v>-2.3617469831625906E-2</v>
      </c>
      <c r="H174">
        <f>0</f>
        <v>0</v>
      </c>
    </row>
    <row r="175" spans="1:8" x14ac:dyDescent="0.2">
      <c r="A175" s="4">
        <v>44754</v>
      </c>
      <c r="B175">
        <v>162.37916564941409</v>
      </c>
      <c r="C175">
        <v>3818.800048828125</v>
      </c>
      <c r="D175">
        <f t="shared" si="8"/>
        <v>2.3941567391316809E-3</v>
      </c>
      <c r="E175">
        <f t="shared" si="9"/>
        <v>-9.2438787173215742E-3</v>
      </c>
      <c r="F175">
        <f t="shared" si="10"/>
        <v>-1.9237201463851154E-2</v>
      </c>
      <c r="G175">
        <f t="shared" si="11"/>
        <v>2.1631358202982835E-2</v>
      </c>
      <c r="H175">
        <f>0</f>
        <v>0</v>
      </c>
    </row>
    <row r="176" spans="1:8" x14ac:dyDescent="0.2">
      <c r="A176" s="4">
        <v>44755</v>
      </c>
      <c r="B176">
        <v>162.59796142578119</v>
      </c>
      <c r="C176">
        <v>3801.780029296875</v>
      </c>
      <c r="D176">
        <f t="shared" si="8"/>
        <v>1.3474374960116275E-3</v>
      </c>
      <c r="E176">
        <f t="shared" si="9"/>
        <v>-4.4569025122100925E-3</v>
      </c>
      <c r="F176">
        <f t="shared" si="10"/>
        <v>-1.0932682920894471E-2</v>
      </c>
      <c r="G176">
        <f t="shared" si="11"/>
        <v>1.2280120416906098E-2</v>
      </c>
      <c r="H176">
        <f>0</f>
        <v>0</v>
      </c>
    </row>
    <row r="177" spans="1:8" x14ac:dyDescent="0.2">
      <c r="A177" s="4">
        <v>44756</v>
      </c>
      <c r="B177">
        <v>157.1876525878906</v>
      </c>
      <c r="C177">
        <v>3790.3798828125</v>
      </c>
      <c r="D177">
        <f t="shared" si="8"/>
        <v>-3.3274149260230201E-2</v>
      </c>
      <c r="E177">
        <f t="shared" si="9"/>
        <v>-2.9986339021522701E-3</v>
      </c>
      <c r="F177">
        <f t="shared" si="10"/>
        <v>-8.4028565348962091E-3</v>
      </c>
      <c r="G177">
        <f t="shared" si="11"/>
        <v>-2.487129272533399E-2</v>
      </c>
      <c r="H177">
        <f>0</f>
        <v>0</v>
      </c>
    </row>
    <row r="178" spans="1:8" x14ac:dyDescent="0.2">
      <c r="A178" s="4">
        <v>44757</v>
      </c>
      <c r="B178">
        <v>163.80134582519531</v>
      </c>
      <c r="C178">
        <v>3863.159912109375</v>
      </c>
      <c r="D178">
        <f t="shared" si="8"/>
        <v>4.2075144761174688E-2</v>
      </c>
      <c r="E178">
        <f t="shared" si="9"/>
        <v>1.9201249359436678E-2</v>
      </c>
      <c r="F178">
        <f t="shared" si="10"/>
        <v>3.0109835882601549E-2</v>
      </c>
      <c r="G178">
        <f t="shared" si="11"/>
        <v>1.1965308878573139E-2</v>
      </c>
      <c r="H178">
        <f>0</f>
        <v>0</v>
      </c>
    </row>
    <row r="179" spans="1:8" x14ac:dyDescent="0.2">
      <c r="A179" s="4">
        <v>44760</v>
      </c>
      <c r="B179">
        <v>166.31755065917969</v>
      </c>
      <c r="C179">
        <v>3830.85009765625</v>
      </c>
      <c r="D179">
        <f t="shared" si="8"/>
        <v>1.5361319660154749E-2</v>
      </c>
      <c r="E179">
        <f t="shared" si="9"/>
        <v>-8.3635715808313416E-3</v>
      </c>
      <c r="F179">
        <f t="shared" si="10"/>
        <v>-1.7710031362049912E-2</v>
      </c>
      <c r="G179">
        <f t="shared" si="11"/>
        <v>3.3071351022204661E-2</v>
      </c>
      <c r="H179">
        <f>0</f>
        <v>0</v>
      </c>
    </row>
    <row r="180" spans="1:8" x14ac:dyDescent="0.2">
      <c r="A180" s="4">
        <v>44761</v>
      </c>
      <c r="B180">
        <v>174.8209228515625</v>
      </c>
      <c r="C180">
        <v>3936.68994140625</v>
      </c>
      <c r="D180">
        <f t="shared" si="8"/>
        <v>5.1127329368913399E-2</v>
      </c>
      <c r="E180">
        <f t="shared" si="9"/>
        <v>2.7628291645959591E-2</v>
      </c>
      <c r="F180">
        <f t="shared" si="10"/>
        <v>4.4729195982194908E-2</v>
      </c>
      <c r="G180">
        <f t="shared" si="11"/>
        <v>6.3981333867184909E-3</v>
      </c>
      <c r="H180">
        <f>0</f>
        <v>0</v>
      </c>
    </row>
    <row r="181" spans="1:8" x14ac:dyDescent="0.2">
      <c r="A181" s="4">
        <v>44762</v>
      </c>
      <c r="B181">
        <v>182.0910339355469</v>
      </c>
      <c r="C181">
        <v>3959.89990234375</v>
      </c>
      <c r="D181">
        <f t="shared" si="8"/>
        <v>4.1586046826656675E-2</v>
      </c>
      <c r="E181">
        <f t="shared" si="9"/>
        <v>5.8958061932632422E-3</v>
      </c>
      <c r="F181">
        <f t="shared" si="10"/>
        <v>7.0273523353138242E-3</v>
      </c>
      <c r="G181">
        <f t="shared" si="11"/>
        <v>3.4558694491342849E-2</v>
      </c>
      <c r="H181">
        <f>0</f>
        <v>0</v>
      </c>
    </row>
    <row r="182" spans="1:8" x14ac:dyDescent="0.2">
      <c r="A182" s="4">
        <v>44763</v>
      </c>
      <c r="B182">
        <v>182.17060852050781</v>
      </c>
      <c r="C182">
        <v>3998.949951171875</v>
      </c>
      <c r="D182">
        <f t="shared" si="8"/>
        <v>4.3700441060190442E-4</v>
      </c>
      <c r="E182">
        <f t="shared" si="9"/>
        <v>9.8613727091971803E-3</v>
      </c>
      <c r="F182">
        <f t="shared" si="10"/>
        <v>1.3906876956668104E-2</v>
      </c>
      <c r="G182">
        <f t="shared" si="11"/>
        <v>-1.34698725460662E-2</v>
      </c>
      <c r="H182">
        <f>0</f>
        <v>0</v>
      </c>
    </row>
    <row r="183" spans="1:8" x14ac:dyDescent="0.2">
      <c r="A183" s="4">
        <v>44764</v>
      </c>
      <c r="B183">
        <v>168.346435546875</v>
      </c>
      <c r="C183">
        <v>3961.6298828125</v>
      </c>
      <c r="D183">
        <f t="shared" si="8"/>
        <v>-7.5885858239731152E-2</v>
      </c>
      <c r="E183">
        <f t="shared" si="9"/>
        <v>-9.3324669763467094E-3</v>
      </c>
      <c r="F183">
        <f t="shared" si="10"/>
        <v>-1.9390885712161587E-2</v>
      </c>
      <c r="G183">
        <f t="shared" si="11"/>
        <v>-5.6494972527569562E-2</v>
      </c>
      <c r="H183">
        <f>0</f>
        <v>0</v>
      </c>
    </row>
    <row r="184" spans="1:8" x14ac:dyDescent="0.2">
      <c r="A184" s="4">
        <v>44767</v>
      </c>
      <c r="B184">
        <v>165.74072265625</v>
      </c>
      <c r="C184">
        <v>3966.840087890625</v>
      </c>
      <c r="D184">
        <f t="shared" si="8"/>
        <v>-1.5478277767867921E-2</v>
      </c>
      <c r="E184">
        <f t="shared" si="9"/>
        <v>1.3151670479691902E-3</v>
      </c>
      <c r="F184">
        <f t="shared" si="10"/>
        <v>-9.1920956321180688E-4</v>
      </c>
      <c r="G184">
        <f t="shared" si="11"/>
        <v>-1.4559068204656113E-2</v>
      </c>
      <c r="H184">
        <f>0</f>
        <v>0</v>
      </c>
    </row>
    <row r="185" spans="1:8" x14ac:dyDescent="0.2">
      <c r="A185" s="4">
        <v>44768</v>
      </c>
      <c r="B185">
        <v>158.28166198730469</v>
      </c>
      <c r="C185">
        <v>3921.050048828125</v>
      </c>
      <c r="D185">
        <f t="shared" si="8"/>
        <v>-4.5004393304206691E-2</v>
      </c>
      <c r="E185">
        <f t="shared" si="9"/>
        <v>-1.154320266205866E-2</v>
      </c>
      <c r="F185">
        <f t="shared" si="10"/>
        <v>-2.3226103333667061E-2</v>
      </c>
      <c r="G185">
        <f t="shared" si="11"/>
        <v>-2.1778289970539631E-2</v>
      </c>
      <c r="H185">
        <f>0</f>
        <v>0</v>
      </c>
    </row>
    <row r="186" spans="1:8" x14ac:dyDescent="0.2">
      <c r="A186" s="4">
        <v>44769</v>
      </c>
      <c r="B186">
        <v>168.65476989746091</v>
      </c>
      <c r="C186">
        <v>4023.610107421875</v>
      </c>
      <c r="D186">
        <f t="shared" si="8"/>
        <v>6.5535753036180644E-2</v>
      </c>
      <c r="E186">
        <f t="shared" si="9"/>
        <v>2.6156273782937722E-2</v>
      </c>
      <c r="F186">
        <f t="shared" si="10"/>
        <v>4.2175517184716134E-2</v>
      </c>
      <c r="G186">
        <f t="shared" si="11"/>
        <v>2.336023585146451E-2</v>
      </c>
      <c r="H186">
        <f>0</f>
        <v>0</v>
      </c>
    </row>
    <row r="187" spans="1:8" x14ac:dyDescent="0.2">
      <c r="A187" s="4">
        <v>44770</v>
      </c>
      <c r="B187">
        <v>159.84309387207031</v>
      </c>
      <c r="C187">
        <v>4072.429931640625</v>
      </c>
      <c r="D187">
        <f t="shared" si="8"/>
        <v>-5.2246823678618437E-2</v>
      </c>
      <c r="E187">
        <f t="shared" si="9"/>
        <v>1.2133338697180918E-2</v>
      </c>
      <c r="F187">
        <f t="shared" si="10"/>
        <v>1.7848317830351842E-2</v>
      </c>
      <c r="G187">
        <f t="shared" si="11"/>
        <v>-7.0095141508970282E-2</v>
      </c>
      <c r="H187">
        <f>0</f>
        <v>0</v>
      </c>
    </row>
    <row r="188" spans="1:8" x14ac:dyDescent="0.2">
      <c r="A188" s="4">
        <v>44771</v>
      </c>
      <c r="B188">
        <v>158.23193359375</v>
      </c>
      <c r="C188">
        <v>4130.2900390625</v>
      </c>
      <c r="D188">
        <f t="shared" si="8"/>
        <v>-1.0079636469060071E-2</v>
      </c>
      <c r="E188">
        <f t="shared" si="9"/>
        <v>1.4207760082581844E-2</v>
      </c>
      <c r="F188">
        <f t="shared" si="10"/>
        <v>2.1447055347069182E-2</v>
      </c>
      <c r="G188">
        <f t="shared" si="11"/>
        <v>-3.1526691816129257E-2</v>
      </c>
      <c r="H188">
        <f>0</f>
        <v>0</v>
      </c>
    </row>
    <row r="189" spans="1:8" x14ac:dyDescent="0.2">
      <c r="A189" s="4">
        <v>44774</v>
      </c>
      <c r="B189">
        <v>159.057373046875</v>
      </c>
      <c r="C189">
        <v>4118.6298828125</v>
      </c>
      <c r="D189">
        <f t="shared" si="8"/>
        <v>5.2166426484065997E-3</v>
      </c>
      <c r="E189">
        <f t="shared" si="9"/>
        <v>-2.8230841271976725E-3</v>
      </c>
      <c r="F189">
        <f t="shared" si="10"/>
        <v>-8.0983101367408036E-3</v>
      </c>
      <c r="G189">
        <f t="shared" si="11"/>
        <v>1.3314952785147403E-2</v>
      </c>
      <c r="H189">
        <f>0</f>
        <v>0</v>
      </c>
    </row>
    <row r="190" spans="1:8" x14ac:dyDescent="0.2">
      <c r="A190" s="4">
        <v>44775</v>
      </c>
      <c r="B190">
        <v>159.31597900390619</v>
      </c>
      <c r="C190">
        <v>4091.18994140625</v>
      </c>
      <c r="D190">
        <f t="shared" si="8"/>
        <v>1.6258658877446042E-3</v>
      </c>
      <c r="E190">
        <f t="shared" si="9"/>
        <v>-6.6623955507048027E-3</v>
      </c>
      <c r="F190">
        <f t="shared" si="10"/>
        <v>-1.4758805518910323E-2</v>
      </c>
      <c r="G190">
        <f t="shared" si="11"/>
        <v>1.6384671406654928E-2</v>
      </c>
      <c r="H190">
        <f>0</f>
        <v>0</v>
      </c>
    </row>
    <row r="191" spans="1:8" x14ac:dyDescent="0.2">
      <c r="A191" s="4">
        <v>44776</v>
      </c>
      <c r="B191">
        <v>167.87901306152341</v>
      </c>
      <c r="C191">
        <v>4155.169921875</v>
      </c>
      <c r="D191">
        <f t="shared" si="8"/>
        <v>5.3748745801620146E-2</v>
      </c>
      <c r="E191">
        <f t="shared" si="9"/>
        <v>1.5638477163140152E-2</v>
      </c>
      <c r="F191">
        <f t="shared" si="10"/>
        <v>2.3929084924014743E-2</v>
      </c>
      <c r="G191">
        <f t="shared" si="11"/>
        <v>2.9819660877605403E-2</v>
      </c>
      <c r="H191">
        <f>0</f>
        <v>0</v>
      </c>
    </row>
    <row r="192" spans="1:8" x14ac:dyDescent="0.2">
      <c r="A192" s="4">
        <v>44777</v>
      </c>
      <c r="B192">
        <v>169.63932800292969</v>
      </c>
      <c r="C192">
        <v>4151.93994140625</v>
      </c>
      <c r="D192">
        <f t="shared" si="8"/>
        <v>1.0485616452612589E-2</v>
      </c>
      <c r="E192">
        <f t="shared" si="9"/>
        <v>-7.7734016405583972E-4</v>
      </c>
      <c r="F192">
        <f t="shared" si="10"/>
        <v>-4.5493226448221138E-3</v>
      </c>
      <c r="G192">
        <f t="shared" si="11"/>
        <v>1.5034939097434703E-2</v>
      </c>
      <c r="H192">
        <f>0</f>
        <v>0</v>
      </c>
    </row>
    <row r="193" spans="1:8" x14ac:dyDescent="0.2">
      <c r="A193" s="4">
        <v>44778</v>
      </c>
      <c r="B193">
        <v>166.1982116699219</v>
      </c>
      <c r="C193">
        <v>4145.18994140625</v>
      </c>
      <c r="D193">
        <f t="shared" si="8"/>
        <v>-2.0284897219991049E-2</v>
      </c>
      <c r="E193">
        <f t="shared" si="9"/>
        <v>-1.6257460597355333E-3</v>
      </c>
      <c r="F193">
        <f t="shared" si="10"/>
        <v>-6.0211499927630904E-3</v>
      </c>
      <c r="G193">
        <f t="shared" si="11"/>
        <v>-1.4263747227227959E-2</v>
      </c>
      <c r="H193">
        <f>0</f>
        <v>0</v>
      </c>
    </row>
    <row r="194" spans="1:8" x14ac:dyDescent="0.2">
      <c r="A194" s="4">
        <v>44781</v>
      </c>
      <c r="B194">
        <v>169.32109069824219</v>
      </c>
      <c r="C194">
        <v>4140.06005859375</v>
      </c>
      <c r="D194">
        <f t="shared" ref="D194:D257" si="12">(B194/B193)-1</f>
        <v>1.8790088033693753E-2</v>
      </c>
      <c r="E194">
        <f t="shared" ref="E194:E257" si="13">(C194/C193)-1</f>
        <v>-1.2375507238541195E-3</v>
      </c>
      <c r="F194">
        <f t="shared" ref="F194:F257" si="14">alpha_meta+beta_meta*E194</f>
        <v>-5.3477028672741043E-3</v>
      </c>
      <c r="G194">
        <f t="shared" ref="G194:G257" si="15">D194-F194</f>
        <v>2.4137790900967855E-2</v>
      </c>
      <c r="H194">
        <f>0</f>
        <v>0</v>
      </c>
    </row>
    <row r="195" spans="1:8" x14ac:dyDescent="0.2">
      <c r="A195" s="4">
        <v>44782</v>
      </c>
      <c r="B195">
        <v>167.61048889160159</v>
      </c>
      <c r="C195">
        <v>4122.47021484375</v>
      </c>
      <c r="D195">
        <f t="shared" si="12"/>
        <v>-1.0102709589138947E-2</v>
      </c>
      <c r="E195">
        <f t="shared" si="13"/>
        <v>-4.248692893594086E-3</v>
      </c>
      <c r="F195">
        <f t="shared" si="14"/>
        <v>-1.0571477733207874E-2</v>
      </c>
      <c r="G195">
        <f t="shared" si="15"/>
        <v>4.6876814406892654E-4</v>
      </c>
      <c r="H195">
        <f>0</f>
        <v>0</v>
      </c>
    </row>
    <row r="196" spans="1:8" x14ac:dyDescent="0.2">
      <c r="A196" s="4">
        <v>44783</v>
      </c>
      <c r="B196">
        <v>177.3669738769531</v>
      </c>
      <c r="C196">
        <v>4210.240234375</v>
      </c>
      <c r="D196">
        <f t="shared" si="12"/>
        <v>5.820927466932746E-2</v>
      </c>
      <c r="E196">
        <f t="shared" si="13"/>
        <v>2.1290637641290244E-2</v>
      </c>
      <c r="F196">
        <f t="shared" si="14"/>
        <v>3.3734538197094308E-2</v>
      </c>
      <c r="G196">
        <f t="shared" si="15"/>
        <v>2.4474736472233152E-2</v>
      </c>
      <c r="H196">
        <f>0</f>
        <v>0</v>
      </c>
    </row>
    <row r="197" spans="1:8" x14ac:dyDescent="0.2">
      <c r="A197" s="4">
        <v>44784</v>
      </c>
      <c r="B197">
        <v>176.5216064453125</v>
      </c>
      <c r="C197">
        <v>4207.27001953125</v>
      </c>
      <c r="D197">
        <f t="shared" si="12"/>
        <v>-4.7662054167257883E-3</v>
      </c>
      <c r="E197">
        <f t="shared" si="13"/>
        <v>-7.0547395835030002E-4</v>
      </c>
      <c r="F197">
        <f t="shared" si="14"/>
        <v>-4.4246480669003939E-3</v>
      </c>
      <c r="G197">
        <f t="shared" si="15"/>
        <v>-3.4155734982539449E-4</v>
      </c>
      <c r="H197">
        <f>0</f>
        <v>0</v>
      </c>
    </row>
    <row r="198" spans="1:8" x14ac:dyDescent="0.2">
      <c r="A198" s="4">
        <v>44785</v>
      </c>
      <c r="B198">
        <v>179.5151672363281</v>
      </c>
      <c r="C198">
        <v>4280.14990234375</v>
      </c>
      <c r="D198">
        <f t="shared" si="12"/>
        <v>1.6958608361311356E-2</v>
      </c>
      <c r="E198">
        <f t="shared" si="13"/>
        <v>1.7322368774566943E-2</v>
      </c>
      <c r="F198">
        <f t="shared" si="14"/>
        <v>2.685032549681958E-2</v>
      </c>
      <c r="G198">
        <f t="shared" si="15"/>
        <v>-9.891717135508224E-3</v>
      </c>
      <c r="H198">
        <f>0</f>
        <v>0</v>
      </c>
    </row>
    <row r="199" spans="1:8" x14ac:dyDescent="0.2">
      <c r="A199" s="4">
        <v>44788</v>
      </c>
      <c r="B199">
        <v>179.9030456542969</v>
      </c>
      <c r="C199">
        <v>4297.14013671875</v>
      </c>
      <c r="D199">
        <f t="shared" si="12"/>
        <v>2.16069997839341E-3</v>
      </c>
      <c r="E199">
        <f t="shared" si="13"/>
        <v>3.9695418998517695E-3</v>
      </c>
      <c r="F199">
        <f t="shared" si="14"/>
        <v>3.6856399770635721E-3</v>
      </c>
      <c r="G199">
        <f t="shared" si="15"/>
        <v>-1.5249399986701621E-3</v>
      </c>
      <c r="H199">
        <f>0</f>
        <v>0</v>
      </c>
    </row>
    <row r="200" spans="1:8" x14ac:dyDescent="0.2">
      <c r="A200" s="4">
        <v>44789</v>
      </c>
      <c r="B200">
        <v>178.49078369140619</v>
      </c>
      <c r="C200">
        <v>4305.2001953125</v>
      </c>
      <c r="D200">
        <f t="shared" si="12"/>
        <v>-7.8501281496062836E-3</v>
      </c>
      <c r="E200">
        <f t="shared" si="13"/>
        <v>1.8756797165810912E-3</v>
      </c>
      <c r="F200">
        <f t="shared" si="14"/>
        <v>5.3176270893517084E-5</v>
      </c>
      <c r="G200">
        <f t="shared" si="15"/>
        <v>-7.9033044204998015E-3</v>
      </c>
      <c r="H200">
        <f>0</f>
        <v>0</v>
      </c>
    </row>
    <row r="201" spans="1:8" x14ac:dyDescent="0.2">
      <c r="A201" s="4">
        <v>44790</v>
      </c>
      <c r="B201">
        <v>173.89599609375</v>
      </c>
      <c r="C201">
        <v>4274.0400390625</v>
      </c>
      <c r="D201">
        <f t="shared" si="12"/>
        <v>-2.5742436122641155E-2</v>
      </c>
      <c r="E201">
        <f t="shared" si="13"/>
        <v>-7.2377949540946007E-3</v>
      </c>
      <c r="F201">
        <f t="shared" si="14"/>
        <v>-1.5757017085108301E-2</v>
      </c>
      <c r="G201">
        <f t="shared" si="15"/>
        <v>-9.9854190375328541E-3</v>
      </c>
      <c r="H201">
        <f>0</f>
        <v>0</v>
      </c>
    </row>
    <row r="202" spans="1:8" x14ac:dyDescent="0.2">
      <c r="A202" s="4">
        <v>44791</v>
      </c>
      <c r="B202">
        <v>173.70704650878909</v>
      </c>
      <c r="C202">
        <v>4283.740234375</v>
      </c>
      <c r="D202">
        <f t="shared" si="12"/>
        <v>-1.0865666214594505E-3</v>
      </c>
      <c r="E202">
        <f t="shared" si="13"/>
        <v>2.2695611701915031E-3</v>
      </c>
      <c r="F202">
        <f t="shared" si="14"/>
        <v>7.364877592066746E-4</v>
      </c>
      <c r="G202">
        <f t="shared" si="15"/>
        <v>-1.8230543806661251E-3</v>
      </c>
      <c r="H202">
        <f>0</f>
        <v>0</v>
      </c>
    </row>
    <row r="203" spans="1:8" x14ac:dyDescent="0.2">
      <c r="A203" s="4">
        <v>44792</v>
      </c>
      <c r="B203">
        <v>167.04359436035159</v>
      </c>
      <c r="C203">
        <v>4228.47998046875</v>
      </c>
      <c r="D203">
        <f t="shared" si="12"/>
        <v>-3.8360286944953303E-2</v>
      </c>
      <c r="E203">
        <f t="shared" si="13"/>
        <v>-1.2900001139847905E-2</v>
      </c>
      <c r="F203">
        <f t="shared" si="14"/>
        <v>-2.5579897803300066E-2</v>
      </c>
      <c r="G203">
        <f t="shared" si="15"/>
        <v>-1.2780389141653237E-2</v>
      </c>
      <c r="H203">
        <f>0</f>
        <v>0</v>
      </c>
    </row>
    <row r="204" spans="1:8" x14ac:dyDescent="0.2">
      <c r="A204" s="4">
        <v>44795</v>
      </c>
      <c r="B204">
        <v>162.160400390625</v>
      </c>
      <c r="C204">
        <v>4137.990234375</v>
      </c>
      <c r="D204">
        <f t="shared" si="12"/>
        <v>-2.9233051338636851E-2</v>
      </c>
      <c r="E204">
        <f t="shared" si="13"/>
        <v>-2.14000649197158E-2</v>
      </c>
      <c r="F204">
        <f t="shared" si="14"/>
        <v>-4.0325936691242167E-2</v>
      </c>
      <c r="G204">
        <f t="shared" si="15"/>
        <v>1.1092885352605317E-2</v>
      </c>
      <c r="H204">
        <f>0</f>
        <v>0</v>
      </c>
    </row>
    <row r="205" spans="1:8" x14ac:dyDescent="0.2">
      <c r="A205" s="4">
        <v>44796</v>
      </c>
      <c r="B205">
        <v>160.23095703125</v>
      </c>
      <c r="C205">
        <v>4128.72998046875</v>
      </c>
      <c r="D205">
        <f t="shared" si="12"/>
        <v>-1.1898363316365734E-2</v>
      </c>
      <c r="E205">
        <f t="shared" si="13"/>
        <v>-2.2378626777133093E-3</v>
      </c>
      <c r="F205">
        <f t="shared" si="14"/>
        <v>-7.0830591367902623E-3</v>
      </c>
      <c r="G205">
        <f t="shared" si="15"/>
        <v>-4.815304179575472E-3</v>
      </c>
      <c r="H205">
        <f>0</f>
        <v>0</v>
      </c>
    </row>
    <row r="206" spans="1:8" x14ac:dyDescent="0.2">
      <c r="A206" s="4">
        <v>44797</v>
      </c>
      <c r="B206">
        <v>162.3692321777344</v>
      </c>
      <c r="C206">
        <v>4140.77001953125</v>
      </c>
      <c r="D206">
        <f t="shared" si="12"/>
        <v>1.3344956468476665E-2</v>
      </c>
      <c r="E206">
        <f t="shared" si="13"/>
        <v>2.9161604463010526E-3</v>
      </c>
      <c r="F206">
        <f t="shared" si="14"/>
        <v>1.8582179388094938E-3</v>
      </c>
      <c r="G206">
        <f t="shared" si="15"/>
        <v>1.1486738529667171E-2</v>
      </c>
      <c r="H206">
        <f>0</f>
        <v>0</v>
      </c>
    </row>
    <row r="207" spans="1:8" x14ac:dyDescent="0.2">
      <c r="A207" s="4">
        <v>44798</v>
      </c>
      <c r="B207">
        <v>167.8591003417969</v>
      </c>
      <c r="C207">
        <v>4199.1201171875</v>
      </c>
      <c r="D207">
        <f t="shared" si="12"/>
        <v>3.3811012655729833E-2</v>
      </c>
      <c r="E207">
        <f t="shared" si="13"/>
        <v>1.4091605518061545E-2</v>
      </c>
      <c r="F207">
        <f t="shared" si="14"/>
        <v>2.1245548656085866E-2</v>
      </c>
      <c r="G207">
        <f t="shared" si="15"/>
        <v>1.2565463999643967E-2</v>
      </c>
      <c r="H207">
        <f>0</f>
        <v>0</v>
      </c>
    </row>
    <row r="208" spans="1:8" x14ac:dyDescent="0.2">
      <c r="A208" s="4">
        <v>44799</v>
      </c>
      <c r="B208">
        <v>160.89732360839841</v>
      </c>
      <c r="C208">
        <v>4057.659912109375</v>
      </c>
      <c r="D208">
        <f t="shared" si="12"/>
        <v>-4.1473930929111558E-2</v>
      </c>
      <c r="E208">
        <f t="shared" si="13"/>
        <v>-3.3688058719518743E-2</v>
      </c>
      <c r="F208">
        <f t="shared" si="14"/>
        <v>-6.1643333727232616E-2</v>
      </c>
      <c r="G208">
        <f t="shared" si="15"/>
        <v>2.0169402798121058E-2</v>
      </c>
      <c r="H208">
        <f>0</f>
        <v>0</v>
      </c>
    </row>
    <row r="209" spans="1:8" x14ac:dyDescent="0.2">
      <c r="A209" s="4">
        <v>44802</v>
      </c>
      <c r="B209">
        <v>158.30155944824219</v>
      </c>
      <c r="C209">
        <v>4030.610107421875</v>
      </c>
      <c r="D209">
        <f t="shared" si="12"/>
        <v>-1.613304747364197E-2</v>
      </c>
      <c r="E209">
        <f t="shared" si="13"/>
        <v>-6.666355799502699E-3</v>
      </c>
      <c r="F209">
        <f t="shared" si="14"/>
        <v>-1.4765675818274196E-2</v>
      </c>
      <c r="G209">
        <f t="shared" si="15"/>
        <v>-1.3673716553677748E-3</v>
      </c>
      <c r="H209">
        <f>0</f>
        <v>0</v>
      </c>
    </row>
    <row r="210" spans="1:8" x14ac:dyDescent="0.2">
      <c r="A210" s="4">
        <v>44803</v>
      </c>
      <c r="B210">
        <v>156.3025207519531</v>
      </c>
      <c r="C210">
        <v>3986.159912109375</v>
      </c>
      <c r="D210">
        <f t="shared" si="12"/>
        <v>-1.2628041715171401E-2</v>
      </c>
      <c r="E210">
        <f t="shared" si="13"/>
        <v>-1.1028155571448206E-2</v>
      </c>
      <c r="F210">
        <f t="shared" si="14"/>
        <v>-2.2332591870229405E-2</v>
      </c>
      <c r="G210">
        <f t="shared" si="15"/>
        <v>9.7045501550580039E-3</v>
      </c>
      <c r="H210">
        <f>0</f>
        <v>0</v>
      </c>
    </row>
    <row r="211" spans="1:8" x14ac:dyDescent="0.2">
      <c r="A211" s="4">
        <v>44804</v>
      </c>
      <c r="B211">
        <v>162.041015625</v>
      </c>
      <c r="C211">
        <v>3955</v>
      </c>
      <c r="D211">
        <f t="shared" si="12"/>
        <v>3.6714026398548594E-2</v>
      </c>
      <c r="E211">
        <f t="shared" si="13"/>
        <v>-7.8170251059712648E-3</v>
      </c>
      <c r="F211">
        <f t="shared" si="14"/>
        <v>-1.6761874291576776E-2</v>
      </c>
      <c r="G211">
        <f t="shared" si="15"/>
        <v>5.3475900690125366E-2</v>
      </c>
      <c r="H211">
        <f>0</f>
        <v>0</v>
      </c>
    </row>
    <row r="212" spans="1:8" x14ac:dyDescent="0.2">
      <c r="A212" s="4">
        <v>44805</v>
      </c>
      <c r="B212">
        <v>164.4577941894531</v>
      </c>
      <c r="C212">
        <v>3966.85009765625</v>
      </c>
      <c r="D212">
        <f t="shared" si="12"/>
        <v>1.4914610076538048E-2</v>
      </c>
      <c r="E212">
        <f t="shared" si="13"/>
        <v>2.9962320243361873E-3</v>
      </c>
      <c r="F212">
        <f t="shared" si="14"/>
        <v>1.9971273204451383E-3</v>
      </c>
      <c r="G212">
        <f t="shared" si="15"/>
        <v>1.291748275609291E-2</v>
      </c>
      <c r="H212">
        <f>0</f>
        <v>0</v>
      </c>
    </row>
    <row r="213" spans="1:8" x14ac:dyDescent="0.2">
      <c r="A213" s="4">
        <v>44806</v>
      </c>
      <c r="B213">
        <v>159.4452819824219</v>
      </c>
      <c r="C213">
        <v>3924.260009765625</v>
      </c>
      <c r="D213">
        <f t="shared" si="12"/>
        <v>-3.0479018837239469E-2</v>
      </c>
      <c r="E213">
        <f t="shared" si="13"/>
        <v>-1.0736500458081055E-2</v>
      </c>
      <c r="F213">
        <f t="shared" si="14"/>
        <v>-2.182662417928509E-2</v>
      </c>
      <c r="G213">
        <f t="shared" si="15"/>
        <v>-8.6523946579543792E-3</v>
      </c>
      <c r="H213">
        <f>0</f>
        <v>0</v>
      </c>
    </row>
    <row r="214" spans="1:8" x14ac:dyDescent="0.2">
      <c r="A214" s="4">
        <v>44810</v>
      </c>
      <c r="B214">
        <v>157.67498779296881</v>
      </c>
      <c r="C214">
        <v>3908.18994140625</v>
      </c>
      <c r="D214">
        <f t="shared" si="12"/>
        <v>-1.1102832065286616E-2</v>
      </c>
      <c r="E214">
        <f t="shared" si="13"/>
        <v>-4.0950569838349438E-3</v>
      </c>
      <c r="F214">
        <f t="shared" si="14"/>
        <v>-1.0304947839013612E-2</v>
      </c>
      <c r="G214">
        <f t="shared" si="15"/>
        <v>-7.9788422627300425E-4</v>
      </c>
      <c r="H214">
        <f>0</f>
        <v>0</v>
      </c>
    </row>
    <row r="215" spans="1:8" x14ac:dyDescent="0.2">
      <c r="A215" s="4">
        <v>44811</v>
      </c>
      <c r="B215">
        <v>159.5148620605469</v>
      </c>
      <c r="C215">
        <v>3979.8701171875</v>
      </c>
      <c r="D215">
        <f t="shared" si="12"/>
        <v>1.1668776978082995E-2</v>
      </c>
      <c r="E215">
        <f t="shared" si="13"/>
        <v>1.8341016392734E-2</v>
      </c>
      <c r="F215">
        <f t="shared" si="14"/>
        <v>2.8617490753411863E-2</v>
      </c>
      <c r="G215">
        <f t="shared" si="15"/>
        <v>-1.6948713775328868E-2</v>
      </c>
      <c r="H215">
        <f>0</f>
        <v>0</v>
      </c>
    </row>
    <row r="216" spans="1:8" x14ac:dyDescent="0.2">
      <c r="A216" s="4">
        <v>44812</v>
      </c>
      <c r="B216">
        <v>161.17576599121091</v>
      </c>
      <c r="C216">
        <v>4006.179931640625</v>
      </c>
      <c r="D216">
        <f t="shared" si="12"/>
        <v>1.0412220586904164E-2</v>
      </c>
      <c r="E216">
        <f t="shared" si="13"/>
        <v>6.6107218774560383E-3</v>
      </c>
      <c r="F216">
        <f t="shared" si="14"/>
        <v>8.2675988503665091E-3</v>
      </c>
      <c r="G216">
        <f t="shared" si="15"/>
        <v>2.1446217365376549E-3</v>
      </c>
      <c r="H216">
        <f>0</f>
        <v>0</v>
      </c>
    </row>
    <row r="217" spans="1:8" x14ac:dyDescent="0.2">
      <c r="A217" s="4">
        <v>44813</v>
      </c>
      <c r="B217">
        <v>168.2270812988281</v>
      </c>
      <c r="C217">
        <v>4067.360107421875</v>
      </c>
      <c r="D217">
        <f t="shared" si="12"/>
        <v>4.374922783367885E-2</v>
      </c>
      <c r="E217">
        <f t="shared" si="13"/>
        <v>1.5271449816332883E-2</v>
      </c>
      <c r="F217">
        <f t="shared" si="14"/>
        <v>2.3292360345338426E-2</v>
      </c>
      <c r="G217">
        <f t="shared" si="15"/>
        <v>2.0456867488340424E-2</v>
      </c>
      <c r="H217">
        <f>0</f>
        <v>0</v>
      </c>
    </row>
    <row r="218" spans="1:8" x14ac:dyDescent="0.2">
      <c r="A218" s="4">
        <v>44816</v>
      </c>
      <c r="B218">
        <v>168.03814697265619</v>
      </c>
      <c r="C218">
        <v>4110.41015625</v>
      </c>
      <c r="D218">
        <f t="shared" si="12"/>
        <v>-1.123091030963641E-3</v>
      </c>
      <c r="E218">
        <f t="shared" si="13"/>
        <v>1.0584272769349701E-2</v>
      </c>
      <c r="F218">
        <f t="shared" si="14"/>
        <v>1.5160974887598034E-2</v>
      </c>
      <c r="G218">
        <f t="shared" si="15"/>
        <v>-1.6284065918561675E-2</v>
      </c>
      <c r="H218">
        <f>0</f>
        <v>0</v>
      </c>
    </row>
    <row r="219" spans="1:8" x14ac:dyDescent="0.2">
      <c r="A219" s="4">
        <v>44817</v>
      </c>
      <c r="B219">
        <v>152.2945251464844</v>
      </c>
      <c r="C219">
        <v>3932.68994140625</v>
      </c>
      <c r="D219">
        <f t="shared" si="12"/>
        <v>-9.3690760757637048E-2</v>
      </c>
      <c r="E219">
        <f t="shared" si="13"/>
        <v>-4.3236613400616797E-2</v>
      </c>
      <c r="F219">
        <f t="shared" si="14"/>
        <v>-7.8208310449478083E-2</v>
      </c>
      <c r="G219">
        <f t="shared" si="15"/>
        <v>-1.5482450308158965E-2</v>
      </c>
      <c r="H219">
        <f>0</f>
        <v>0</v>
      </c>
    </row>
    <row r="220" spans="1:8" x14ac:dyDescent="0.2">
      <c r="A220" s="4">
        <v>44818</v>
      </c>
      <c r="B220">
        <v>150.64356994628909</v>
      </c>
      <c r="C220">
        <v>3946.010009765625</v>
      </c>
      <c r="D220">
        <f t="shared" si="12"/>
        <v>-1.0840542026099409E-2</v>
      </c>
      <c r="E220">
        <f t="shared" si="13"/>
        <v>3.3870120853238816E-3</v>
      </c>
      <c r="F220">
        <f t="shared" si="14"/>
        <v>2.6750584660449055E-3</v>
      </c>
      <c r="G220">
        <f t="shared" si="15"/>
        <v>-1.3515600492144314E-2</v>
      </c>
      <c r="H220">
        <f>0</f>
        <v>0</v>
      </c>
    </row>
    <row r="221" spans="1:8" x14ac:dyDescent="0.2">
      <c r="A221" s="4">
        <v>44819</v>
      </c>
      <c r="B221">
        <v>148.73405456542969</v>
      </c>
      <c r="C221">
        <v>3901.35009765625</v>
      </c>
      <c r="D221">
        <f t="shared" si="12"/>
        <v>-1.2675717798909192E-2</v>
      </c>
      <c r="E221">
        <f t="shared" si="13"/>
        <v>-1.1317739184353415E-2</v>
      </c>
      <c r="F221">
        <f t="shared" si="14"/>
        <v>-2.2834965890919087E-2</v>
      </c>
      <c r="G221">
        <f t="shared" si="15"/>
        <v>1.0159248092009895E-2</v>
      </c>
      <c r="H221">
        <f>0</f>
        <v>0</v>
      </c>
    </row>
    <row r="222" spans="1:8" x14ac:dyDescent="0.2">
      <c r="A222" s="4">
        <v>44820</v>
      </c>
      <c r="B222">
        <v>145.4918212890625</v>
      </c>
      <c r="C222">
        <v>3873.330078125</v>
      </c>
      <c r="D222">
        <f t="shared" si="12"/>
        <v>-2.1798862982928324E-2</v>
      </c>
      <c r="E222">
        <f t="shared" si="13"/>
        <v>-7.1821340894484553E-3</v>
      </c>
      <c r="F222">
        <f t="shared" si="14"/>
        <v>-1.5660455777350528E-2</v>
      </c>
      <c r="G222">
        <f t="shared" si="15"/>
        <v>-6.1384072055777963E-3</v>
      </c>
      <c r="H222">
        <f>0</f>
        <v>0</v>
      </c>
    </row>
    <row r="223" spans="1:8" x14ac:dyDescent="0.2">
      <c r="A223" s="4">
        <v>44823</v>
      </c>
      <c r="B223">
        <v>147.21240234375</v>
      </c>
      <c r="C223">
        <v>3899.889892578125</v>
      </c>
      <c r="D223">
        <f t="shared" si="12"/>
        <v>1.1825964095047325E-2</v>
      </c>
      <c r="E223">
        <f t="shared" si="13"/>
        <v>6.8571007162865349E-3</v>
      </c>
      <c r="F223">
        <f t="shared" si="14"/>
        <v>8.6950205771499506E-3</v>
      </c>
      <c r="G223">
        <f t="shared" si="15"/>
        <v>3.1309435178973749E-3</v>
      </c>
      <c r="H223">
        <f>0</f>
        <v>0</v>
      </c>
    </row>
    <row r="224" spans="1:8" x14ac:dyDescent="0.2">
      <c r="A224" s="4">
        <v>44824</v>
      </c>
      <c r="B224">
        <v>145.29290771484381</v>
      </c>
      <c r="C224">
        <v>3855.929931640625</v>
      </c>
      <c r="D224">
        <f t="shared" si="12"/>
        <v>-1.3038946436211618E-2</v>
      </c>
      <c r="E224">
        <f t="shared" si="13"/>
        <v>-1.1272103097361819E-2</v>
      </c>
      <c r="F224">
        <f t="shared" si="14"/>
        <v>-2.2755795718682796E-2</v>
      </c>
      <c r="G224">
        <f t="shared" si="15"/>
        <v>9.716849282471178E-3</v>
      </c>
      <c r="H224">
        <f>0</f>
        <v>0</v>
      </c>
    </row>
    <row r="225" spans="1:8" x14ac:dyDescent="0.2">
      <c r="A225" s="4">
        <v>44825</v>
      </c>
      <c r="B225">
        <v>141.34455871582031</v>
      </c>
      <c r="C225">
        <v>3789.929931640625</v>
      </c>
      <c r="D225">
        <f t="shared" si="12"/>
        <v>-2.7175097952975347E-2</v>
      </c>
      <c r="E225">
        <f t="shared" si="13"/>
        <v>-1.7116493600784488E-2</v>
      </c>
      <c r="F225">
        <f t="shared" si="14"/>
        <v>-3.2894732539828581E-2</v>
      </c>
      <c r="G225">
        <f t="shared" si="15"/>
        <v>5.7196345868532339E-3</v>
      </c>
      <c r="H225">
        <f>0</f>
        <v>0</v>
      </c>
    </row>
    <row r="226" spans="1:8" x14ac:dyDescent="0.2">
      <c r="A226" s="4">
        <v>44826</v>
      </c>
      <c r="B226">
        <v>142.040771484375</v>
      </c>
      <c r="C226">
        <v>3757.989990234375</v>
      </c>
      <c r="D226">
        <f t="shared" si="12"/>
        <v>4.9256425212267363E-3</v>
      </c>
      <c r="E226">
        <f t="shared" si="13"/>
        <v>-8.4275809796894308E-3</v>
      </c>
      <c r="F226">
        <f t="shared" si="14"/>
        <v>-1.7821075832915027E-2</v>
      </c>
      <c r="G226">
        <f t="shared" si="15"/>
        <v>2.2746718354141764E-2</v>
      </c>
      <c r="H226">
        <f>0</f>
        <v>0</v>
      </c>
    </row>
    <row r="227" spans="1:8" x14ac:dyDescent="0.2">
      <c r="A227" s="4">
        <v>44827</v>
      </c>
      <c r="B227">
        <v>139.64390563964841</v>
      </c>
      <c r="C227">
        <v>3693.22998046875</v>
      </c>
      <c r="D227">
        <f t="shared" si="12"/>
        <v>-1.6874491877779341E-2</v>
      </c>
      <c r="E227">
        <f t="shared" si="13"/>
        <v>-1.7232619015461026E-2</v>
      </c>
      <c r="F227">
        <f t="shared" si="14"/>
        <v>-3.3096188661223151E-2</v>
      </c>
      <c r="G227">
        <f t="shared" si="15"/>
        <v>1.6221696783443811E-2</v>
      </c>
      <c r="H227">
        <f>0</f>
        <v>0</v>
      </c>
    </row>
    <row r="228" spans="1:8" x14ac:dyDescent="0.2">
      <c r="A228" s="4">
        <v>44830</v>
      </c>
      <c r="B228">
        <v>135.62596130371091</v>
      </c>
      <c r="C228">
        <v>3655.0400390625</v>
      </c>
      <c r="D228">
        <f t="shared" si="12"/>
        <v>-2.8772786879119661E-2</v>
      </c>
      <c r="E228">
        <f t="shared" si="13"/>
        <v>-1.0340526208282075E-2</v>
      </c>
      <c r="F228">
        <f t="shared" si="14"/>
        <v>-2.1139682076569452E-2</v>
      </c>
      <c r="G228">
        <f t="shared" si="15"/>
        <v>-7.6331048025502085E-3</v>
      </c>
      <c r="H228">
        <f>0</f>
        <v>0</v>
      </c>
    </row>
    <row r="229" spans="1:8" x14ac:dyDescent="0.2">
      <c r="A229" s="4">
        <v>44831</v>
      </c>
      <c r="B229">
        <v>133.66668701171881</v>
      </c>
      <c r="C229">
        <v>3647.2900390625</v>
      </c>
      <c r="D229">
        <f t="shared" si="12"/>
        <v>-1.444615966706142E-2</v>
      </c>
      <c r="E229">
        <f t="shared" si="13"/>
        <v>-2.1203598092424114E-3</v>
      </c>
      <c r="F229">
        <f t="shared" si="14"/>
        <v>-6.8792133877712434E-3</v>
      </c>
      <c r="G229">
        <f t="shared" si="15"/>
        <v>-7.5669462792901767E-3</v>
      </c>
      <c r="H229">
        <f>0</f>
        <v>0</v>
      </c>
    </row>
    <row r="230" spans="1:8" x14ac:dyDescent="0.2">
      <c r="A230" s="4">
        <v>44832</v>
      </c>
      <c r="B230">
        <v>140.83734130859381</v>
      </c>
      <c r="C230">
        <v>3719.0400390625</v>
      </c>
      <c r="D230">
        <f t="shared" si="12"/>
        <v>5.3645784579416933E-2</v>
      </c>
      <c r="E230">
        <f t="shared" si="13"/>
        <v>1.9672139926234733E-2</v>
      </c>
      <c r="F230">
        <f t="shared" si="14"/>
        <v>3.0926743942328735E-2</v>
      </c>
      <c r="G230">
        <f t="shared" si="15"/>
        <v>2.2719040637088198E-2</v>
      </c>
      <c r="H230">
        <f>0</f>
        <v>0</v>
      </c>
    </row>
    <row r="231" spans="1:8" x14ac:dyDescent="0.2">
      <c r="A231" s="4">
        <v>44833</v>
      </c>
      <c r="B231">
        <v>135.6657409667969</v>
      </c>
      <c r="C231">
        <v>3640.469970703125</v>
      </c>
      <c r="D231">
        <f t="shared" si="12"/>
        <v>-3.6720377520228942E-2</v>
      </c>
      <c r="E231">
        <f t="shared" si="13"/>
        <v>-2.1126437880238824E-2</v>
      </c>
      <c r="F231">
        <f t="shared" si="14"/>
        <v>-3.9851244374876672E-2</v>
      </c>
      <c r="G231">
        <f t="shared" si="15"/>
        <v>3.1308668546477306E-3</v>
      </c>
      <c r="H231">
        <f>0</f>
        <v>0</v>
      </c>
    </row>
    <row r="232" spans="1:8" x14ac:dyDescent="0.2">
      <c r="A232" s="4">
        <v>44834</v>
      </c>
      <c r="B232">
        <v>134.93968200683591</v>
      </c>
      <c r="C232">
        <v>3585.6201171875</v>
      </c>
      <c r="D232">
        <f t="shared" si="12"/>
        <v>-5.3518224629657274E-3</v>
      </c>
      <c r="E232">
        <f t="shared" si="13"/>
        <v>-1.5066695771983274E-2</v>
      </c>
      <c r="F232">
        <f t="shared" si="14"/>
        <v>-2.9338712340602292E-2</v>
      </c>
      <c r="G232">
        <f t="shared" si="15"/>
        <v>2.3986889877636565E-2</v>
      </c>
      <c r="H232">
        <f>0</f>
        <v>0</v>
      </c>
    </row>
    <row r="233" spans="1:8" x14ac:dyDescent="0.2">
      <c r="A233" s="4">
        <v>44837</v>
      </c>
      <c r="B233">
        <v>137.8537292480469</v>
      </c>
      <c r="C233">
        <v>3678.429931640625</v>
      </c>
      <c r="D233">
        <f t="shared" si="12"/>
        <v>2.1595183847130883E-2</v>
      </c>
      <c r="E233">
        <f t="shared" si="13"/>
        <v>2.5883894952576147E-2</v>
      </c>
      <c r="F233">
        <f t="shared" si="14"/>
        <v>4.1702990280356081E-2</v>
      </c>
      <c r="G233">
        <f t="shared" si="15"/>
        <v>-2.0107806433225198E-2</v>
      </c>
      <c r="H233">
        <f>0</f>
        <v>0</v>
      </c>
    </row>
    <row r="234" spans="1:8" x14ac:dyDescent="0.2">
      <c r="A234" s="4">
        <v>44838</v>
      </c>
      <c r="B234">
        <v>139.5146179199219</v>
      </c>
      <c r="C234">
        <v>3790.929931640625</v>
      </c>
      <c r="D234">
        <f t="shared" si="12"/>
        <v>1.2048195438271181E-2</v>
      </c>
      <c r="E234">
        <f t="shared" si="13"/>
        <v>3.0583700679551518E-2</v>
      </c>
      <c r="F234">
        <f t="shared" si="14"/>
        <v>4.9856284162679038E-2</v>
      </c>
      <c r="G234">
        <f t="shared" si="15"/>
        <v>-3.7808088724407857E-2</v>
      </c>
      <c r="H234">
        <f>0</f>
        <v>0</v>
      </c>
    </row>
    <row r="235" spans="1:8" x14ac:dyDescent="0.2">
      <c r="A235" s="4">
        <v>44839</v>
      </c>
      <c r="B235">
        <v>138.2217102050781</v>
      </c>
      <c r="C235">
        <v>3783.280029296875</v>
      </c>
      <c r="D235">
        <f t="shared" si="12"/>
        <v>-9.2671845726295388E-3</v>
      </c>
      <c r="E235">
        <f t="shared" si="13"/>
        <v>-2.0179487570848309E-3</v>
      </c>
      <c r="F235">
        <f t="shared" si="14"/>
        <v>-6.7015491493866439E-3</v>
      </c>
      <c r="G235">
        <f t="shared" si="15"/>
        <v>-2.5656354232428949E-3</v>
      </c>
      <c r="H235">
        <f>0</f>
        <v>0</v>
      </c>
    </row>
    <row r="236" spans="1:8" x14ac:dyDescent="0.2">
      <c r="A236" s="4">
        <v>44840</v>
      </c>
      <c r="B236">
        <v>138.31120300292969</v>
      </c>
      <c r="C236">
        <v>3744.52001953125</v>
      </c>
      <c r="D236">
        <f t="shared" si="12"/>
        <v>6.4745833139245867E-4</v>
      </c>
      <c r="E236">
        <f t="shared" si="13"/>
        <v>-1.0245080846639998E-2</v>
      </c>
      <c r="F236">
        <f t="shared" si="14"/>
        <v>-2.0974102023184296E-2</v>
      </c>
      <c r="G236">
        <f t="shared" si="15"/>
        <v>2.1621560354576755E-2</v>
      </c>
      <c r="H236">
        <f>0</f>
        <v>0</v>
      </c>
    </row>
    <row r="237" spans="1:8" x14ac:dyDescent="0.2">
      <c r="A237" s="4">
        <v>44841</v>
      </c>
      <c r="B237">
        <v>132.72186279296881</v>
      </c>
      <c r="C237">
        <v>3639.659912109375</v>
      </c>
      <c r="D237">
        <f t="shared" si="12"/>
        <v>-4.0411333923850656E-2</v>
      </c>
      <c r="E237">
        <f t="shared" si="13"/>
        <v>-2.8003617786773516E-2</v>
      </c>
      <c r="F237">
        <f t="shared" si="14"/>
        <v>-5.1781879834497974E-2</v>
      </c>
      <c r="G237">
        <f t="shared" si="15"/>
        <v>1.1370545910647317E-2</v>
      </c>
      <c r="H237">
        <f>0</f>
        <v>0</v>
      </c>
    </row>
    <row r="238" spans="1:8" x14ac:dyDescent="0.2">
      <c r="A238" s="4">
        <v>44844</v>
      </c>
      <c r="B238">
        <v>133.06001281738281</v>
      </c>
      <c r="C238">
        <v>3612.389892578125</v>
      </c>
      <c r="D238">
        <f t="shared" si="12"/>
        <v>2.5478095115458732E-3</v>
      </c>
      <c r="E238">
        <f t="shared" si="13"/>
        <v>-7.4924636339018802E-3</v>
      </c>
      <c r="F238">
        <f t="shared" si="14"/>
        <v>-1.6198820153089207E-2</v>
      </c>
      <c r="G238">
        <f t="shared" si="15"/>
        <v>1.874662966463508E-2</v>
      </c>
      <c r="H238">
        <f>0</f>
        <v>0</v>
      </c>
    </row>
    <row r="239" spans="1:8" x14ac:dyDescent="0.2">
      <c r="A239" s="4">
        <v>44845</v>
      </c>
      <c r="B239">
        <v>127.8386535644531</v>
      </c>
      <c r="C239">
        <v>3588.840087890625</v>
      </c>
      <c r="D239">
        <f t="shared" si="12"/>
        <v>-3.9240633924300994E-2</v>
      </c>
      <c r="E239">
        <f t="shared" si="13"/>
        <v>-6.5191757777544046E-3</v>
      </c>
      <c r="F239">
        <f t="shared" si="14"/>
        <v>-1.4510345696002777E-2</v>
      </c>
      <c r="G239">
        <f t="shared" si="15"/>
        <v>-2.4730288228298217E-2</v>
      </c>
      <c r="H239">
        <f>0</f>
        <v>0</v>
      </c>
    </row>
    <row r="240" spans="1:8" x14ac:dyDescent="0.2">
      <c r="A240" s="4">
        <v>44846</v>
      </c>
      <c r="B240">
        <v>126.80434417724609</v>
      </c>
      <c r="C240">
        <v>3577.030029296875</v>
      </c>
      <c r="D240">
        <f t="shared" si="12"/>
        <v>-8.0907406200545484E-3</v>
      </c>
      <c r="E240">
        <f t="shared" si="13"/>
        <v>-3.2907731480149582E-3</v>
      </c>
      <c r="F240">
        <f t="shared" si="14"/>
        <v>-8.9096641061980134E-3</v>
      </c>
      <c r="G240">
        <f t="shared" si="15"/>
        <v>8.1892348614346494E-4</v>
      </c>
      <c r="H240">
        <f>0</f>
        <v>0</v>
      </c>
    </row>
    <row r="241" spans="1:8" x14ac:dyDescent="0.2">
      <c r="A241" s="4">
        <v>44847</v>
      </c>
      <c r="B241">
        <v>129.5791015625</v>
      </c>
      <c r="C241">
        <v>3669.909912109375</v>
      </c>
      <c r="D241">
        <f t="shared" si="12"/>
        <v>2.1882194993062543E-2</v>
      </c>
      <c r="E241">
        <f t="shared" si="13"/>
        <v>2.5965642460864968E-2</v>
      </c>
      <c r="F241">
        <f t="shared" si="14"/>
        <v>4.1844807091081009E-2</v>
      </c>
      <c r="G241">
        <f t="shared" si="15"/>
        <v>-1.9962612098018466E-2</v>
      </c>
      <c r="H241">
        <f>0</f>
        <v>0</v>
      </c>
    </row>
    <row r="242" spans="1:8" x14ac:dyDescent="0.2">
      <c r="A242" s="4">
        <v>44848</v>
      </c>
      <c r="B242">
        <v>126.06838226318359</v>
      </c>
      <c r="C242">
        <v>3583.070068359375</v>
      </c>
      <c r="D242">
        <f t="shared" si="12"/>
        <v>-2.7093252360783526E-2</v>
      </c>
      <c r="E242">
        <f t="shared" si="13"/>
        <v>-2.3662663615654389E-2</v>
      </c>
      <c r="F242">
        <f t="shared" si="14"/>
        <v>-4.4251127045359259E-2</v>
      </c>
      <c r="G242">
        <f t="shared" si="15"/>
        <v>1.7157874684575733E-2</v>
      </c>
      <c r="H242">
        <f>0</f>
        <v>0</v>
      </c>
    </row>
    <row r="243" spans="1:8" x14ac:dyDescent="0.2">
      <c r="A243" s="4">
        <v>44851</v>
      </c>
      <c r="B243">
        <v>133.30865478515619</v>
      </c>
      <c r="C243">
        <v>3677.949951171875</v>
      </c>
      <c r="D243">
        <f t="shared" si="12"/>
        <v>5.7431311420000686E-2</v>
      </c>
      <c r="E243">
        <f t="shared" si="13"/>
        <v>2.6480052302171098E-2</v>
      </c>
      <c r="F243">
        <f t="shared" si="14"/>
        <v>4.2737213044811186E-2</v>
      </c>
      <c r="G243">
        <f t="shared" si="15"/>
        <v>1.46940983751895E-2</v>
      </c>
      <c r="H243">
        <f>0</f>
        <v>0</v>
      </c>
    </row>
    <row r="244" spans="1:8" x14ac:dyDescent="0.2">
      <c r="A244" s="4">
        <v>44852</v>
      </c>
      <c r="B244">
        <v>132.0754089355469</v>
      </c>
      <c r="C244">
        <v>3719.97998046875</v>
      </c>
      <c r="D244">
        <f t="shared" si="12"/>
        <v>-9.2510561418298609E-3</v>
      </c>
      <c r="E244">
        <f t="shared" si="13"/>
        <v>1.1427569666488724E-2</v>
      </c>
      <c r="F244">
        <f t="shared" si="14"/>
        <v>1.6623939067789893E-2</v>
      </c>
      <c r="G244">
        <f t="shared" si="15"/>
        <v>-2.5874995209619753E-2</v>
      </c>
      <c r="H244">
        <f>0</f>
        <v>0</v>
      </c>
    </row>
    <row r="245" spans="1:8" x14ac:dyDescent="0.2">
      <c r="A245" s="4">
        <v>44853</v>
      </c>
      <c r="B245">
        <v>132.50306701660159</v>
      </c>
      <c r="C245">
        <v>3695.159912109375</v>
      </c>
      <c r="D245">
        <f t="shared" si="12"/>
        <v>3.2379841523972885E-3</v>
      </c>
      <c r="E245">
        <f t="shared" si="13"/>
        <v>-6.6720972934503076E-3</v>
      </c>
      <c r="F245">
        <f t="shared" si="14"/>
        <v>-1.4775636248597887E-2</v>
      </c>
      <c r="G245">
        <f t="shared" si="15"/>
        <v>1.8013620400995176E-2</v>
      </c>
      <c r="H245">
        <f>0</f>
        <v>0</v>
      </c>
    </row>
    <row r="246" spans="1:8" x14ac:dyDescent="0.2">
      <c r="A246" s="4">
        <v>44854</v>
      </c>
      <c r="B246">
        <v>130.81236267089841</v>
      </c>
      <c r="C246">
        <v>3665.780029296875</v>
      </c>
      <c r="D246">
        <f t="shared" si="12"/>
        <v>-1.2759737444351771E-2</v>
      </c>
      <c r="E246">
        <f t="shared" si="13"/>
        <v>-7.9509097065648682E-3</v>
      </c>
      <c r="F246">
        <f t="shared" si="14"/>
        <v>-1.6994139316637628E-2</v>
      </c>
      <c r="G246">
        <f t="shared" si="15"/>
        <v>4.2344018722858569E-3</v>
      </c>
      <c r="H246">
        <f>0</f>
        <v>0</v>
      </c>
    </row>
    <row r="247" spans="1:8" x14ac:dyDescent="0.2">
      <c r="A247" s="4">
        <v>44855</v>
      </c>
      <c r="B247">
        <v>129.3006591796875</v>
      </c>
      <c r="C247">
        <v>3752.75</v>
      </c>
      <c r="D247">
        <f t="shared" si="12"/>
        <v>-1.1556273889908208E-2</v>
      </c>
      <c r="E247">
        <f t="shared" si="13"/>
        <v>2.372481982226482E-2</v>
      </c>
      <c r="F247">
        <f t="shared" si="14"/>
        <v>3.7957394169775567E-2</v>
      </c>
      <c r="G247">
        <f t="shared" si="15"/>
        <v>-4.9513668059683776E-2</v>
      </c>
      <c r="H247">
        <f>0</f>
        <v>0</v>
      </c>
    </row>
    <row r="248" spans="1:8" x14ac:dyDescent="0.2">
      <c r="A248" s="4">
        <v>44858</v>
      </c>
      <c r="B248">
        <v>129.01222229003909</v>
      </c>
      <c r="C248">
        <v>3797.340087890625</v>
      </c>
      <c r="D248">
        <f t="shared" si="12"/>
        <v>-2.230745701362391E-3</v>
      </c>
      <c r="E248">
        <f t="shared" si="13"/>
        <v>1.1881976654619875E-2</v>
      </c>
      <c r="F248">
        <f t="shared" si="14"/>
        <v>1.7412251166553785E-2</v>
      </c>
      <c r="G248">
        <f t="shared" si="15"/>
        <v>-1.9642996867916176E-2</v>
      </c>
      <c r="H248">
        <f>0</f>
        <v>0</v>
      </c>
    </row>
    <row r="249" spans="1:8" x14ac:dyDescent="0.2">
      <c r="A249" s="4">
        <v>44859</v>
      </c>
      <c r="B249">
        <v>136.75975036621091</v>
      </c>
      <c r="C249">
        <v>3859.110107421875</v>
      </c>
      <c r="D249">
        <f t="shared" si="12"/>
        <v>6.0052667403513116E-2</v>
      </c>
      <c r="E249">
        <f t="shared" si="13"/>
        <v>1.6266654579669915E-2</v>
      </c>
      <c r="F249">
        <f t="shared" si="14"/>
        <v>2.501885658368326E-2</v>
      </c>
      <c r="G249">
        <f t="shared" si="15"/>
        <v>3.5033810819829855E-2</v>
      </c>
      <c r="H249">
        <f>0</f>
        <v>0</v>
      </c>
    </row>
    <row r="250" spans="1:8" x14ac:dyDescent="0.2">
      <c r="A250" s="4">
        <v>44860</v>
      </c>
      <c r="B250">
        <v>129.11167907714841</v>
      </c>
      <c r="C250">
        <v>3830.60009765625</v>
      </c>
      <c r="D250">
        <f t="shared" si="12"/>
        <v>-5.5923407790543167E-2</v>
      </c>
      <c r="E250">
        <f t="shared" si="13"/>
        <v>-7.3877160723645474E-3</v>
      </c>
      <c r="F250">
        <f t="shared" si="14"/>
        <v>-1.6017102502981103E-2</v>
      </c>
      <c r="G250">
        <f t="shared" si="15"/>
        <v>-3.9906305287562061E-2</v>
      </c>
      <c r="H250">
        <f>0</f>
        <v>0</v>
      </c>
    </row>
    <row r="251" spans="1:8" x14ac:dyDescent="0.2">
      <c r="A251" s="4">
        <v>44861</v>
      </c>
      <c r="B251">
        <v>97.405632019042969</v>
      </c>
      <c r="C251">
        <v>3807.300048828125</v>
      </c>
      <c r="D251">
        <f t="shared" si="12"/>
        <v>-0.2455707127715383</v>
      </c>
      <c r="E251">
        <f t="shared" si="13"/>
        <v>-6.0826106182112483E-3</v>
      </c>
      <c r="F251">
        <f t="shared" si="14"/>
        <v>-1.3752985870657552E-2</v>
      </c>
      <c r="G251">
        <f t="shared" si="15"/>
        <v>-0.23181772690088076</v>
      </c>
      <c r="H251">
        <f>0</f>
        <v>0</v>
      </c>
    </row>
    <row r="252" spans="1:8" x14ac:dyDescent="0.2">
      <c r="A252" s="4">
        <v>44862</v>
      </c>
      <c r="B252">
        <v>98.658744812011719</v>
      </c>
      <c r="C252">
        <v>3901.06005859375</v>
      </c>
      <c r="D252">
        <f t="shared" si="12"/>
        <v>1.2864890530393192E-2</v>
      </c>
      <c r="E252">
        <f t="shared" si="13"/>
        <v>2.4626377895927698E-2</v>
      </c>
      <c r="F252">
        <f t="shared" si="14"/>
        <v>3.9521430718002223E-2</v>
      </c>
      <c r="G252">
        <f t="shared" si="15"/>
        <v>-2.6656540187609032E-2</v>
      </c>
      <c r="H252">
        <f>0</f>
        <v>0</v>
      </c>
    </row>
    <row r="253" spans="1:8" x14ac:dyDescent="0.2">
      <c r="A253" s="4">
        <v>44865</v>
      </c>
      <c r="B253">
        <v>92.651710510253906</v>
      </c>
      <c r="C253">
        <v>3871.97998046875</v>
      </c>
      <c r="D253">
        <f t="shared" si="12"/>
        <v>-6.0886992969592879E-2</v>
      </c>
      <c r="E253">
        <f t="shared" si="13"/>
        <v>-7.4544041076575196E-3</v>
      </c>
      <c r="F253">
        <f t="shared" si="14"/>
        <v>-1.6132793912746725E-2</v>
      </c>
      <c r="G253">
        <f t="shared" si="15"/>
        <v>-4.4754199056846154E-2</v>
      </c>
      <c r="H253">
        <f>0</f>
        <v>0</v>
      </c>
    </row>
    <row r="254" spans="1:8" x14ac:dyDescent="0.2">
      <c r="A254" s="4">
        <v>44866</v>
      </c>
      <c r="B254">
        <v>94.680564880371094</v>
      </c>
      <c r="C254">
        <v>3856.10009765625</v>
      </c>
      <c r="D254">
        <f t="shared" si="12"/>
        <v>2.1897646130263793E-2</v>
      </c>
      <c r="E254">
        <f t="shared" si="13"/>
        <v>-4.1012306087846451E-3</v>
      </c>
      <c r="F254">
        <f t="shared" si="14"/>
        <v>-1.0315657936719406E-2</v>
      </c>
      <c r="G254">
        <f t="shared" si="15"/>
        <v>3.2213304066983195E-2</v>
      </c>
      <c r="H254">
        <f>0</f>
        <v>0</v>
      </c>
    </row>
    <row r="255" spans="1:8" x14ac:dyDescent="0.2">
      <c r="A255" s="4">
        <v>44867</v>
      </c>
      <c r="B255">
        <v>90.046012878417969</v>
      </c>
      <c r="C255">
        <v>3759.68994140625</v>
      </c>
      <c r="D255">
        <f t="shared" si="12"/>
        <v>-4.8949348874384957E-2</v>
      </c>
      <c r="E255">
        <f t="shared" si="13"/>
        <v>-2.500198485734284E-2</v>
      </c>
      <c r="F255">
        <f t="shared" si="14"/>
        <v>-4.6574601742121094E-2</v>
      </c>
      <c r="G255">
        <f t="shared" si="15"/>
        <v>-2.374747132263863E-3</v>
      </c>
      <c r="H255">
        <f>0</f>
        <v>0</v>
      </c>
    </row>
    <row r="256" spans="1:8" x14ac:dyDescent="0.2">
      <c r="A256" s="4">
        <v>44868</v>
      </c>
      <c r="B256">
        <v>88.424896240234375</v>
      </c>
      <c r="C256">
        <v>3719.889892578125</v>
      </c>
      <c r="D256">
        <f t="shared" si="12"/>
        <v>-1.8003202877760471E-2</v>
      </c>
      <c r="E256">
        <f t="shared" si="13"/>
        <v>-1.0585992315429671E-2</v>
      </c>
      <c r="F256">
        <f t="shared" si="14"/>
        <v>-2.1565520382658784E-2</v>
      </c>
      <c r="G256">
        <f t="shared" si="15"/>
        <v>3.562317504898313E-3</v>
      </c>
      <c r="H256">
        <f>0</f>
        <v>0</v>
      </c>
    </row>
    <row r="257" spans="1:8" x14ac:dyDescent="0.2">
      <c r="A257" s="4">
        <v>44869</v>
      </c>
      <c r="B257">
        <v>90.294647216796875</v>
      </c>
      <c r="C257">
        <v>3770.550048828125</v>
      </c>
      <c r="D257">
        <f t="shared" si="12"/>
        <v>2.1145074023980026E-2</v>
      </c>
      <c r="E257">
        <f t="shared" si="13"/>
        <v>1.3618724670070526E-2</v>
      </c>
      <c r="F257">
        <f t="shared" si="14"/>
        <v>2.0425187826517244E-2</v>
      </c>
      <c r="G257">
        <f t="shared" si="15"/>
        <v>7.1988619746278168E-4</v>
      </c>
      <c r="H257">
        <f>0</f>
        <v>0</v>
      </c>
    </row>
    <row r="258" spans="1:8" x14ac:dyDescent="0.2">
      <c r="A258" s="4">
        <v>44872</v>
      </c>
      <c r="B258">
        <v>96.192283630371094</v>
      </c>
      <c r="C258">
        <v>3806.800048828125</v>
      </c>
      <c r="D258">
        <f t="shared" ref="D258:D300" si="16">(B258/B257)-1</f>
        <v>6.5315459945416654E-2</v>
      </c>
      <c r="E258">
        <f t="shared" ref="E258:E300" si="17">(C258/C257)-1</f>
        <v>9.6139819205598442E-3</v>
      </c>
      <c r="F258">
        <f t="shared" ref="F258:F300" si="18">alpha_meta+beta_meta*E258</f>
        <v>1.3477699684092216E-2</v>
      </c>
      <c r="G258">
        <f t="shared" ref="G258:G300" si="19">D258-F258</f>
        <v>5.1837760261324438E-2</v>
      </c>
      <c r="H258">
        <f>0</f>
        <v>0</v>
      </c>
    </row>
    <row r="259" spans="1:8" x14ac:dyDescent="0.2">
      <c r="A259" s="4">
        <v>44873</v>
      </c>
      <c r="B259">
        <v>95.943641662597656</v>
      </c>
      <c r="C259">
        <v>3828.110107421875</v>
      </c>
      <c r="D259">
        <f t="shared" si="16"/>
        <v>-2.584843174415874E-3</v>
      </c>
      <c r="E259">
        <f t="shared" si="17"/>
        <v>5.5978928024627006E-3</v>
      </c>
      <c r="F259">
        <f t="shared" si="18"/>
        <v>6.5105276902578373E-3</v>
      </c>
      <c r="G259">
        <f t="shared" si="19"/>
        <v>-9.0953708646737113E-3</v>
      </c>
      <c r="H259">
        <f>0</f>
        <v>0</v>
      </c>
    </row>
    <row r="260" spans="1:8" x14ac:dyDescent="0.2">
      <c r="A260" s="4">
        <v>44874</v>
      </c>
      <c r="B260">
        <v>100.91636657714839</v>
      </c>
      <c r="C260">
        <v>3748.570068359375</v>
      </c>
      <c r="D260">
        <f t="shared" si="16"/>
        <v>5.1829645283198555E-2</v>
      </c>
      <c r="E260">
        <f t="shared" si="17"/>
        <v>-2.077788695478977E-2</v>
      </c>
      <c r="F260">
        <f t="shared" si="18"/>
        <v>-3.9246572970731058E-2</v>
      </c>
      <c r="G260">
        <f t="shared" si="19"/>
        <v>9.1076218253929614E-2</v>
      </c>
      <c r="H260">
        <f>0</f>
        <v>0</v>
      </c>
    </row>
    <row r="261" spans="1:8" x14ac:dyDescent="0.2">
      <c r="A261" s="4">
        <v>44875</v>
      </c>
      <c r="B261">
        <v>111.25962829589839</v>
      </c>
      <c r="C261">
        <v>3956.3701171875</v>
      </c>
      <c r="D261">
        <f t="shared" si="16"/>
        <v>0.10249340190862699</v>
      </c>
      <c r="E261">
        <f t="shared" si="17"/>
        <v>5.5434484360344927E-2</v>
      </c>
      <c r="F261">
        <f t="shared" si="18"/>
        <v>9.2967798622222514E-2</v>
      </c>
      <c r="G261">
        <f t="shared" si="19"/>
        <v>9.5256032864044771E-3</v>
      </c>
      <c r="H261">
        <f>0</f>
        <v>0</v>
      </c>
    </row>
    <row r="262" spans="1:8" x14ac:dyDescent="0.2">
      <c r="A262" s="4">
        <v>44876</v>
      </c>
      <c r="B262">
        <v>112.40333557128911</v>
      </c>
      <c r="C262">
        <v>3992.929931640625</v>
      </c>
      <c r="D262">
        <f t="shared" si="16"/>
        <v>1.0279625169598683E-2</v>
      </c>
      <c r="E262">
        <f t="shared" si="17"/>
        <v>9.2407467881479022E-3</v>
      </c>
      <c r="F262">
        <f t="shared" si="18"/>
        <v>1.2830205745290469E-2</v>
      </c>
      <c r="G262">
        <f t="shared" si="19"/>
        <v>-2.5505805756917861E-3</v>
      </c>
      <c r="H262">
        <f>0</f>
        <v>0</v>
      </c>
    </row>
    <row r="263" spans="1:8" x14ac:dyDescent="0.2">
      <c r="A263" s="4">
        <v>44879</v>
      </c>
      <c r="B263">
        <v>113.5968017578125</v>
      </c>
      <c r="C263">
        <v>3957.25</v>
      </c>
      <c r="D263">
        <f t="shared" si="16"/>
        <v>1.0617711480336522E-2</v>
      </c>
      <c r="E263">
        <f t="shared" si="17"/>
        <v>-8.9357770488009969E-3</v>
      </c>
      <c r="F263">
        <f t="shared" si="18"/>
        <v>-1.8702702040893311E-2</v>
      </c>
      <c r="G263">
        <f t="shared" si="19"/>
        <v>2.9320413521229834E-2</v>
      </c>
      <c r="H263">
        <f>0</f>
        <v>0</v>
      </c>
    </row>
    <row r="264" spans="1:8" x14ac:dyDescent="0.2">
      <c r="A264" s="4">
        <v>44880</v>
      </c>
      <c r="B264">
        <v>116.4412002563477</v>
      </c>
      <c r="C264">
        <v>3991.72998046875</v>
      </c>
      <c r="D264">
        <f t="shared" si="16"/>
        <v>2.5039424125684828E-2</v>
      </c>
      <c r="E264">
        <f t="shared" si="17"/>
        <v>8.7131165503191443E-3</v>
      </c>
      <c r="F264">
        <f t="shared" si="18"/>
        <v>1.1914864848213351E-2</v>
      </c>
      <c r="G264">
        <f t="shared" si="19"/>
        <v>1.3124559277471477E-2</v>
      </c>
      <c r="H264">
        <f>0</f>
        <v>0</v>
      </c>
    </row>
    <row r="265" spans="1:8" x14ac:dyDescent="0.2">
      <c r="A265" s="4">
        <v>44881</v>
      </c>
      <c r="B265">
        <v>112.61219787597661</v>
      </c>
      <c r="C265">
        <v>3958.7900390625</v>
      </c>
      <c r="D265">
        <f t="shared" si="16"/>
        <v>-3.2883570179124466E-2</v>
      </c>
      <c r="E265">
        <f t="shared" si="17"/>
        <v>-8.252046497990273E-3</v>
      </c>
      <c r="F265">
        <f t="shared" si="18"/>
        <v>-1.7516555965729895E-2</v>
      </c>
      <c r="G265">
        <f t="shared" si="19"/>
        <v>-1.5367014213394571E-2</v>
      </c>
      <c r="H265">
        <f>0</f>
        <v>0</v>
      </c>
    </row>
    <row r="266" spans="1:8" x14ac:dyDescent="0.2">
      <c r="A266" s="4">
        <v>44882</v>
      </c>
      <c r="B266">
        <v>110.84190368652339</v>
      </c>
      <c r="C266">
        <v>3946.56005859375</v>
      </c>
      <c r="D266">
        <f t="shared" si="16"/>
        <v>-1.5720270297920003E-2</v>
      </c>
      <c r="E266">
        <f t="shared" si="17"/>
        <v>-3.0893228355314273E-3</v>
      </c>
      <c r="F266">
        <f t="shared" si="18"/>
        <v>-8.5601850647694083E-3</v>
      </c>
      <c r="G266">
        <f t="shared" si="19"/>
        <v>-7.1600852331505944E-3</v>
      </c>
      <c r="H266">
        <f>0</f>
        <v>0</v>
      </c>
    </row>
    <row r="267" spans="1:8" x14ac:dyDescent="0.2">
      <c r="A267" s="4">
        <v>44883</v>
      </c>
      <c r="B267">
        <v>111.4386367797852</v>
      </c>
      <c r="C267">
        <v>3965.340087890625</v>
      </c>
      <c r="D267">
        <f t="shared" si="16"/>
        <v>5.3836416861754444E-3</v>
      </c>
      <c r="E267">
        <f t="shared" si="17"/>
        <v>4.7585819088147296E-3</v>
      </c>
      <c r="F267">
        <f t="shared" si="18"/>
        <v>5.0544784890601043E-3</v>
      </c>
      <c r="G267">
        <f t="shared" si="19"/>
        <v>3.2916319711534005E-4</v>
      </c>
      <c r="H267">
        <f>0</f>
        <v>0</v>
      </c>
    </row>
    <row r="268" spans="1:8" x14ac:dyDescent="0.2">
      <c r="A268" s="4">
        <v>44886</v>
      </c>
      <c r="B268">
        <v>109.2605819702148</v>
      </c>
      <c r="C268">
        <v>3949.93994140625</v>
      </c>
      <c r="D268">
        <f t="shared" si="16"/>
        <v>-1.9544880236416318E-2</v>
      </c>
      <c r="E268">
        <f t="shared" si="17"/>
        <v>-3.8836886983297791E-3</v>
      </c>
      <c r="F268">
        <f t="shared" si="18"/>
        <v>-9.9382629483520911E-3</v>
      </c>
      <c r="G268">
        <f t="shared" si="19"/>
        <v>-9.6066172880642266E-3</v>
      </c>
      <c r="H268">
        <f>0</f>
        <v>0</v>
      </c>
    </row>
    <row r="269" spans="1:8" x14ac:dyDescent="0.2">
      <c r="A269" s="4">
        <v>44887</v>
      </c>
      <c r="B269">
        <v>110.8319625854492</v>
      </c>
      <c r="C269">
        <v>4003.580078125</v>
      </c>
      <c r="D269">
        <f t="shared" si="16"/>
        <v>1.438195355451044E-2</v>
      </c>
      <c r="E269">
        <f t="shared" si="17"/>
        <v>1.3579987927526016E-2</v>
      </c>
      <c r="F269">
        <f t="shared" si="18"/>
        <v>2.0357986741119927E-2</v>
      </c>
      <c r="G269">
        <f t="shared" si="19"/>
        <v>-5.9760331866094869E-3</v>
      </c>
      <c r="H269">
        <f>0</f>
        <v>0</v>
      </c>
    </row>
    <row r="270" spans="1:8" x14ac:dyDescent="0.2">
      <c r="A270" s="4">
        <v>44888</v>
      </c>
      <c r="B270">
        <v>111.6276016235352</v>
      </c>
      <c r="C270">
        <v>4027.260009765625</v>
      </c>
      <c r="D270">
        <f t="shared" si="16"/>
        <v>7.1787868727180015E-3</v>
      </c>
      <c r="E270">
        <f t="shared" si="17"/>
        <v>5.9146891478476515E-3</v>
      </c>
      <c r="F270">
        <f t="shared" si="18"/>
        <v>7.0601107698188021E-3</v>
      </c>
      <c r="G270">
        <f t="shared" si="19"/>
        <v>1.1867610289919943E-4</v>
      </c>
      <c r="H270">
        <f>0</f>
        <v>0</v>
      </c>
    </row>
    <row r="271" spans="1:8" x14ac:dyDescent="0.2">
      <c r="A271" s="4">
        <v>44890</v>
      </c>
      <c r="B271">
        <v>110.80213928222661</v>
      </c>
      <c r="C271">
        <v>4026.1201171875</v>
      </c>
      <c r="D271">
        <f t="shared" si="16"/>
        <v>-7.3947870356694256E-3</v>
      </c>
      <c r="E271">
        <f t="shared" si="17"/>
        <v>-2.8304419763336419E-4</v>
      </c>
      <c r="F271">
        <f t="shared" si="18"/>
        <v>-3.6918105447032576E-3</v>
      </c>
      <c r="G271">
        <f t="shared" si="19"/>
        <v>-3.7029764909661681E-3</v>
      </c>
      <c r="H271">
        <f>0</f>
        <v>0</v>
      </c>
    </row>
    <row r="272" spans="1:8" x14ac:dyDescent="0.2">
      <c r="A272" s="4">
        <v>44893</v>
      </c>
      <c r="B272">
        <v>108.1864776611328</v>
      </c>
      <c r="C272">
        <v>3963.93994140625</v>
      </c>
      <c r="D272">
        <f t="shared" si="16"/>
        <v>-2.3606598555208413E-2</v>
      </c>
      <c r="E272">
        <f t="shared" si="17"/>
        <v>-1.5444192913123267E-2</v>
      </c>
      <c r="F272">
        <f t="shared" si="18"/>
        <v>-2.9993600076447472E-2</v>
      </c>
      <c r="G272">
        <f t="shared" si="19"/>
        <v>6.3870015212390586E-3</v>
      </c>
      <c r="H272">
        <f>0</f>
        <v>0</v>
      </c>
    </row>
    <row r="273" spans="1:15" x14ac:dyDescent="0.2">
      <c r="A273" s="4">
        <v>44894</v>
      </c>
      <c r="B273">
        <v>108.86277770996089</v>
      </c>
      <c r="C273">
        <v>3957.6298828125</v>
      </c>
      <c r="D273">
        <f t="shared" si="16"/>
        <v>6.2512438102146906E-3</v>
      </c>
      <c r="E273">
        <f t="shared" si="17"/>
        <v>-1.5918653377758885E-3</v>
      </c>
      <c r="F273">
        <f t="shared" si="18"/>
        <v>-5.9623732051404168E-3</v>
      </c>
      <c r="G273">
        <f t="shared" si="19"/>
        <v>1.2213617015355107E-2</v>
      </c>
      <c r="H273">
        <f>0</f>
        <v>0</v>
      </c>
    </row>
    <row r="274" spans="1:15" s="3" customFormat="1" x14ac:dyDescent="0.2">
      <c r="A274" s="5">
        <v>44895</v>
      </c>
      <c r="B274" s="3">
        <v>117.45562744140619</v>
      </c>
      <c r="C274" s="3">
        <v>4080.110107421875</v>
      </c>
      <c r="D274" s="3">
        <f t="shared" si="16"/>
        <v>7.893285393046745E-2</v>
      </c>
      <c r="E274" s="3">
        <f t="shared" si="17"/>
        <v>3.0947872397389053E-2</v>
      </c>
      <c r="F274" s="3">
        <f t="shared" si="18"/>
        <v>5.0488054753135059E-2</v>
      </c>
      <c r="G274" s="3">
        <f t="shared" si="19"/>
        <v>2.8444799177332392E-2</v>
      </c>
      <c r="H274" s="3">
        <f>0</f>
        <v>0</v>
      </c>
    </row>
    <row r="275" spans="1:15" x14ac:dyDescent="0.2">
      <c r="A275" s="4">
        <v>44896</v>
      </c>
      <c r="B275">
        <v>119.78285980224609</v>
      </c>
      <c r="C275">
        <v>4076.570068359375</v>
      </c>
      <c r="D275">
        <f t="shared" si="16"/>
        <v>1.9813715285807554E-2</v>
      </c>
      <c r="E275">
        <f t="shared" si="17"/>
        <v>-8.6763321804983473E-4</v>
      </c>
      <c r="F275">
        <f t="shared" si="18"/>
        <v>-4.7059643971652009E-3</v>
      </c>
      <c r="G275">
        <f t="shared" si="19"/>
        <v>2.4519679682972754E-2</v>
      </c>
      <c r="H275">
        <f>0</f>
        <v>0</v>
      </c>
    </row>
    <row r="276" spans="1:15" x14ac:dyDescent="0.2">
      <c r="A276" s="4">
        <v>44897</v>
      </c>
      <c r="B276">
        <v>122.8162078857422</v>
      </c>
      <c r="C276">
        <v>4071.699951171875</v>
      </c>
      <c r="D276">
        <f t="shared" si="16"/>
        <v>2.5323724016140359E-2</v>
      </c>
      <c r="E276">
        <f t="shared" si="17"/>
        <v>-1.194660488065602E-3</v>
      </c>
      <c r="F276">
        <f t="shared" si="18"/>
        <v>-5.2732962391322732E-3</v>
      </c>
      <c r="G276">
        <f t="shared" si="19"/>
        <v>3.0597020255272632E-2</v>
      </c>
      <c r="H276">
        <f>0</f>
        <v>0</v>
      </c>
    </row>
    <row r="277" spans="1:15" x14ac:dyDescent="0.2">
      <c r="A277" s="4">
        <v>44900</v>
      </c>
      <c r="B277">
        <v>121.7619934082031</v>
      </c>
      <c r="C277">
        <v>3998.840087890625</v>
      </c>
      <c r="D277">
        <f t="shared" si="16"/>
        <v>-8.5836755236723405E-3</v>
      </c>
      <c r="E277">
        <f t="shared" si="17"/>
        <v>-1.7894212283564803E-2</v>
      </c>
      <c r="F277">
        <f t="shared" si="18"/>
        <v>-3.4243930644355734E-2</v>
      </c>
      <c r="G277">
        <f t="shared" si="19"/>
        <v>2.5660255120683394E-2</v>
      </c>
      <c r="H277">
        <f>0</f>
        <v>0</v>
      </c>
      <c r="K277" t="s">
        <v>47</v>
      </c>
      <c r="L277" t="s">
        <v>48</v>
      </c>
      <c r="M277" t="s">
        <v>49</v>
      </c>
      <c r="N277" t="s">
        <v>50</v>
      </c>
      <c r="O277" t="s">
        <v>51</v>
      </c>
    </row>
    <row r="278" spans="1:15" x14ac:dyDescent="0.2">
      <c r="A278" s="4">
        <v>44901</v>
      </c>
      <c r="B278">
        <v>113.4973526000977</v>
      </c>
      <c r="C278">
        <v>3941.260009765625</v>
      </c>
      <c r="D278">
        <f t="shared" si="16"/>
        <v>-6.7875373725185817E-2</v>
      </c>
      <c r="E278">
        <f t="shared" si="17"/>
        <v>-1.4399194981406072E-2</v>
      </c>
      <c r="F278">
        <f t="shared" si="18"/>
        <v>-2.8180721898354518E-2</v>
      </c>
      <c r="G278">
        <f t="shared" si="19"/>
        <v>-3.9694651826831295E-2</v>
      </c>
      <c r="H278">
        <f>0</f>
        <v>0</v>
      </c>
      <c r="K278">
        <f>SUM(G273:G275)</f>
        <v>6.5178095875660258E-2</v>
      </c>
      <c r="L278">
        <f>SUM(G272:G276)</f>
        <v>0.10216211765217195</v>
      </c>
      <c r="M278">
        <f>SUM(G271:G277)</f>
        <v>0.12411939628188917</v>
      </c>
      <c r="N278">
        <f>SUM(G269:G279)</f>
        <v>8.3334043133511379E-2</v>
      </c>
      <c r="O278">
        <f>SUM(G264:G284)</f>
        <v>0.11981345251959519</v>
      </c>
    </row>
    <row r="279" spans="1:15" x14ac:dyDescent="0.2">
      <c r="A279" s="4">
        <v>44902</v>
      </c>
      <c r="B279">
        <v>113.3083801269531</v>
      </c>
      <c r="C279">
        <v>3933.919921875</v>
      </c>
      <c r="D279">
        <f t="shared" si="16"/>
        <v>-1.6649945467048788E-3</v>
      </c>
      <c r="E279">
        <f t="shared" si="17"/>
        <v>-1.8623708845491027E-3</v>
      </c>
      <c r="F279">
        <f t="shared" si="18"/>
        <v>-6.4316503088686725E-3</v>
      </c>
      <c r="G279">
        <f t="shared" si="19"/>
        <v>4.7666557621637937E-3</v>
      </c>
      <c r="H279">
        <f>0</f>
        <v>0</v>
      </c>
      <c r="K279">
        <f>_xlfn.T.TEST(G273:G275, H273:H275, 2, 1)</f>
        <v>4.7095836424722377E-2</v>
      </c>
      <c r="L279">
        <f>_xlfn.T.TEST(G272:G276, H272:H276, 2, 1)</f>
        <v>1.2525163818335888E-2</v>
      </c>
      <c r="M279">
        <f>_xlfn.T.TEST(G271:G277, H271:H277, 2, 1)</f>
        <v>1.1100972479874171E-2</v>
      </c>
      <c r="N279">
        <f>_xlfn.T.TEST(G269:G279, H269:H279, 2, 1)</f>
        <v>0.24887433929361472</v>
      </c>
      <c r="O279">
        <f>_xlfn.T.TEST(G264:G284, H264:H284, 2, 1)</f>
        <v>0.2132045356308305</v>
      </c>
    </row>
    <row r="280" spans="1:15" x14ac:dyDescent="0.2">
      <c r="A280" s="4">
        <v>44903</v>
      </c>
      <c r="B280">
        <v>114.7007369995117</v>
      </c>
      <c r="C280">
        <v>3963.510009765625</v>
      </c>
      <c r="D280">
        <f t="shared" si="16"/>
        <v>1.2288207377058713E-2</v>
      </c>
      <c r="E280">
        <f t="shared" si="17"/>
        <v>7.5217819575039702E-3</v>
      </c>
      <c r="F280">
        <f t="shared" si="18"/>
        <v>9.8481196226291416E-3</v>
      </c>
      <c r="G280">
        <f t="shared" si="19"/>
        <v>2.4400877544295714E-3</v>
      </c>
      <c r="H280">
        <f>0</f>
        <v>0</v>
      </c>
      <c r="K280" t="s">
        <v>57</v>
      </c>
    </row>
    <row r="281" spans="1:15" x14ac:dyDescent="0.2">
      <c r="A281" s="4">
        <v>44904</v>
      </c>
      <c r="B281">
        <v>115.2676315307617</v>
      </c>
      <c r="C281">
        <v>3934.3798828125</v>
      </c>
      <c r="D281">
        <f t="shared" si="16"/>
        <v>4.9423791518654614E-3</v>
      </c>
      <c r="E281">
        <f t="shared" si="17"/>
        <v>-7.349578247904498E-3</v>
      </c>
      <c r="F281">
        <f t="shared" si="18"/>
        <v>-1.5950940429712738E-2</v>
      </c>
      <c r="G281">
        <f t="shared" si="19"/>
        <v>2.0893319581578199E-2</v>
      </c>
      <c r="H281">
        <f>0</f>
        <v>0</v>
      </c>
    </row>
    <row r="282" spans="1:15" x14ac:dyDescent="0.2">
      <c r="A282" s="4">
        <v>44907</v>
      </c>
      <c r="B282">
        <v>114.08412933349609</v>
      </c>
      <c r="C282">
        <v>3990.56005859375</v>
      </c>
      <c r="D282">
        <f t="shared" si="16"/>
        <v>-1.0267428778995669E-2</v>
      </c>
      <c r="E282">
        <f t="shared" si="17"/>
        <v>1.4279296218109305E-2</v>
      </c>
      <c r="F282">
        <f t="shared" si="18"/>
        <v>2.1571157314266117E-2</v>
      </c>
      <c r="G282">
        <f t="shared" si="19"/>
        <v>-3.1838586093261789E-2</v>
      </c>
      <c r="H282">
        <f>0</f>
        <v>0</v>
      </c>
    </row>
    <row r="283" spans="1:15" x14ac:dyDescent="0.2">
      <c r="A283" s="4">
        <v>44908</v>
      </c>
      <c r="B283">
        <v>119.49444580078119</v>
      </c>
      <c r="C283">
        <v>4019.64990234375</v>
      </c>
      <c r="D283">
        <f t="shared" si="16"/>
        <v>4.742391863700357E-2</v>
      </c>
      <c r="E283">
        <f t="shared" si="17"/>
        <v>7.2896644387934195E-3</v>
      </c>
      <c r="F283">
        <f t="shared" si="18"/>
        <v>9.4454386491539515E-3</v>
      </c>
      <c r="G283">
        <f t="shared" si="19"/>
        <v>3.7978479987849617E-2</v>
      </c>
      <c r="H283">
        <f>0</f>
        <v>0</v>
      </c>
    </row>
    <row r="284" spans="1:15" x14ac:dyDescent="0.2">
      <c r="A284" s="4">
        <v>44909</v>
      </c>
      <c r="B284">
        <v>120.9265823364258</v>
      </c>
      <c r="C284">
        <v>3995.320068359375</v>
      </c>
      <c r="D284">
        <f t="shared" si="16"/>
        <v>1.1984963200986298E-2</v>
      </c>
      <c r="E284">
        <f t="shared" si="17"/>
        <v>-6.0527246341003371E-3</v>
      </c>
      <c r="F284">
        <f t="shared" si="18"/>
        <v>-1.3701139214524488E-2</v>
      </c>
      <c r="G284">
        <f t="shared" si="19"/>
        <v>2.5686102415510788E-2</v>
      </c>
      <c r="H284">
        <f>0</f>
        <v>0</v>
      </c>
    </row>
    <row r="285" spans="1:15" x14ac:dyDescent="0.2">
      <c r="A285" s="4">
        <v>44910</v>
      </c>
      <c r="B285">
        <v>115.5162734985352</v>
      </c>
      <c r="C285">
        <v>3895.75</v>
      </c>
      <c r="D285">
        <f t="shared" si="16"/>
        <v>-4.4740442782371548E-2</v>
      </c>
      <c r="E285">
        <f t="shared" si="17"/>
        <v>-2.4921675023714007E-2</v>
      </c>
      <c r="F285">
        <f t="shared" si="18"/>
        <v>-4.6435279031086879E-2</v>
      </c>
      <c r="G285">
        <f t="shared" si="19"/>
        <v>1.6948362487153312E-3</v>
      </c>
      <c r="H285">
        <f>0</f>
        <v>0</v>
      </c>
    </row>
    <row r="286" spans="1:15" x14ac:dyDescent="0.2">
      <c r="A286" s="4">
        <v>44911</v>
      </c>
      <c r="B286">
        <v>118.7783660888672</v>
      </c>
      <c r="C286">
        <v>3852.360107421875</v>
      </c>
      <c r="D286">
        <f t="shared" si="16"/>
        <v>2.8239247090786401E-2</v>
      </c>
      <c r="E286">
        <f t="shared" si="17"/>
        <v>-1.1137750774080746E-2</v>
      </c>
      <c r="F286">
        <f t="shared" si="18"/>
        <v>-2.2522719281247071E-2</v>
      </c>
      <c r="G286">
        <f t="shared" si="19"/>
        <v>5.0761966372033472E-2</v>
      </c>
      <c r="H286">
        <f>0</f>
        <v>0</v>
      </c>
    </row>
    <row r="287" spans="1:15" x14ac:dyDescent="0.2">
      <c r="A287" s="4">
        <v>44914</v>
      </c>
      <c r="B287">
        <v>113.8553924560547</v>
      </c>
      <c r="C287">
        <v>3817.659912109375</v>
      </c>
      <c r="D287">
        <f t="shared" si="16"/>
        <v>-4.1446719591421655E-2</v>
      </c>
      <c r="E287">
        <f t="shared" si="17"/>
        <v>-9.0075160018523448E-3</v>
      </c>
      <c r="F287">
        <f t="shared" si="18"/>
        <v>-1.8827155858990644E-2</v>
      </c>
      <c r="G287">
        <f t="shared" si="19"/>
        <v>-2.261956373243101E-2</v>
      </c>
      <c r="H287">
        <f>0</f>
        <v>0</v>
      </c>
    </row>
    <row r="288" spans="1:15" x14ac:dyDescent="0.2">
      <c r="A288" s="4">
        <v>44915</v>
      </c>
      <c r="B288">
        <v>116.45114898681641</v>
      </c>
      <c r="C288">
        <v>3821.6201171875</v>
      </c>
      <c r="D288">
        <f t="shared" si="16"/>
        <v>2.2798714007012055E-2</v>
      </c>
      <c r="E288">
        <f t="shared" si="17"/>
        <v>1.0373383615349674E-3</v>
      </c>
      <c r="F288">
        <f t="shared" si="18"/>
        <v>-1.401190960110054E-3</v>
      </c>
      <c r="G288">
        <f t="shared" si="19"/>
        <v>2.4199904967122109E-2</v>
      </c>
      <c r="H288">
        <f>0</f>
        <v>0</v>
      </c>
    </row>
    <row r="289" spans="1:8" x14ac:dyDescent="0.2">
      <c r="A289" s="4">
        <v>44916</v>
      </c>
      <c r="B289">
        <v>119.106575012207</v>
      </c>
      <c r="C289">
        <v>3878.43994140625</v>
      </c>
      <c r="D289">
        <f t="shared" si="16"/>
        <v>2.2802918206425105E-2</v>
      </c>
      <c r="E289">
        <f t="shared" si="17"/>
        <v>1.4867993802734736E-2</v>
      </c>
      <c r="F289">
        <f t="shared" si="18"/>
        <v>2.2592438765904721E-2</v>
      </c>
      <c r="G289">
        <f t="shared" si="19"/>
        <v>2.1047944052038359E-4</v>
      </c>
      <c r="H289">
        <f>0</f>
        <v>0</v>
      </c>
    </row>
    <row r="290" spans="1:8" x14ac:dyDescent="0.2">
      <c r="A290" s="4">
        <v>44917</v>
      </c>
      <c r="B290">
        <v>116.4809875488281</v>
      </c>
      <c r="C290">
        <v>3822.389892578125</v>
      </c>
      <c r="D290">
        <f t="shared" si="16"/>
        <v>-2.2044017831171936E-2</v>
      </c>
      <c r="E290">
        <f t="shared" si="17"/>
        <v>-1.4451699568616361E-2</v>
      </c>
      <c r="F290">
        <f t="shared" si="18"/>
        <v>-2.8271807648397006E-2</v>
      </c>
      <c r="G290">
        <f t="shared" si="19"/>
        <v>6.2277898172250698E-3</v>
      </c>
      <c r="H290">
        <f>0</f>
        <v>0</v>
      </c>
    </row>
    <row r="291" spans="1:8" x14ac:dyDescent="0.2">
      <c r="A291" s="4">
        <v>44918</v>
      </c>
      <c r="B291">
        <v>117.3959579467773</v>
      </c>
      <c r="C291">
        <v>3844.820068359375</v>
      </c>
      <c r="D291">
        <f t="shared" si="16"/>
        <v>7.8551050879926976E-3</v>
      </c>
      <c r="E291">
        <f t="shared" si="17"/>
        <v>5.8681025252820262E-3</v>
      </c>
      <c r="F291">
        <f t="shared" si="18"/>
        <v>6.9792915941277161E-3</v>
      </c>
      <c r="G291">
        <f t="shared" si="19"/>
        <v>8.7581349386498149E-4</v>
      </c>
      <c r="H291">
        <f>0</f>
        <v>0</v>
      </c>
    </row>
    <row r="292" spans="1:8" x14ac:dyDescent="0.2">
      <c r="A292" s="4">
        <v>44922</v>
      </c>
      <c r="B292">
        <v>116.24228668212891</v>
      </c>
      <c r="C292">
        <v>3829.25</v>
      </c>
      <c r="D292">
        <f t="shared" si="16"/>
        <v>-9.827180465373675E-3</v>
      </c>
      <c r="E292">
        <f t="shared" si="17"/>
        <v>-4.0496221104097119E-3</v>
      </c>
      <c r="F292">
        <f t="shared" si="18"/>
        <v>-1.0226126735108011E-2</v>
      </c>
      <c r="G292">
        <f t="shared" si="19"/>
        <v>3.9894626973433628E-4</v>
      </c>
      <c r="H292">
        <f>0</f>
        <v>0</v>
      </c>
    </row>
    <row r="293" spans="1:8" x14ac:dyDescent="0.2">
      <c r="A293" s="4">
        <v>44923</v>
      </c>
      <c r="B293">
        <v>114.9891738891602</v>
      </c>
      <c r="C293">
        <v>3783.219970703125</v>
      </c>
      <c r="D293">
        <f t="shared" si="16"/>
        <v>-1.0780180162795805E-2</v>
      </c>
      <c r="E293">
        <f t="shared" si="17"/>
        <v>-1.2020638322615351E-2</v>
      </c>
      <c r="F293">
        <f t="shared" si="18"/>
        <v>-2.4054365920794227E-2</v>
      </c>
      <c r="G293">
        <f t="shared" si="19"/>
        <v>1.3274185757998422E-2</v>
      </c>
      <c r="H293">
        <f>0</f>
        <v>0</v>
      </c>
    </row>
    <row r="294" spans="1:8" x14ac:dyDescent="0.2">
      <c r="A294" s="4">
        <v>44924</v>
      </c>
      <c r="B294">
        <v>119.6038513183594</v>
      </c>
      <c r="C294">
        <v>3849.280029296875</v>
      </c>
      <c r="D294">
        <f t="shared" si="16"/>
        <v>4.0131407793635887E-2</v>
      </c>
      <c r="E294">
        <f t="shared" si="17"/>
        <v>1.7461331644819111E-2</v>
      </c>
      <c r="F294">
        <f t="shared" si="18"/>
        <v>2.709140038070126E-2</v>
      </c>
      <c r="G294">
        <f t="shared" si="19"/>
        <v>1.3040007412934627E-2</v>
      </c>
      <c r="H294">
        <f>0</f>
        <v>0</v>
      </c>
    </row>
    <row r="295" spans="1:8" x14ac:dyDescent="0.2">
      <c r="A295" s="4">
        <v>44925</v>
      </c>
      <c r="B295">
        <v>119.6834030151367</v>
      </c>
      <c r="C295">
        <v>3839.5</v>
      </c>
      <c r="D295">
        <f t="shared" si="16"/>
        <v>6.6512654818740025E-4</v>
      </c>
      <c r="E295">
        <f t="shared" si="17"/>
        <v>-2.5407424823445934E-3</v>
      </c>
      <c r="F295">
        <f t="shared" si="18"/>
        <v>-7.6084995914893726E-3</v>
      </c>
      <c r="G295">
        <f t="shared" si="19"/>
        <v>8.2736261396767728E-3</v>
      </c>
      <c r="H295">
        <f>0</f>
        <v>0</v>
      </c>
    </row>
    <row r="296" spans="1:8" x14ac:dyDescent="0.2">
      <c r="A296" s="4">
        <v>44929</v>
      </c>
      <c r="B296">
        <v>124.0593948364258</v>
      </c>
      <c r="C296">
        <v>3824.139892578125</v>
      </c>
      <c r="D296">
        <f t="shared" si="16"/>
        <v>3.6563063140305552E-2</v>
      </c>
      <c r="E296">
        <f t="shared" si="17"/>
        <v>-4.000548879248611E-3</v>
      </c>
      <c r="F296">
        <f t="shared" si="18"/>
        <v>-1.0140993753309397E-2</v>
      </c>
      <c r="G296">
        <f t="shared" si="19"/>
        <v>4.6704056893614947E-2</v>
      </c>
      <c r="H296">
        <f>0</f>
        <v>0</v>
      </c>
    </row>
    <row r="297" spans="1:8" x14ac:dyDescent="0.2">
      <c r="A297" s="4">
        <v>44930</v>
      </c>
      <c r="B297">
        <v>126.6750564575195</v>
      </c>
      <c r="C297">
        <v>3852.969970703125</v>
      </c>
      <c r="D297">
        <f t="shared" si="16"/>
        <v>2.1083946318958713E-2</v>
      </c>
      <c r="E297">
        <f t="shared" si="17"/>
        <v>7.5389705750443792E-3</v>
      </c>
      <c r="F297">
        <f t="shared" si="18"/>
        <v>9.8779386956672956E-3</v>
      </c>
      <c r="G297">
        <f t="shared" si="19"/>
        <v>1.1206007623291417E-2</v>
      </c>
      <c r="H297">
        <f>0</f>
        <v>0</v>
      </c>
    </row>
    <row r="298" spans="1:8" x14ac:dyDescent="0.2">
      <c r="A298" s="4">
        <v>44931</v>
      </c>
      <c r="B298">
        <v>126.2474060058594</v>
      </c>
      <c r="C298">
        <v>3808.10009765625</v>
      </c>
      <c r="D298">
        <f t="shared" si="16"/>
        <v>-3.3759641686326169E-3</v>
      </c>
      <c r="E298">
        <f t="shared" si="17"/>
        <v>-1.1645528874622113E-2</v>
      </c>
      <c r="F298">
        <f t="shared" si="18"/>
        <v>-2.3403620391043774E-2</v>
      </c>
      <c r="G298">
        <f t="shared" si="19"/>
        <v>2.0027656222411157E-2</v>
      </c>
      <c r="H298">
        <f>0</f>
        <v>0</v>
      </c>
    </row>
    <row r="299" spans="1:8" x14ac:dyDescent="0.2">
      <c r="A299" s="4">
        <v>44932</v>
      </c>
      <c r="B299">
        <v>129.31059265136719</v>
      </c>
      <c r="C299">
        <v>3895.080078125</v>
      </c>
      <c r="D299">
        <f t="shared" si="16"/>
        <v>2.4263363045777142E-2</v>
      </c>
      <c r="E299">
        <f t="shared" si="17"/>
        <v>2.284078102943865E-2</v>
      </c>
      <c r="F299">
        <f t="shared" si="18"/>
        <v>3.6423750334262289E-2</v>
      </c>
      <c r="G299">
        <f t="shared" si="19"/>
        <v>-1.2160387288485147E-2</v>
      </c>
      <c r="H299">
        <f>0</f>
        <v>0</v>
      </c>
    </row>
    <row r="300" spans="1:8" x14ac:dyDescent="0.2">
      <c r="A300" s="4">
        <v>44935</v>
      </c>
      <c r="B300">
        <v>128.76359558105469</v>
      </c>
      <c r="C300">
        <v>3892.090087890625</v>
      </c>
      <c r="D300">
        <f t="shared" si="16"/>
        <v>-4.2301025700752781E-3</v>
      </c>
      <c r="E300">
        <f t="shared" si="17"/>
        <v>-7.6763254526313052E-4</v>
      </c>
      <c r="F300">
        <f t="shared" si="18"/>
        <v>-4.5324817212792053E-3</v>
      </c>
      <c r="G300">
        <f t="shared" si="19"/>
        <v>3.0237915120392717E-4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04C6-E9CB-4B4B-920C-8269D66A8A5B}">
  <sheetPr codeName="Sheet34"/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4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62.759998321533203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alpha_chgg+beta_chgg*E2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32.119998931884773</v>
      </c>
      <c r="C3">
        <v>4630.64990234375</v>
      </c>
      <c r="D3">
        <f t="shared" si="0"/>
        <v>-0.48820905368214018</v>
      </c>
      <c r="E3">
        <f t="shared" si="1"/>
        <v>3.6803630854131963E-3</v>
      </c>
      <c r="F3">
        <f t="shared" si="2"/>
        <v>3.2597035844827748E-3</v>
      </c>
      <c r="G3">
        <f t="shared" si="3"/>
        <v>-0.49146875726662298</v>
      </c>
      <c r="H3">
        <f>0</f>
        <v>0</v>
      </c>
    </row>
    <row r="4" spans="1:15" x14ac:dyDescent="0.2">
      <c r="A4" s="4">
        <v>44503</v>
      </c>
      <c r="B4">
        <v>34.080001831054688</v>
      </c>
      <c r="C4">
        <v>4660.56982421875</v>
      </c>
      <c r="D4">
        <f t="shared" si="0"/>
        <v>6.1021262899989326E-2</v>
      </c>
      <c r="E4">
        <f t="shared" si="1"/>
        <v>6.461279195357994E-3</v>
      </c>
      <c r="F4">
        <f t="shared" si="2"/>
        <v>7.0266148000311017E-3</v>
      </c>
      <c r="G4">
        <f t="shared" si="3"/>
        <v>5.3994648099958222E-2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31.629999160766602</v>
      </c>
      <c r="C5">
        <v>4680.06005859375</v>
      </c>
      <c r="D5">
        <f t="shared" si="0"/>
        <v>-7.1889745852524389E-2</v>
      </c>
      <c r="E5">
        <f t="shared" si="1"/>
        <v>4.1819423611504369E-3</v>
      </c>
      <c r="F5">
        <f t="shared" si="2"/>
        <v>3.9391216339897499E-3</v>
      </c>
      <c r="G5">
        <f t="shared" si="3"/>
        <v>-7.5828867486514143E-2</v>
      </c>
      <c r="H5">
        <f>0</f>
        <v>0</v>
      </c>
    </row>
    <row r="6" spans="1:15" x14ac:dyDescent="0.2">
      <c r="A6" s="4">
        <v>44505</v>
      </c>
      <c r="B6">
        <v>30.639999389648441</v>
      </c>
      <c r="C6">
        <v>4697.52978515625</v>
      </c>
      <c r="D6">
        <f t="shared" si="0"/>
        <v>-3.1299392898692879E-2</v>
      </c>
      <c r="E6">
        <f t="shared" si="1"/>
        <v>3.7327996529492591E-3</v>
      </c>
      <c r="F6">
        <f t="shared" si="2"/>
        <v>3.3307319386463863E-3</v>
      </c>
      <c r="G6">
        <f t="shared" si="3"/>
        <v>-3.4630124837339266E-2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30.780000686645511</v>
      </c>
      <c r="C7">
        <v>4701.7001953125</v>
      </c>
      <c r="D7">
        <f t="shared" si="0"/>
        <v>4.5692330217332877E-3</v>
      </c>
      <c r="E7">
        <f t="shared" si="1"/>
        <v>8.8778791130361689E-4</v>
      </c>
      <c r="F7">
        <f t="shared" si="2"/>
        <v>-5.2300050572583363E-4</v>
      </c>
      <c r="G7">
        <f t="shared" si="3"/>
        <v>5.0922335274591213E-3</v>
      </c>
      <c r="H7">
        <f>0</f>
        <v>0</v>
      </c>
      <c r="J7" t="s">
        <v>20</v>
      </c>
      <c r="K7">
        <v>0.36628577042032612</v>
      </c>
    </row>
    <row r="8" spans="1:15" x14ac:dyDescent="0.2">
      <c r="A8" s="4">
        <v>44509</v>
      </c>
      <c r="B8">
        <v>30.04999923706055</v>
      </c>
      <c r="C8">
        <v>4685.25</v>
      </c>
      <c r="D8">
        <f t="shared" si="0"/>
        <v>-2.3716745721246379E-2</v>
      </c>
      <c r="E8">
        <f t="shared" si="1"/>
        <v>-3.4987758957707449E-3</v>
      </c>
      <c r="F8">
        <f t="shared" si="2"/>
        <v>-6.4648541069532318E-3</v>
      </c>
      <c r="G8">
        <f t="shared" si="3"/>
        <v>-1.7251891614293149E-2</v>
      </c>
      <c r="H8">
        <f>0</f>
        <v>0</v>
      </c>
      <c r="J8" t="s">
        <v>21</v>
      </c>
      <c r="K8">
        <v>0.13416526561241185</v>
      </c>
    </row>
    <row r="9" spans="1:15" x14ac:dyDescent="0.2">
      <c r="A9" s="4">
        <v>44510</v>
      </c>
      <c r="B9">
        <v>30.14999961853027</v>
      </c>
      <c r="C9">
        <v>4646.7099609375</v>
      </c>
      <c r="D9">
        <f t="shared" si="0"/>
        <v>3.3277998006200349E-3</v>
      </c>
      <c r="E9">
        <f t="shared" si="1"/>
        <v>-8.2258233952297033E-3</v>
      </c>
      <c r="F9">
        <f t="shared" si="2"/>
        <v>-1.2867912501438598E-2</v>
      </c>
      <c r="G9">
        <f t="shared" si="3"/>
        <v>1.6195712302058633E-2</v>
      </c>
      <c r="H9">
        <f>0</f>
        <v>0</v>
      </c>
      <c r="J9" t="s">
        <v>22</v>
      </c>
      <c r="K9">
        <v>0.13068801768314442</v>
      </c>
    </row>
    <row r="10" spans="1:15" x14ac:dyDescent="0.2">
      <c r="A10" s="4">
        <v>44511</v>
      </c>
      <c r="B10">
        <v>29.639999389648441</v>
      </c>
      <c r="C10">
        <v>4649.27001953125</v>
      </c>
      <c r="D10">
        <f t="shared" si="0"/>
        <v>-1.6915430691029965E-2</v>
      </c>
      <c r="E10">
        <f t="shared" si="1"/>
        <v>5.509400447352153E-4</v>
      </c>
      <c r="F10">
        <f t="shared" si="2"/>
        <v>-9.7928036327796469E-4</v>
      </c>
      <c r="G10">
        <f t="shared" si="3"/>
        <v>-1.5936150327751999E-2</v>
      </c>
      <c r="H10">
        <f>0</f>
        <v>0</v>
      </c>
      <c r="J10" t="s">
        <v>23</v>
      </c>
      <c r="K10">
        <v>5.0118671783995733E-2</v>
      </c>
    </row>
    <row r="11" spans="1:15" ht="16" thickBot="1" x14ac:dyDescent="0.25">
      <c r="A11" s="4">
        <v>44512</v>
      </c>
      <c r="B11">
        <v>29.420000076293949</v>
      </c>
      <c r="C11">
        <v>4682.85009765625</v>
      </c>
      <c r="D11">
        <f t="shared" si="0"/>
        <v>-7.4223791459093746E-3</v>
      </c>
      <c r="E11">
        <f t="shared" si="1"/>
        <v>7.2226560264154749E-3</v>
      </c>
      <c r="F11">
        <f t="shared" si="2"/>
        <v>8.0579436178666031E-3</v>
      </c>
      <c r="G11">
        <f t="shared" si="3"/>
        <v>-1.5480322763775978E-2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29.309999465942379</v>
      </c>
      <c r="C12">
        <v>4682.7998046875</v>
      </c>
      <c r="D12">
        <f t="shared" si="0"/>
        <v>-3.738973829582215E-3</v>
      </c>
      <c r="E12">
        <f t="shared" si="1"/>
        <v>-1.0739820344718431E-5</v>
      </c>
      <c r="F12">
        <f t="shared" si="2"/>
        <v>-1.7401081263848761E-3</v>
      </c>
      <c r="G12">
        <f t="shared" si="3"/>
        <v>-1.9988657031973387E-3</v>
      </c>
      <c r="H12">
        <f>0</f>
        <v>0</v>
      </c>
    </row>
    <row r="13" spans="1:15" ht="16" thickBot="1" x14ac:dyDescent="0.25">
      <c r="A13" s="4">
        <v>44516</v>
      </c>
      <c r="B13">
        <v>29.690000534057621</v>
      </c>
      <c r="C13">
        <v>4700.89990234375</v>
      </c>
      <c r="D13">
        <f t="shared" si="0"/>
        <v>1.2964895088339867E-2</v>
      </c>
      <c r="E13">
        <f t="shared" si="1"/>
        <v>3.865229864862485E-3</v>
      </c>
      <c r="F13">
        <f t="shared" si="2"/>
        <v>3.5101162964662541E-3</v>
      </c>
      <c r="G13">
        <f t="shared" si="3"/>
        <v>9.4547787918736123E-3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28.60000038146973</v>
      </c>
      <c r="C14">
        <v>4688.669921875</v>
      </c>
      <c r="D14">
        <f t="shared" si="0"/>
        <v>-3.6712702357062699E-2</v>
      </c>
      <c r="E14">
        <f t="shared" si="1"/>
        <v>-2.601625374463401E-3</v>
      </c>
      <c r="F14">
        <f t="shared" si="2"/>
        <v>-5.2496119971095281E-3</v>
      </c>
      <c r="G14">
        <f t="shared" si="3"/>
        <v>-3.1463090359953171E-2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27.059999465942379</v>
      </c>
      <c r="C15">
        <v>4704.5400390625</v>
      </c>
      <c r="D15">
        <f t="shared" si="0"/>
        <v>-5.3846185139393765E-2</v>
      </c>
      <c r="E15">
        <f t="shared" si="1"/>
        <v>3.3847802152713324E-3</v>
      </c>
      <c r="F15">
        <f t="shared" si="2"/>
        <v>2.8593195438856439E-3</v>
      </c>
      <c r="G15">
        <f t="shared" si="3"/>
        <v>-5.6705504683279409E-2</v>
      </c>
      <c r="H15">
        <f>0</f>
        <v>0</v>
      </c>
      <c r="J15" t="s">
        <v>26</v>
      </c>
      <c r="K15">
        <v>1</v>
      </c>
      <c r="L15">
        <v>9.6917799212690281E-2</v>
      </c>
      <c r="M15">
        <v>9.6917799212690281E-2</v>
      </c>
      <c r="N15">
        <v>38.583750236261544</v>
      </c>
      <c r="O15">
        <v>2.1863086006631383E-9</v>
      </c>
    </row>
    <row r="16" spans="1:15" x14ac:dyDescent="0.2">
      <c r="A16" s="4">
        <v>44519</v>
      </c>
      <c r="B16">
        <v>26.530000686645511</v>
      </c>
      <c r="C16">
        <v>4697.9599609375</v>
      </c>
      <c r="D16">
        <f t="shared" si="0"/>
        <v>-1.9586060227529623E-2</v>
      </c>
      <c r="E16">
        <f t="shared" si="1"/>
        <v>-1.398665559303236E-3</v>
      </c>
      <c r="F16">
        <f t="shared" si="2"/>
        <v>-3.6201335661076232E-3</v>
      </c>
      <c r="G16">
        <f t="shared" si="3"/>
        <v>-1.5965926661421999E-2</v>
      </c>
      <c r="H16">
        <f>0</f>
        <v>0</v>
      </c>
      <c r="J16" t="s">
        <v>27</v>
      </c>
      <c r="K16">
        <v>249</v>
      </c>
      <c r="L16">
        <v>0.62545843408658064</v>
      </c>
      <c r="M16">
        <v>2.51188126139189E-3</v>
      </c>
    </row>
    <row r="17" spans="1:18" ht="16" thickBot="1" x14ac:dyDescent="0.25">
      <c r="A17" s="4">
        <v>44522</v>
      </c>
      <c r="B17">
        <v>25.54000091552734</v>
      </c>
      <c r="C17">
        <v>4682.93994140625</v>
      </c>
      <c r="D17">
        <f t="shared" si="0"/>
        <v>-3.731623616642088E-2</v>
      </c>
      <c r="E17">
        <f t="shared" si="1"/>
        <v>-3.1971365563219223E-3</v>
      </c>
      <c r="F17">
        <f t="shared" si="2"/>
        <v>-6.0562662294703275E-3</v>
      </c>
      <c r="G17">
        <f t="shared" si="3"/>
        <v>-3.125996993695055E-2</v>
      </c>
      <c r="H17">
        <f>0</f>
        <v>0</v>
      </c>
      <c r="J17" s="6" t="s">
        <v>28</v>
      </c>
      <c r="K17" s="6">
        <v>250</v>
      </c>
      <c r="L17" s="6">
        <v>0.72237623329927092</v>
      </c>
      <c r="M17" s="6"/>
      <c r="N17" s="6"/>
      <c r="O17" s="6"/>
    </row>
    <row r="18" spans="1:18" ht="16" thickBot="1" x14ac:dyDescent="0.25">
      <c r="A18" s="4">
        <v>44523</v>
      </c>
      <c r="B18">
        <v>25.020000457763668</v>
      </c>
      <c r="C18">
        <v>4690.7001953125</v>
      </c>
      <c r="D18">
        <f t="shared" si="0"/>
        <v>-2.0360236457451775E-2</v>
      </c>
      <c r="E18">
        <f t="shared" si="1"/>
        <v>1.657132912945114E-3</v>
      </c>
      <c r="F18">
        <f t="shared" si="2"/>
        <v>5.191216586018523E-4</v>
      </c>
      <c r="G18">
        <f t="shared" si="3"/>
        <v>-2.0879358116053626E-2</v>
      </c>
      <c r="H18">
        <f>0</f>
        <v>0</v>
      </c>
    </row>
    <row r="19" spans="1:18" x14ac:dyDescent="0.2">
      <c r="A19" s="4">
        <v>44524</v>
      </c>
      <c r="B19">
        <v>25.25</v>
      </c>
      <c r="C19">
        <v>4701.4599609375</v>
      </c>
      <c r="D19">
        <f t="shared" si="0"/>
        <v>9.192627419195798E-3</v>
      </c>
      <c r="E19">
        <f t="shared" si="1"/>
        <v>2.2938506357221833E-3</v>
      </c>
      <c r="F19">
        <f t="shared" si="2"/>
        <v>1.3815925265615995E-3</v>
      </c>
      <c r="G19">
        <f t="shared" si="3"/>
        <v>7.8110348926341989E-3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24.989999771118161</v>
      </c>
      <c r="C20">
        <v>4594.6201171875</v>
      </c>
      <c r="D20">
        <f t="shared" si="0"/>
        <v>-1.0297038767597577E-2</v>
      </c>
      <c r="E20">
        <f t="shared" si="1"/>
        <v>-2.2724822637582465E-2</v>
      </c>
      <c r="F20">
        <f t="shared" si="2"/>
        <v>-3.2507642971887588E-2</v>
      </c>
      <c r="G20">
        <f t="shared" si="3"/>
        <v>2.221060420429001E-2</v>
      </c>
      <c r="H20">
        <f>0</f>
        <v>0</v>
      </c>
      <c r="J20" t="s">
        <v>29</v>
      </c>
      <c r="K20">
        <v>-1.7255604204814796E-3</v>
      </c>
      <c r="L20">
        <v>3.1660998730849623E-3</v>
      </c>
      <c r="M20">
        <v>-0.54501136718727072</v>
      </c>
      <c r="N20">
        <v>0.58623351502543697</v>
      </c>
      <c r="O20">
        <v>-7.9613108471537439E-3</v>
      </c>
      <c r="P20">
        <v>4.5101900061907856E-3</v>
      </c>
      <c r="Q20">
        <v>-7.9613108471537439E-3</v>
      </c>
      <c r="R20">
        <v>4.5101900061907856E-3</v>
      </c>
    </row>
    <row r="21" spans="1:18" ht="16" thickBot="1" x14ac:dyDescent="0.25">
      <c r="A21" s="4">
        <v>44529</v>
      </c>
      <c r="B21">
        <v>25.70000076293945</v>
      </c>
      <c r="C21">
        <v>4655.27001953125</v>
      </c>
      <c r="D21">
        <f t="shared" si="0"/>
        <v>2.8411404494763648E-2</v>
      </c>
      <c r="E21">
        <f t="shared" si="1"/>
        <v>1.3200199537034996E-2</v>
      </c>
      <c r="F21">
        <f t="shared" si="2"/>
        <v>1.615487096172228E-2</v>
      </c>
      <c r="G21">
        <f t="shared" si="3"/>
        <v>1.2256533533041368E-2</v>
      </c>
      <c r="H21">
        <f>0</f>
        <v>0</v>
      </c>
      <c r="J21" s="6" t="s">
        <v>42</v>
      </c>
      <c r="K21" s="6">
        <v>1.3545576589230885</v>
      </c>
      <c r="L21" s="6">
        <v>0.21806967553901166</v>
      </c>
      <c r="M21" s="6">
        <v>6.21158194313342</v>
      </c>
      <c r="N21" s="6">
        <v>2.1863086006634895E-9</v>
      </c>
      <c r="O21" s="6">
        <v>0.92506139323463621</v>
      </c>
      <c r="P21" s="6">
        <v>1.784053924611541</v>
      </c>
      <c r="Q21" s="6">
        <v>0.92506139323463621</v>
      </c>
      <c r="R21" s="6">
        <v>1.784053924611541</v>
      </c>
    </row>
    <row r="22" spans="1:18" x14ac:dyDescent="0.2">
      <c r="A22" s="4">
        <v>44530</v>
      </c>
      <c r="B22">
        <v>27.85000038146973</v>
      </c>
      <c r="C22">
        <v>4567</v>
      </c>
      <c r="D22">
        <f t="shared" si="0"/>
        <v>8.3657570221969735E-2</v>
      </c>
      <c r="E22">
        <f t="shared" si="1"/>
        <v>-1.896131033450521E-2</v>
      </c>
      <c r="F22">
        <f t="shared" si="2"/>
        <v>-2.7409748557303024E-2</v>
      </c>
      <c r="G22">
        <f t="shared" si="3"/>
        <v>0.11106731877927276</v>
      </c>
      <c r="H22">
        <f>0</f>
        <v>0</v>
      </c>
    </row>
    <row r="23" spans="1:18" x14ac:dyDescent="0.2">
      <c r="A23" s="4">
        <v>44531</v>
      </c>
      <c r="B23">
        <v>27.440000534057621</v>
      </c>
      <c r="C23">
        <v>4513.0400390625</v>
      </c>
      <c r="D23">
        <f t="shared" si="0"/>
        <v>-1.4721717838284354E-2</v>
      </c>
      <c r="E23">
        <f t="shared" si="1"/>
        <v>-1.1815187417889228E-2</v>
      </c>
      <c r="F23">
        <f t="shared" si="2"/>
        <v>-1.7729913028995046E-2</v>
      </c>
      <c r="G23">
        <f t="shared" si="3"/>
        <v>3.008195190710692E-3</v>
      </c>
      <c r="H23">
        <f>0</f>
        <v>0</v>
      </c>
    </row>
    <row r="24" spans="1:18" x14ac:dyDescent="0.2">
      <c r="A24" s="4">
        <v>44532</v>
      </c>
      <c r="B24">
        <v>28.95000076293945</v>
      </c>
      <c r="C24">
        <v>4577.10009765625</v>
      </c>
      <c r="D24">
        <f t="shared" si="0"/>
        <v>5.5029161789106551E-2</v>
      </c>
      <c r="E24">
        <f t="shared" si="1"/>
        <v>1.419443613158311E-2</v>
      </c>
      <c r="F24">
        <f t="shared" si="2"/>
        <v>1.7501621755649038E-2</v>
      </c>
      <c r="G24">
        <f t="shared" si="3"/>
        <v>3.7527540033457513E-2</v>
      </c>
      <c r="H24">
        <f>0</f>
        <v>0</v>
      </c>
    </row>
    <row r="25" spans="1:18" x14ac:dyDescent="0.2">
      <c r="A25" s="4">
        <v>44533</v>
      </c>
      <c r="B25">
        <v>28.559999465942379</v>
      </c>
      <c r="C25">
        <v>4538.43017578125</v>
      </c>
      <c r="D25">
        <f t="shared" si="0"/>
        <v>-1.3471547036928988E-2</v>
      </c>
      <c r="E25">
        <f t="shared" si="1"/>
        <v>-8.4485637302975647E-3</v>
      </c>
      <c r="F25">
        <f t="shared" si="2"/>
        <v>-1.3169627128255864E-2</v>
      </c>
      <c r="G25">
        <f t="shared" si="3"/>
        <v>-3.0191990867312404E-4</v>
      </c>
      <c r="H25">
        <f>0</f>
        <v>0</v>
      </c>
    </row>
    <row r="26" spans="1:18" x14ac:dyDescent="0.2">
      <c r="A26" s="4">
        <v>44536</v>
      </c>
      <c r="B26">
        <v>29.430000305175781</v>
      </c>
      <c r="C26">
        <v>4591.669921875</v>
      </c>
      <c r="D26">
        <f t="shared" si="0"/>
        <v>3.0462214828500755E-2</v>
      </c>
      <c r="E26">
        <f t="shared" si="1"/>
        <v>1.1730872577451423E-2</v>
      </c>
      <c r="F26">
        <f t="shared" si="2"/>
        <v>1.4164582875156179E-2</v>
      </c>
      <c r="G26">
        <f t="shared" si="3"/>
        <v>1.6297631953344577E-2</v>
      </c>
      <c r="H26">
        <f>0</f>
        <v>0</v>
      </c>
    </row>
    <row r="27" spans="1:18" x14ac:dyDescent="0.2">
      <c r="A27" s="4">
        <v>44537</v>
      </c>
      <c r="B27">
        <v>28.190000534057621</v>
      </c>
      <c r="C27">
        <v>4686.75</v>
      </c>
      <c r="D27">
        <f t="shared" si="0"/>
        <v>-4.2133868782192496E-2</v>
      </c>
      <c r="E27">
        <f t="shared" si="1"/>
        <v>2.0707080374404274E-2</v>
      </c>
      <c r="F27">
        <f t="shared" si="2"/>
        <v>2.6323373894603805E-2</v>
      </c>
      <c r="G27">
        <f t="shared" si="3"/>
        <v>-6.8457242676796301E-2</v>
      </c>
      <c r="H27">
        <f>0</f>
        <v>0</v>
      </c>
    </row>
    <row r="28" spans="1:18" x14ac:dyDescent="0.2">
      <c r="A28" s="4">
        <v>44538</v>
      </c>
      <c r="B28">
        <v>28.70999908447266</v>
      </c>
      <c r="C28">
        <v>4701.2099609375</v>
      </c>
      <c r="D28">
        <f t="shared" si="0"/>
        <v>1.8446205766715185E-2</v>
      </c>
      <c r="E28">
        <f t="shared" si="1"/>
        <v>3.0852853123166657E-3</v>
      </c>
      <c r="F28">
        <f t="shared" si="2"/>
        <v>2.453636429279973E-3</v>
      </c>
      <c r="G28">
        <f t="shared" si="3"/>
        <v>1.599256933743521E-2</v>
      </c>
      <c r="H28">
        <f>0</f>
        <v>0</v>
      </c>
    </row>
    <row r="29" spans="1:18" x14ac:dyDescent="0.2">
      <c r="A29" s="4">
        <v>44539</v>
      </c>
      <c r="B29">
        <v>28</v>
      </c>
      <c r="C29">
        <v>4667.4501953125</v>
      </c>
      <c r="D29">
        <f t="shared" si="0"/>
        <v>-2.4730028112632363E-2</v>
      </c>
      <c r="E29">
        <f t="shared" si="1"/>
        <v>-7.1810801698947158E-3</v>
      </c>
      <c r="F29">
        <f t="shared" si="2"/>
        <v>-1.1452747563953081E-2</v>
      </c>
      <c r="G29">
        <f t="shared" si="3"/>
        <v>-1.3277280548679282E-2</v>
      </c>
      <c r="H29">
        <f>0</f>
        <v>0</v>
      </c>
    </row>
    <row r="30" spans="1:18" x14ac:dyDescent="0.2">
      <c r="A30" s="4">
        <v>44540</v>
      </c>
      <c r="B30">
        <v>27.569999694824219</v>
      </c>
      <c r="C30">
        <v>4712.02001953125</v>
      </c>
      <c r="D30">
        <f t="shared" si="0"/>
        <v>-1.5357153756277886E-2</v>
      </c>
      <c r="E30">
        <f t="shared" si="1"/>
        <v>9.5490733384817617E-3</v>
      </c>
      <c r="F30">
        <f t="shared" si="2"/>
        <v>1.1209210005777258E-2</v>
      </c>
      <c r="G30">
        <f t="shared" si="3"/>
        <v>-2.6566363762055144E-2</v>
      </c>
      <c r="H30">
        <f>0</f>
        <v>0</v>
      </c>
    </row>
    <row r="31" spans="1:18" x14ac:dyDescent="0.2">
      <c r="A31" s="4">
        <v>44543</v>
      </c>
      <c r="B31">
        <v>27.920000076293949</v>
      </c>
      <c r="C31">
        <v>4668.97021484375</v>
      </c>
      <c r="D31">
        <f t="shared" si="0"/>
        <v>1.2694972264922999E-2</v>
      </c>
      <c r="E31">
        <f t="shared" si="1"/>
        <v>-9.1361676115676582E-3</v>
      </c>
      <c r="F31">
        <f t="shared" si="2"/>
        <v>-1.4101026231935512E-2</v>
      </c>
      <c r="G31">
        <f t="shared" si="3"/>
        <v>2.6795998496858511E-2</v>
      </c>
      <c r="H31">
        <f>0</f>
        <v>0</v>
      </c>
    </row>
    <row r="32" spans="1:18" x14ac:dyDescent="0.2">
      <c r="A32" s="4">
        <v>44544</v>
      </c>
      <c r="B32">
        <v>27.469999313354489</v>
      </c>
      <c r="C32">
        <v>4634.08984375</v>
      </c>
      <c r="D32">
        <f t="shared" si="0"/>
        <v>-1.6117505791897968E-2</v>
      </c>
      <c r="E32">
        <f t="shared" si="1"/>
        <v>-7.4706775774360246E-3</v>
      </c>
      <c r="F32">
        <f t="shared" si="2"/>
        <v>-1.1845023950342433E-2</v>
      </c>
      <c r="G32">
        <f t="shared" si="3"/>
        <v>-4.2724818415555352E-3</v>
      </c>
      <c r="H32">
        <f>0</f>
        <v>0</v>
      </c>
    </row>
    <row r="33" spans="1:8" x14ac:dyDescent="0.2">
      <c r="A33" s="4">
        <v>44545</v>
      </c>
      <c r="B33">
        <v>27.889999389648441</v>
      </c>
      <c r="C33">
        <v>4709.85009765625</v>
      </c>
      <c r="D33">
        <f t="shared" si="0"/>
        <v>1.5289409784942087E-2</v>
      </c>
      <c r="E33">
        <f t="shared" si="1"/>
        <v>1.6348464630746795E-2</v>
      </c>
      <c r="F33">
        <f t="shared" si="2"/>
        <v>2.0419377556729814E-2</v>
      </c>
      <c r="G33">
        <f t="shared" si="3"/>
        <v>-5.1299677717877266E-3</v>
      </c>
      <c r="H33">
        <f>0</f>
        <v>0</v>
      </c>
    </row>
    <row r="34" spans="1:8" x14ac:dyDescent="0.2">
      <c r="A34" s="4">
        <v>44546</v>
      </c>
      <c r="B34">
        <v>27.690000534057621</v>
      </c>
      <c r="C34">
        <v>4668.669921875</v>
      </c>
      <c r="D34">
        <f t="shared" si="0"/>
        <v>-7.1709881666419673E-3</v>
      </c>
      <c r="E34">
        <f t="shared" si="1"/>
        <v>-8.7434153799804681E-3</v>
      </c>
      <c r="F34">
        <f t="shared" si="2"/>
        <v>-1.3569020688579948E-2</v>
      </c>
      <c r="G34">
        <f t="shared" si="3"/>
        <v>6.3980325219379804E-3</v>
      </c>
      <c r="H34">
        <f>0</f>
        <v>0</v>
      </c>
    </row>
    <row r="35" spans="1:8" x14ac:dyDescent="0.2">
      <c r="A35" s="4">
        <v>44547</v>
      </c>
      <c r="B35">
        <v>29.45999908447266</v>
      </c>
      <c r="C35">
        <v>4620.64013671875</v>
      </c>
      <c r="D35">
        <f t="shared" si="0"/>
        <v>6.3921939916108395E-2</v>
      </c>
      <c r="E35">
        <f t="shared" si="1"/>
        <v>-1.0287680637092622E-2</v>
      </c>
      <c r="F35">
        <f t="shared" si="2"/>
        <v>-1.566081702001005E-2</v>
      </c>
      <c r="G35">
        <f t="shared" si="3"/>
        <v>7.9582756936118437E-2</v>
      </c>
      <c r="H35">
        <f>0</f>
        <v>0</v>
      </c>
    </row>
    <row r="36" spans="1:8" x14ac:dyDescent="0.2">
      <c r="A36" s="4">
        <v>44550</v>
      </c>
      <c r="B36">
        <v>29.659999847412109</v>
      </c>
      <c r="C36">
        <v>4568.02001953125</v>
      </c>
      <c r="D36">
        <f t="shared" si="0"/>
        <v>6.7888923677823509E-3</v>
      </c>
      <c r="E36">
        <f t="shared" si="1"/>
        <v>-1.138805785140995E-2</v>
      </c>
      <c r="F36">
        <f t="shared" si="2"/>
        <v>-1.7151341403368037E-2</v>
      </c>
      <c r="G36">
        <f t="shared" si="3"/>
        <v>2.3940233771150388E-2</v>
      </c>
      <c r="H36">
        <f>0</f>
        <v>0</v>
      </c>
    </row>
    <row r="37" spans="1:8" x14ac:dyDescent="0.2">
      <c r="A37" s="4">
        <v>44551</v>
      </c>
      <c r="B37">
        <v>30.39999961853027</v>
      </c>
      <c r="C37">
        <v>4649.22998046875</v>
      </c>
      <c r="D37">
        <f t="shared" si="0"/>
        <v>2.4949419248993188E-2</v>
      </c>
      <c r="E37">
        <f t="shared" si="1"/>
        <v>1.7777934551572505E-2</v>
      </c>
      <c r="F37">
        <f t="shared" si="2"/>
        <v>2.2355676986184458E-2</v>
      </c>
      <c r="G37">
        <f t="shared" si="3"/>
        <v>2.5937422628087292E-3</v>
      </c>
      <c r="H37">
        <f>0</f>
        <v>0</v>
      </c>
    </row>
    <row r="38" spans="1:8" x14ac:dyDescent="0.2">
      <c r="A38" s="4">
        <v>44552</v>
      </c>
      <c r="B38">
        <v>30.360000610351559</v>
      </c>
      <c r="C38">
        <v>4696.56005859375</v>
      </c>
      <c r="D38">
        <f t="shared" si="0"/>
        <v>-1.3157568644944773E-3</v>
      </c>
      <c r="E38">
        <f t="shared" si="1"/>
        <v>1.0180197220578835E-2</v>
      </c>
      <c r="F38">
        <f t="shared" si="2"/>
        <v>1.206410369400112E-2</v>
      </c>
      <c r="G38">
        <f t="shared" si="3"/>
        <v>-1.3379860558495597E-2</v>
      </c>
      <c r="H38">
        <f>0</f>
        <v>0</v>
      </c>
    </row>
    <row r="39" spans="1:8" x14ac:dyDescent="0.2">
      <c r="A39" s="4">
        <v>44553</v>
      </c>
      <c r="B39">
        <v>30.54999923706055</v>
      </c>
      <c r="C39">
        <v>4725.7900390625</v>
      </c>
      <c r="D39">
        <f t="shared" si="0"/>
        <v>6.2581891597264239E-3</v>
      </c>
      <c r="E39">
        <f t="shared" si="1"/>
        <v>6.2236999216618294E-3</v>
      </c>
      <c r="F39">
        <f t="shared" si="2"/>
        <v>6.7047999752445778E-3</v>
      </c>
      <c r="G39">
        <f t="shared" si="3"/>
        <v>-4.4661081551815394E-4</v>
      </c>
      <c r="H39">
        <f>0</f>
        <v>0</v>
      </c>
    </row>
    <row r="40" spans="1:8" x14ac:dyDescent="0.2">
      <c r="A40" s="4">
        <v>44557</v>
      </c>
      <c r="B40">
        <v>30.280000686645511</v>
      </c>
      <c r="C40">
        <v>4791.18994140625</v>
      </c>
      <c r="D40">
        <f t="shared" si="0"/>
        <v>-8.83792331122224E-3</v>
      </c>
      <c r="E40">
        <f t="shared" si="1"/>
        <v>1.3838935247475259E-2</v>
      </c>
      <c r="F40">
        <f t="shared" si="2"/>
        <v>1.7020075310326819E-2</v>
      </c>
      <c r="G40">
        <f t="shared" si="3"/>
        <v>-2.5857998621549059E-2</v>
      </c>
      <c r="H40">
        <f>0</f>
        <v>0</v>
      </c>
    </row>
    <row r="41" spans="1:8" x14ac:dyDescent="0.2">
      <c r="A41" s="4">
        <v>44558</v>
      </c>
      <c r="B41">
        <v>29.389999389648441</v>
      </c>
      <c r="C41">
        <v>4786.35009765625</v>
      </c>
      <c r="D41">
        <f t="shared" si="0"/>
        <v>-2.9392380343953861E-2</v>
      </c>
      <c r="E41">
        <f t="shared" si="1"/>
        <v>-1.0101548486260992E-3</v>
      </c>
      <c r="F41">
        <f t="shared" si="2"/>
        <v>-3.0938734073862554E-3</v>
      </c>
      <c r="G41">
        <f t="shared" si="3"/>
        <v>-2.6298506936567607E-2</v>
      </c>
      <c r="H41">
        <f>0</f>
        <v>0</v>
      </c>
    </row>
    <row r="42" spans="1:8" x14ac:dyDescent="0.2">
      <c r="A42" s="4">
        <v>44559</v>
      </c>
      <c r="B42">
        <v>29.280000686645511</v>
      </c>
      <c r="C42">
        <v>4793.06005859375</v>
      </c>
      <c r="D42">
        <f t="shared" si="0"/>
        <v>-3.7427255967100725E-3</v>
      </c>
      <c r="E42">
        <f t="shared" si="1"/>
        <v>1.4018951394270118E-3</v>
      </c>
      <c r="F42">
        <f t="shared" si="2"/>
        <v>1.7338737763643026E-4</v>
      </c>
      <c r="G42">
        <f t="shared" si="3"/>
        <v>-3.916112974346503E-3</v>
      </c>
      <c r="H42">
        <f>0</f>
        <v>0</v>
      </c>
    </row>
    <row r="43" spans="1:8" x14ac:dyDescent="0.2">
      <c r="A43" s="4">
        <v>44560</v>
      </c>
      <c r="B43">
        <v>30.520000457763668</v>
      </c>
      <c r="C43">
        <v>4778.72998046875</v>
      </c>
      <c r="D43">
        <f t="shared" si="0"/>
        <v>4.2349717965809885E-2</v>
      </c>
      <c r="E43">
        <f t="shared" si="1"/>
        <v>-2.9897555945093135E-3</v>
      </c>
      <c r="F43">
        <f t="shared" si="2"/>
        <v>-5.7753567593322218E-3</v>
      </c>
      <c r="G43">
        <f t="shared" si="3"/>
        <v>4.812507472514211E-2</v>
      </c>
      <c r="H43">
        <f>0</f>
        <v>0</v>
      </c>
    </row>
    <row r="44" spans="1:8" x14ac:dyDescent="0.2">
      <c r="A44" s="4">
        <v>44561</v>
      </c>
      <c r="B44">
        <v>30.70000076293945</v>
      </c>
      <c r="C44">
        <v>4766.18017578125</v>
      </c>
      <c r="D44">
        <f t="shared" si="0"/>
        <v>5.8977818635645995E-3</v>
      </c>
      <c r="E44">
        <f t="shared" si="1"/>
        <v>-2.6261799136575448E-3</v>
      </c>
      <c r="F44">
        <f t="shared" si="2"/>
        <v>-5.282872536236282E-3</v>
      </c>
      <c r="G44">
        <f t="shared" si="3"/>
        <v>1.1180654399800882E-2</v>
      </c>
      <c r="H44">
        <f>0</f>
        <v>0</v>
      </c>
    </row>
    <row r="45" spans="1:8" x14ac:dyDescent="0.2">
      <c r="A45" s="4">
        <v>44564</v>
      </c>
      <c r="B45">
        <v>31.120000839233398</v>
      </c>
      <c r="C45">
        <v>4796.56005859375</v>
      </c>
      <c r="D45">
        <f t="shared" si="0"/>
        <v>1.3680783904115312E-2</v>
      </c>
      <c r="E45">
        <f t="shared" si="1"/>
        <v>6.3740525309705642E-3</v>
      </c>
      <c r="F45">
        <f t="shared" si="2"/>
        <v>6.9084612537227948E-3</v>
      </c>
      <c r="G45">
        <f t="shared" si="3"/>
        <v>6.7723226503925175E-3</v>
      </c>
      <c r="H45">
        <f>0</f>
        <v>0</v>
      </c>
    </row>
    <row r="46" spans="1:8" x14ac:dyDescent="0.2">
      <c r="A46" s="4">
        <v>44565</v>
      </c>
      <c r="B46">
        <v>29.659999847412109</v>
      </c>
      <c r="C46">
        <v>4793.5400390625</v>
      </c>
      <c r="D46">
        <f t="shared" si="0"/>
        <v>-4.6915197700786893E-2</v>
      </c>
      <c r="E46">
        <f t="shared" si="1"/>
        <v>-6.2962195706051105E-4</v>
      </c>
      <c r="F46">
        <f t="shared" si="2"/>
        <v>-2.578419664643939E-3</v>
      </c>
      <c r="G46">
        <f t="shared" si="3"/>
        <v>-4.4336778036142957E-2</v>
      </c>
      <c r="H46">
        <f>0</f>
        <v>0</v>
      </c>
    </row>
    <row r="47" spans="1:8" x14ac:dyDescent="0.2">
      <c r="A47" s="4">
        <v>44566</v>
      </c>
      <c r="B47">
        <v>28.989999771118161</v>
      </c>
      <c r="C47">
        <v>4700.580078125</v>
      </c>
      <c r="D47">
        <f t="shared" si="0"/>
        <v>-2.2589348608928139E-2</v>
      </c>
      <c r="E47">
        <f t="shared" si="1"/>
        <v>-1.9392757790687165E-2</v>
      </c>
      <c r="F47">
        <f t="shared" si="2"/>
        <v>-2.7994169013497175E-2</v>
      </c>
      <c r="G47">
        <f t="shared" si="3"/>
        <v>5.4048204045690357E-3</v>
      </c>
      <c r="H47">
        <f>0</f>
        <v>0</v>
      </c>
    </row>
    <row r="48" spans="1:8" x14ac:dyDescent="0.2">
      <c r="A48" s="4">
        <v>44567</v>
      </c>
      <c r="B48">
        <v>29.489999771118161</v>
      </c>
      <c r="C48">
        <v>4696.0498046875</v>
      </c>
      <c r="D48">
        <f t="shared" si="0"/>
        <v>1.7247326800538199E-2</v>
      </c>
      <c r="E48">
        <f t="shared" si="1"/>
        <v>-9.6376901620764954E-4</v>
      </c>
      <c r="F48">
        <f t="shared" si="2"/>
        <v>-3.0310411228183214E-3</v>
      </c>
      <c r="G48">
        <f t="shared" si="3"/>
        <v>2.0278367923356522E-2</v>
      </c>
      <c r="H48">
        <f>0</f>
        <v>0</v>
      </c>
    </row>
    <row r="49" spans="1:8" x14ac:dyDescent="0.2">
      <c r="A49" s="4">
        <v>44568</v>
      </c>
      <c r="B49">
        <v>29.54999923706055</v>
      </c>
      <c r="C49">
        <v>4677.02978515625</v>
      </c>
      <c r="D49">
        <f t="shared" si="0"/>
        <v>2.0345699019350683E-3</v>
      </c>
      <c r="E49">
        <f t="shared" si="1"/>
        <v>-4.050216740091761E-3</v>
      </c>
      <c r="F49">
        <f t="shared" si="2"/>
        <v>-7.2118125260712792E-3</v>
      </c>
      <c r="G49">
        <f t="shared" si="3"/>
        <v>9.2463824280063465E-3</v>
      </c>
      <c r="H49">
        <f>0</f>
        <v>0</v>
      </c>
    </row>
    <row r="50" spans="1:8" x14ac:dyDescent="0.2">
      <c r="A50" s="4">
        <v>44571</v>
      </c>
      <c r="B50">
        <v>29.280000686645511</v>
      </c>
      <c r="C50">
        <v>4670.2900390625</v>
      </c>
      <c r="D50">
        <f t="shared" si="0"/>
        <v>-9.1370070181394647E-3</v>
      </c>
      <c r="E50">
        <f t="shared" si="1"/>
        <v>-1.4410312534549607E-3</v>
      </c>
      <c r="F50">
        <f t="shared" si="2"/>
        <v>-3.6775203415964353E-3</v>
      </c>
      <c r="G50">
        <f t="shared" si="3"/>
        <v>-5.4594866765430294E-3</v>
      </c>
      <c r="H50">
        <f>0</f>
        <v>0</v>
      </c>
    </row>
    <row r="51" spans="1:8" x14ac:dyDescent="0.2">
      <c r="A51" s="4">
        <v>44572</v>
      </c>
      <c r="B51">
        <v>29.590000152587891</v>
      </c>
      <c r="C51">
        <v>4713.06982421875</v>
      </c>
      <c r="D51">
        <f t="shared" si="0"/>
        <v>1.0587413206030627E-2</v>
      </c>
      <c r="E51">
        <f t="shared" si="1"/>
        <v>9.159984668711818E-3</v>
      </c>
      <c r="F51">
        <f t="shared" si="2"/>
        <v>1.0682166968140182E-2</v>
      </c>
      <c r="G51">
        <f t="shared" si="3"/>
        <v>-9.4753762109555523E-5</v>
      </c>
      <c r="H51">
        <f>0</f>
        <v>0</v>
      </c>
    </row>
    <row r="52" spans="1:8" x14ac:dyDescent="0.2">
      <c r="A52" s="4">
        <v>44573</v>
      </c>
      <c r="B52">
        <v>29.030000686645511</v>
      </c>
      <c r="C52">
        <v>4726.35009765625</v>
      </c>
      <c r="D52">
        <f t="shared" si="0"/>
        <v>-1.8925294459432473E-2</v>
      </c>
      <c r="E52">
        <f t="shared" si="1"/>
        <v>2.8177544430294521E-3</v>
      </c>
      <c r="F52">
        <f t="shared" si="2"/>
        <v>2.0912504412886265E-3</v>
      </c>
      <c r="G52">
        <f t="shared" si="3"/>
        <v>-2.10165449007211E-2</v>
      </c>
      <c r="H52">
        <f>0</f>
        <v>0</v>
      </c>
    </row>
    <row r="53" spans="1:8" x14ac:dyDescent="0.2">
      <c r="A53" s="4">
        <v>44574</v>
      </c>
      <c r="B53">
        <v>29.190000534057621</v>
      </c>
      <c r="C53">
        <v>4659.02978515625</v>
      </c>
      <c r="D53">
        <f t="shared" si="0"/>
        <v>5.511534399849749E-3</v>
      </c>
      <c r="E53">
        <f t="shared" si="1"/>
        <v>-1.42436152864307E-2</v>
      </c>
      <c r="F53">
        <f t="shared" si="2"/>
        <v>-2.1019358597470165E-2</v>
      </c>
      <c r="G53">
        <f t="shared" si="3"/>
        <v>2.6530892997319915E-2</v>
      </c>
      <c r="H53">
        <f>0</f>
        <v>0</v>
      </c>
    </row>
    <row r="54" spans="1:8" x14ac:dyDescent="0.2">
      <c r="A54" s="4">
        <v>44575</v>
      </c>
      <c r="B54">
        <v>28.940000534057621</v>
      </c>
      <c r="C54">
        <v>4662.85009765625</v>
      </c>
      <c r="D54">
        <f t="shared" si="0"/>
        <v>-8.5645767532038786E-3</v>
      </c>
      <c r="E54">
        <f t="shared" si="1"/>
        <v>8.1998026974883231E-4</v>
      </c>
      <c r="F54">
        <f t="shared" si="2"/>
        <v>-6.1484986592737862E-4</v>
      </c>
      <c r="G54">
        <f t="shared" si="3"/>
        <v>-7.9497268872764995E-3</v>
      </c>
      <c r="H54">
        <f>0</f>
        <v>0</v>
      </c>
    </row>
    <row r="55" spans="1:8" x14ac:dyDescent="0.2">
      <c r="A55" s="4">
        <v>44579</v>
      </c>
      <c r="B55">
        <v>27.510000228881839</v>
      </c>
      <c r="C55">
        <v>4577.10986328125</v>
      </c>
      <c r="D55">
        <f t="shared" si="0"/>
        <v>-4.9412587380325279E-2</v>
      </c>
      <c r="E55">
        <f t="shared" si="1"/>
        <v>-1.8387945694007368E-2</v>
      </c>
      <c r="F55">
        <f t="shared" si="2"/>
        <v>-2.6633093092160987E-2</v>
      </c>
      <c r="G55">
        <f t="shared" si="3"/>
        <v>-2.2779494288164292E-2</v>
      </c>
      <c r="H55">
        <f>0</f>
        <v>0</v>
      </c>
    </row>
    <row r="56" spans="1:8" x14ac:dyDescent="0.2">
      <c r="A56" s="4">
        <v>44580</v>
      </c>
      <c r="B56">
        <v>27.79000091552734</v>
      </c>
      <c r="C56">
        <v>4532.759765625</v>
      </c>
      <c r="D56">
        <f t="shared" si="0"/>
        <v>1.0178141923515405E-2</v>
      </c>
      <c r="E56">
        <f t="shared" si="1"/>
        <v>-9.6895418683388135E-3</v>
      </c>
      <c r="F56">
        <f t="shared" si="2"/>
        <v>-1.4850603569695753E-2</v>
      </c>
      <c r="G56">
        <f t="shared" si="3"/>
        <v>2.5028745493211157E-2</v>
      </c>
      <c r="H56">
        <f>0</f>
        <v>0</v>
      </c>
    </row>
    <row r="57" spans="1:8" x14ac:dyDescent="0.2">
      <c r="A57" s="4">
        <v>44581</v>
      </c>
      <c r="B57">
        <v>26.840000152587891</v>
      </c>
      <c r="C57">
        <v>4482.72998046875</v>
      </c>
      <c r="D57">
        <f t="shared" si="0"/>
        <v>-3.4184984945741625E-2</v>
      </c>
      <c r="E57">
        <f t="shared" si="1"/>
        <v>-1.103737849414832E-2</v>
      </c>
      <c r="F57">
        <f t="shared" si="2"/>
        <v>-1.6676325994163074E-2</v>
      </c>
      <c r="G57">
        <f t="shared" si="3"/>
        <v>-1.7508658951578552E-2</v>
      </c>
      <c r="H57">
        <f>0</f>
        <v>0</v>
      </c>
    </row>
    <row r="58" spans="1:8" x14ac:dyDescent="0.2">
      <c r="A58" s="4">
        <v>44582</v>
      </c>
      <c r="B58">
        <v>26.20999908447266</v>
      </c>
      <c r="C58">
        <v>4397.93994140625</v>
      </c>
      <c r="D58">
        <f t="shared" si="0"/>
        <v>-2.3472468872340446E-2</v>
      </c>
      <c r="E58">
        <f t="shared" si="1"/>
        <v>-1.8914821867908604E-2</v>
      </c>
      <c r="F58">
        <f t="shared" si="2"/>
        <v>-2.7346777248823E-2</v>
      </c>
      <c r="G58">
        <f t="shared" si="3"/>
        <v>3.8743083764825534E-3</v>
      </c>
      <c r="H58">
        <f>0</f>
        <v>0</v>
      </c>
    </row>
    <row r="59" spans="1:8" x14ac:dyDescent="0.2">
      <c r="A59" s="4">
        <v>44585</v>
      </c>
      <c r="B59">
        <v>26.64999961853027</v>
      </c>
      <c r="C59">
        <v>4410.1298828125</v>
      </c>
      <c r="D59">
        <f t="shared" si="0"/>
        <v>1.67875066549803E-2</v>
      </c>
      <c r="E59">
        <f t="shared" si="1"/>
        <v>2.7717389433818962E-3</v>
      </c>
      <c r="F59">
        <f t="shared" si="2"/>
        <v>2.0289197938118566E-3</v>
      </c>
      <c r="G59">
        <f t="shared" si="3"/>
        <v>1.4758586861168443E-2</v>
      </c>
      <c r="H59">
        <f>0</f>
        <v>0</v>
      </c>
    </row>
    <row r="60" spans="1:8" x14ac:dyDescent="0.2">
      <c r="A60" s="4">
        <v>44586</v>
      </c>
      <c r="B60">
        <v>25.229999542236332</v>
      </c>
      <c r="C60">
        <v>4356.4501953125</v>
      </c>
      <c r="D60">
        <f t="shared" si="0"/>
        <v>-5.3283305689302285E-2</v>
      </c>
      <c r="E60">
        <f t="shared" si="1"/>
        <v>-1.2171906253646725E-2</v>
      </c>
      <c r="F60">
        <f t="shared" si="2"/>
        <v>-1.8213109260052488E-2</v>
      </c>
      <c r="G60">
        <f t="shared" si="3"/>
        <v>-3.50701964292498E-2</v>
      </c>
      <c r="H60">
        <f>0</f>
        <v>0</v>
      </c>
    </row>
    <row r="61" spans="1:8" x14ac:dyDescent="0.2">
      <c r="A61" s="4">
        <v>44587</v>
      </c>
      <c r="B61">
        <v>24.360000610351559</v>
      </c>
      <c r="C61">
        <v>4349.93017578125</v>
      </c>
      <c r="D61">
        <f t="shared" si="0"/>
        <v>-3.4482716911205191E-2</v>
      </c>
      <c r="E61">
        <f t="shared" si="1"/>
        <v>-1.4966358477518371E-3</v>
      </c>
      <c r="F61">
        <f t="shared" si="2"/>
        <v>-3.7528399706725801E-3</v>
      </c>
      <c r="G61">
        <f t="shared" si="3"/>
        <v>-3.072987694053261E-2</v>
      </c>
      <c r="H61">
        <f>0</f>
        <v>0</v>
      </c>
    </row>
    <row r="62" spans="1:8" x14ac:dyDescent="0.2">
      <c r="A62" s="4">
        <v>44588</v>
      </c>
      <c r="B62">
        <v>24.129999160766602</v>
      </c>
      <c r="C62">
        <v>4326.509765625</v>
      </c>
      <c r="D62">
        <f t="shared" si="0"/>
        <v>-9.4417669877734367E-3</v>
      </c>
      <c r="E62">
        <f t="shared" si="1"/>
        <v>-5.3840887577105701E-3</v>
      </c>
      <c r="F62">
        <f t="shared" si="2"/>
        <v>-9.018619083560029E-3</v>
      </c>
      <c r="G62">
        <f t="shared" si="3"/>
        <v>-4.2314790421340773E-4</v>
      </c>
      <c r="H62">
        <f>0</f>
        <v>0</v>
      </c>
    </row>
    <row r="63" spans="1:8" x14ac:dyDescent="0.2">
      <c r="A63" s="4">
        <v>44589</v>
      </c>
      <c r="B63">
        <v>24.370000839233398</v>
      </c>
      <c r="C63">
        <v>4431.85009765625</v>
      </c>
      <c r="D63">
        <f t="shared" si="0"/>
        <v>9.9461950606702931E-3</v>
      </c>
      <c r="E63">
        <f t="shared" si="1"/>
        <v>2.4347646888076113E-2</v>
      </c>
      <c r="F63">
        <f t="shared" si="2"/>
        <v>3.1254731148516922E-2</v>
      </c>
      <c r="G63">
        <f t="shared" si="3"/>
        <v>-2.1308536087846629E-2</v>
      </c>
      <c r="H63">
        <f>0</f>
        <v>0</v>
      </c>
    </row>
    <row r="64" spans="1:8" x14ac:dyDescent="0.2">
      <c r="A64" s="4">
        <v>44592</v>
      </c>
      <c r="B64">
        <v>26.469999313354489</v>
      </c>
      <c r="C64">
        <v>4515.5498046875</v>
      </c>
      <c r="D64">
        <f t="shared" si="0"/>
        <v>8.6171456783058042E-2</v>
      </c>
      <c r="E64">
        <f t="shared" si="1"/>
        <v>1.8885951732779516E-2</v>
      </c>
      <c r="F64">
        <f t="shared" si="2"/>
        <v>2.3856550145206788E-2</v>
      </c>
      <c r="G64">
        <f t="shared" si="3"/>
        <v>6.2314906637851254E-2</v>
      </c>
      <c r="H64">
        <f>0</f>
        <v>0</v>
      </c>
    </row>
    <row r="65" spans="1:8" x14ac:dyDescent="0.2">
      <c r="A65" s="4">
        <v>44593</v>
      </c>
      <c r="B65">
        <v>27.20999908447266</v>
      </c>
      <c r="C65">
        <v>4546.5400390625</v>
      </c>
      <c r="D65">
        <f t="shared" si="0"/>
        <v>2.7956168882287358E-2</v>
      </c>
      <c r="E65">
        <f t="shared" si="1"/>
        <v>6.8630035578014503E-3</v>
      </c>
      <c r="F65">
        <f t="shared" si="2"/>
        <v>7.5707736119548811E-3</v>
      </c>
      <c r="G65">
        <f t="shared" si="3"/>
        <v>2.0385395270332476E-2</v>
      </c>
      <c r="H65">
        <f>0</f>
        <v>0</v>
      </c>
    </row>
    <row r="66" spans="1:8" x14ac:dyDescent="0.2">
      <c r="A66" s="4">
        <v>44594</v>
      </c>
      <c r="B66">
        <v>26.04999923706055</v>
      </c>
      <c r="C66">
        <v>4589.3798828125</v>
      </c>
      <c r="D66">
        <f t="shared" ref="D66:D129" si="4">(B66/B65)-1</f>
        <v>-4.2631381346648456E-2</v>
      </c>
      <c r="E66">
        <f t="shared" ref="E66:E129" si="5">(C66/C65)-1</f>
        <v>9.4225154473364103E-3</v>
      </c>
      <c r="F66">
        <f t="shared" ref="F66:F129" si="6">alpha_chgg+beta_chgg*E66</f>
        <v>1.1037780045029168E-2</v>
      </c>
      <c r="G66">
        <f t="shared" ref="G66:G129" si="7">D66-F66</f>
        <v>-5.3669161391677628E-2</v>
      </c>
      <c r="H66">
        <f>0</f>
        <v>0</v>
      </c>
    </row>
    <row r="67" spans="1:8" x14ac:dyDescent="0.2">
      <c r="A67" s="4">
        <v>44595</v>
      </c>
      <c r="B67">
        <v>24.920000076293949</v>
      </c>
      <c r="C67">
        <v>4477.43994140625</v>
      </c>
      <c r="D67">
        <f t="shared" si="4"/>
        <v>-4.3378088056101993E-2</v>
      </c>
      <c r="E67">
        <f t="shared" si="5"/>
        <v>-2.4391082077444004E-2</v>
      </c>
      <c r="F67">
        <f t="shared" si="6"/>
        <v>-3.4764687457904932E-2</v>
      </c>
      <c r="G67">
        <f t="shared" si="7"/>
        <v>-8.6134005981970616E-3</v>
      </c>
      <c r="H67">
        <f>0</f>
        <v>0</v>
      </c>
    </row>
    <row r="68" spans="1:8" x14ac:dyDescent="0.2">
      <c r="A68" s="4">
        <v>44596</v>
      </c>
      <c r="B68">
        <v>26.309999465942379</v>
      </c>
      <c r="C68">
        <v>4500.52978515625</v>
      </c>
      <c r="D68">
        <f t="shared" si="4"/>
        <v>5.5778466508542124E-2</v>
      </c>
      <c r="E68">
        <f t="shared" si="5"/>
        <v>5.1569298644233985E-3</v>
      </c>
      <c r="F68">
        <f t="shared" si="6"/>
        <v>5.2597984239024396E-3</v>
      </c>
      <c r="G68">
        <f t="shared" si="7"/>
        <v>5.0518668084639687E-2</v>
      </c>
      <c r="H68">
        <f>0</f>
        <v>0</v>
      </c>
    </row>
    <row r="69" spans="1:8" x14ac:dyDescent="0.2">
      <c r="A69" s="4">
        <v>44599</v>
      </c>
      <c r="B69">
        <v>27.270000457763668</v>
      </c>
      <c r="C69">
        <v>4483.8701171875</v>
      </c>
      <c r="D69">
        <f t="shared" si="4"/>
        <v>3.6488065804181735E-2</v>
      </c>
      <c r="E69">
        <f t="shared" si="5"/>
        <v>-3.7017126347429485E-3</v>
      </c>
      <c r="F69">
        <f t="shared" si="6"/>
        <v>-6.7397436210049058E-3</v>
      </c>
      <c r="G69">
        <f t="shared" si="7"/>
        <v>4.3227809425186642E-2</v>
      </c>
      <c r="H69">
        <f>0</f>
        <v>0</v>
      </c>
    </row>
    <row r="70" spans="1:8" x14ac:dyDescent="0.2">
      <c r="A70" s="4">
        <v>44600</v>
      </c>
      <c r="B70">
        <v>31.629999160766602</v>
      </c>
      <c r="C70">
        <v>4521.5400390625</v>
      </c>
      <c r="D70">
        <f t="shared" si="4"/>
        <v>0.15988260468699989</v>
      </c>
      <c r="E70">
        <f t="shared" si="5"/>
        <v>8.4012071916632625E-3</v>
      </c>
      <c r="F70">
        <f t="shared" si="6"/>
        <v>9.6543591251857241E-3</v>
      </c>
      <c r="G70">
        <f t="shared" si="7"/>
        <v>0.15022824556181416</v>
      </c>
      <c r="H70">
        <f>0</f>
        <v>0</v>
      </c>
    </row>
    <row r="71" spans="1:8" x14ac:dyDescent="0.2">
      <c r="A71" s="4">
        <v>44601</v>
      </c>
      <c r="B71">
        <v>33.009998321533203</v>
      </c>
      <c r="C71">
        <v>4587.18017578125</v>
      </c>
      <c r="D71">
        <f t="shared" si="4"/>
        <v>4.3629440321905966E-2</v>
      </c>
      <c r="E71">
        <f t="shared" si="5"/>
        <v>1.4517207887505545E-2</v>
      </c>
      <c r="F71">
        <f t="shared" si="6"/>
        <v>1.7938834709717827E-2</v>
      </c>
      <c r="G71">
        <f t="shared" si="7"/>
        <v>2.5690605612188139E-2</v>
      </c>
      <c r="H71">
        <f>0</f>
        <v>0</v>
      </c>
    </row>
    <row r="72" spans="1:8" x14ac:dyDescent="0.2">
      <c r="A72" s="4">
        <v>44602</v>
      </c>
      <c r="B72">
        <v>31.60000038146973</v>
      </c>
      <c r="C72">
        <v>4504.080078125</v>
      </c>
      <c r="D72">
        <f t="shared" si="4"/>
        <v>-4.2714268759707852E-2</v>
      </c>
      <c r="E72">
        <f t="shared" si="5"/>
        <v>-1.8115725668459759E-2</v>
      </c>
      <c r="F72">
        <f t="shared" si="6"/>
        <v>-2.6264355371643237E-2</v>
      </c>
      <c r="G72">
        <f t="shared" si="7"/>
        <v>-1.6449913388064615E-2</v>
      </c>
      <c r="H72">
        <f>0</f>
        <v>0</v>
      </c>
    </row>
    <row r="73" spans="1:8" x14ac:dyDescent="0.2">
      <c r="A73" s="4">
        <v>44603</v>
      </c>
      <c r="B73">
        <v>30.729999542236332</v>
      </c>
      <c r="C73">
        <v>4418.64013671875</v>
      </c>
      <c r="D73">
        <f t="shared" si="4"/>
        <v>-2.7531671795281598E-2</v>
      </c>
      <c r="E73">
        <f t="shared" si="5"/>
        <v>-1.896945434456343E-2</v>
      </c>
      <c r="F73">
        <f t="shared" si="6"/>
        <v>-2.7420780088501732E-2</v>
      </c>
      <c r="G73">
        <f t="shared" si="7"/>
        <v>-1.1089170677986565E-4</v>
      </c>
      <c r="H73">
        <f>0</f>
        <v>0</v>
      </c>
    </row>
    <row r="74" spans="1:8" x14ac:dyDescent="0.2">
      <c r="A74" s="4">
        <v>44606</v>
      </c>
      <c r="B74">
        <v>30.440000534057621</v>
      </c>
      <c r="C74">
        <v>4401.669921875</v>
      </c>
      <c r="D74">
        <f t="shared" si="4"/>
        <v>-9.4370000813089883E-3</v>
      </c>
      <c r="E74">
        <f t="shared" si="5"/>
        <v>-3.8405967262932217E-3</v>
      </c>
      <c r="F74">
        <f t="shared" si="6"/>
        <v>-6.9278701309169041E-3</v>
      </c>
      <c r="G74">
        <f t="shared" si="7"/>
        <v>-2.5091299503920842E-3</v>
      </c>
      <c r="H74">
        <f>0</f>
        <v>0</v>
      </c>
    </row>
    <row r="75" spans="1:8" x14ac:dyDescent="0.2">
      <c r="A75" s="4">
        <v>44607</v>
      </c>
      <c r="B75">
        <v>30.770000457763668</v>
      </c>
      <c r="C75">
        <v>4471.06982421875</v>
      </c>
      <c r="D75">
        <f t="shared" si="4"/>
        <v>1.0840995989366942E-2</v>
      </c>
      <c r="E75">
        <f t="shared" si="5"/>
        <v>1.5766721170720421E-2</v>
      </c>
      <c r="F75">
        <f t="shared" si="6"/>
        <v>1.963137249742267E-2</v>
      </c>
      <c r="G75">
        <f t="shared" si="7"/>
        <v>-8.7903765080557285E-3</v>
      </c>
      <c r="H75">
        <f>0</f>
        <v>0</v>
      </c>
    </row>
    <row r="76" spans="1:8" x14ac:dyDescent="0.2">
      <c r="A76" s="4">
        <v>44608</v>
      </c>
      <c r="B76">
        <v>29.920000076293949</v>
      </c>
      <c r="C76">
        <v>4475.009765625</v>
      </c>
      <c r="D76">
        <f t="shared" si="4"/>
        <v>-2.762432137875559E-2</v>
      </c>
      <c r="E76">
        <f t="shared" si="5"/>
        <v>8.8120775589506373E-4</v>
      </c>
      <c r="F76">
        <f t="shared" si="6"/>
        <v>-5.3191370563139355E-4</v>
      </c>
      <c r="G76">
        <f t="shared" si="7"/>
        <v>-2.7092407673124198E-2</v>
      </c>
      <c r="H76">
        <f>0</f>
        <v>0</v>
      </c>
    </row>
    <row r="77" spans="1:8" x14ac:dyDescent="0.2">
      <c r="A77" s="4">
        <v>44609</v>
      </c>
      <c r="B77">
        <v>28.920000076293949</v>
      </c>
      <c r="C77">
        <v>4380.259765625</v>
      </c>
      <c r="D77">
        <f t="shared" si="4"/>
        <v>-3.3422459807823102E-2</v>
      </c>
      <c r="E77">
        <f t="shared" si="5"/>
        <v>-2.1173138152195015E-2</v>
      </c>
      <c r="F77">
        <f t="shared" si="6"/>
        <v>-3.040579686797389E-2</v>
      </c>
      <c r="G77">
        <f t="shared" si="7"/>
        <v>-3.0166629398492122E-3</v>
      </c>
      <c r="H77">
        <f>0</f>
        <v>0</v>
      </c>
    </row>
    <row r="78" spans="1:8" x14ac:dyDescent="0.2">
      <c r="A78" s="4">
        <v>44610</v>
      </c>
      <c r="B78">
        <v>28.29000091552734</v>
      </c>
      <c r="C78">
        <v>4348.8701171875</v>
      </c>
      <c r="D78">
        <f t="shared" si="4"/>
        <v>-2.1784203288541026E-2</v>
      </c>
      <c r="E78">
        <f t="shared" si="5"/>
        <v>-7.1661613961429005E-3</v>
      </c>
      <c r="F78">
        <f t="shared" si="6"/>
        <v>-1.1432539224705818E-2</v>
      </c>
      <c r="G78">
        <f t="shared" si="7"/>
        <v>-1.0351664063835208E-2</v>
      </c>
      <c r="H78">
        <f>0</f>
        <v>0</v>
      </c>
    </row>
    <row r="79" spans="1:8" x14ac:dyDescent="0.2">
      <c r="A79" s="4">
        <v>44614</v>
      </c>
      <c r="B79">
        <v>28.030000686645511</v>
      </c>
      <c r="C79">
        <v>4304.759765625</v>
      </c>
      <c r="D79">
        <f t="shared" si="4"/>
        <v>-9.1905344810053746E-3</v>
      </c>
      <c r="E79">
        <f t="shared" si="5"/>
        <v>-1.0142945264832837E-2</v>
      </c>
      <c r="F79">
        <f t="shared" si="6"/>
        <v>-1.5464764612998474E-2</v>
      </c>
      <c r="G79">
        <f t="shared" si="7"/>
        <v>6.2742301319930992E-3</v>
      </c>
      <c r="H79">
        <f>0</f>
        <v>0</v>
      </c>
    </row>
    <row r="80" spans="1:8" x14ac:dyDescent="0.2">
      <c r="A80" s="4">
        <v>44615</v>
      </c>
      <c r="B80">
        <v>29.120000839233398</v>
      </c>
      <c r="C80">
        <v>4225.5</v>
      </c>
      <c r="D80">
        <f t="shared" si="4"/>
        <v>3.888691137660949E-2</v>
      </c>
      <c r="E80">
        <f t="shared" si="5"/>
        <v>-1.8412122845487655E-2</v>
      </c>
      <c r="F80">
        <f t="shared" si="6"/>
        <v>-2.6665842437869555E-2</v>
      </c>
      <c r="G80">
        <f t="shared" si="7"/>
        <v>6.5552753814479045E-2</v>
      </c>
      <c r="H80">
        <f>0</f>
        <v>0</v>
      </c>
    </row>
    <row r="81" spans="1:8" x14ac:dyDescent="0.2">
      <c r="A81" s="4">
        <v>44616</v>
      </c>
      <c r="B81">
        <v>30.690000534057621</v>
      </c>
      <c r="C81">
        <v>4288.7001953125</v>
      </c>
      <c r="D81">
        <f t="shared" si="4"/>
        <v>5.3914823131081757E-2</v>
      </c>
      <c r="E81">
        <f t="shared" si="5"/>
        <v>1.4956856067329216E-2</v>
      </c>
      <c r="F81">
        <f t="shared" si="6"/>
        <v>1.8534363518929575E-2</v>
      </c>
      <c r="G81">
        <f t="shared" si="7"/>
        <v>3.5380459612152179E-2</v>
      </c>
      <c r="H81">
        <f>0</f>
        <v>0</v>
      </c>
    </row>
    <row r="82" spans="1:8" x14ac:dyDescent="0.2">
      <c r="A82" s="4">
        <v>44617</v>
      </c>
      <c r="B82">
        <v>31.010000228881839</v>
      </c>
      <c r="C82">
        <v>4384.64990234375</v>
      </c>
      <c r="D82">
        <f t="shared" si="4"/>
        <v>1.0426839011263844E-2</v>
      </c>
      <c r="E82">
        <f t="shared" si="5"/>
        <v>2.2372677655603468E-2</v>
      </c>
      <c r="F82">
        <f t="shared" si="6"/>
        <v>2.8579521448533648E-2</v>
      </c>
      <c r="G82">
        <f t="shared" si="7"/>
        <v>-1.8152682437269804E-2</v>
      </c>
      <c r="H82">
        <f>0</f>
        <v>0</v>
      </c>
    </row>
    <row r="83" spans="1:8" x14ac:dyDescent="0.2">
      <c r="A83" s="4">
        <v>44620</v>
      </c>
      <c r="B83">
        <v>31.270000457763668</v>
      </c>
      <c r="C83">
        <v>4373.93994140625</v>
      </c>
      <c r="D83">
        <f t="shared" si="4"/>
        <v>8.3843994505898856E-3</v>
      </c>
      <c r="E83">
        <f t="shared" si="5"/>
        <v>-2.4426034406476171E-3</v>
      </c>
      <c r="F83">
        <f t="shared" si="6"/>
        <v>-5.0342076187225972E-3</v>
      </c>
      <c r="G83">
        <f t="shared" si="7"/>
        <v>1.3418607069312482E-2</v>
      </c>
      <c r="H83">
        <f>0</f>
        <v>0</v>
      </c>
    </row>
    <row r="84" spans="1:8" x14ac:dyDescent="0.2">
      <c r="A84" s="4">
        <v>44621</v>
      </c>
      <c r="B84">
        <v>31.340000152587891</v>
      </c>
      <c r="C84">
        <v>4306.259765625</v>
      </c>
      <c r="D84">
        <f t="shared" si="4"/>
        <v>2.2385575247678702E-3</v>
      </c>
      <c r="E84">
        <f t="shared" si="5"/>
        <v>-1.5473503680411893E-2</v>
      </c>
      <c r="F84">
        <f t="shared" si="6"/>
        <v>-2.268531334115801E-2</v>
      </c>
      <c r="G84">
        <f t="shared" si="7"/>
        <v>2.492387086592588E-2</v>
      </c>
      <c r="H84">
        <f>0</f>
        <v>0</v>
      </c>
    </row>
    <row r="85" spans="1:8" x14ac:dyDescent="0.2">
      <c r="A85" s="4">
        <v>44622</v>
      </c>
      <c r="B85">
        <v>31.870000839233398</v>
      </c>
      <c r="C85">
        <v>4386.5400390625</v>
      </c>
      <c r="D85">
        <f t="shared" si="4"/>
        <v>1.6911317296268269E-2</v>
      </c>
      <c r="E85">
        <f t="shared" si="5"/>
        <v>1.8642691757321028E-2</v>
      </c>
      <c r="F85">
        <f t="shared" si="6"/>
        <v>2.3527040482340052E-2</v>
      </c>
      <c r="G85">
        <f t="shared" si="7"/>
        <v>-6.6157231860717834E-3</v>
      </c>
      <c r="H85">
        <f>0</f>
        <v>0</v>
      </c>
    </row>
    <row r="86" spans="1:8" x14ac:dyDescent="0.2">
      <c r="A86" s="4">
        <v>44623</v>
      </c>
      <c r="B86">
        <v>30.629999160766602</v>
      </c>
      <c r="C86">
        <v>4363.490234375</v>
      </c>
      <c r="D86">
        <f t="shared" si="4"/>
        <v>-3.8908115651515751E-2</v>
      </c>
      <c r="E86">
        <f t="shared" si="5"/>
        <v>-5.2546664300883172E-3</v>
      </c>
      <c r="F86">
        <f t="shared" si="6"/>
        <v>-8.8433090784436549E-3</v>
      </c>
      <c r="G86">
        <f t="shared" si="7"/>
        <v>-3.0064806573072096E-2</v>
      </c>
      <c r="H86">
        <f>0</f>
        <v>0</v>
      </c>
    </row>
    <row r="87" spans="1:8" x14ac:dyDescent="0.2">
      <c r="A87" s="4">
        <v>44624</v>
      </c>
      <c r="B87">
        <v>30.739999771118161</v>
      </c>
      <c r="C87">
        <v>4328.8701171875</v>
      </c>
      <c r="D87">
        <f t="shared" si="4"/>
        <v>3.5912704330876011E-3</v>
      </c>
      <c r="E87">
        <f t="shared" si="5"/>
        <v>-7.9340425503344747E-3</v>
      </c>
      <c r="F87">
        <f t="shared" si="6"/>
        <v>-1.2472678523258715E-2</v>
      </c>
      <c r="G87">
        <f t="shared" si="7"/>
        <v>1.6063948956346316E-2</v>
      </c>
      <c r="H87">
        <f>0</f>
        <v>0</v>
      </c>
    </row>
    <row r="88" spans="1:8" x14ac:dyDescent="0.2">
      <c r="A88" s="4">
        <v>44627</v>
      </c>
      <c r="B88">
        <v>30.260000228881839</v>
      </c>
      <c r="C88">
        <v>4201.08984375</v>
      </c>
      <c r="D88">
        <f t="shared" si="4"/>
        <v>-1.5614819317185114E-2</v>
      </c>
      <c r="E88">
        <f t="shared" si="5"/>
        <v>-2.9518158313449172E-2</v>
      </c>
      <c r="F88">
        <f t="shared" si="6"/>
        <v>-4.1709607841268294E-2</v>
      </c>
      <c r="G88">
        <f t="shared" si="7"/>
        <v>2.609478852408318E-2</v>
      </c>
      <c r="H88">
        <f>0</f>
        <v>0</v>
      </c>
    </row>
    <row r="89" spans="1:8" x14ac:dyDescent="0.2">
      <c r="A89" s="4">
        <v>44628</v>
      </c>
      <c r="B89">
        <v>30.25</v>
      </c>
      <c r="C89">
        <v>4170.7001953125</v>
      </c>
      <c r="D89">
        <f t="shared" si="4"/>
        <v>-3.3047682769993258E-4</v>
      </c>
      <c r="E89">
        <f t="shared" si="5"/>
        <v>-7.2337535181997703E-3</v>
      </c>
      <c r="F89">
        <f t="shared" si="6"/>
        <v>-1.1524096651320814E-2</v>
      </c>
      <c r="G89">
        <f t="shared" si="7"/>
        <v>1.1193619823620882E-2</v>
      </c>
      <c r="H89">
        <f>0</f>
        <v>0</v>
      </c>
    </row>
    <row r="90" spans="1:8" x14ac:dyDescent="0.2">
      <c r="A90" s="4">
        <v>44629</v>
      </c>
      <c r="B90">
        <v>30.920000076293949</v>
      </c>
      <c r="C90">
        <v>4277.8798828125</v>
      </c>
      <c r="D90">
        <f t="shared" si="4"/>
        <v>2.2148762852692627E-2</v>
      </c>
      <c r="E90">
        <f t="shared" si="5"/>
        <v>2.5698247891435821E-2</v>
      </c>
      <c r="F90">
        <f t="shared" si="6"/>
        <v>3.3084198081767026E-2</v>
      </c>
      <c r="G90">
        <f t="shared" si="7"/>
        <v>-1.0935435229074399E-2</v>
      </c>
      <c r="H90">
        <f>0</f>
        <v>0</v>
      </c>
    </row>
    <row r="91" spans="1:8" x14ac:dyDescent="0.2">
      <c r="A91" s="4">
        <v>44630</v>
      </c>
      <c r="B91">
        <v>30.639999389648441</v>
      </c>
      <c r="C91">
        <v>4259.52001953125</v>
      </c>
      <c r="D91">
        <f t="shared" si="4"/>
        <v>-9.0556496104339246E-3</v>
      </c>
      <c r="E91">
        <f t="shared" si="5"/>
        <v>-4.291813651667864E-3</v>
      </c>
      <c r="F91">
        <f t="shared" si="6"/>
        <v>-7.5390694730188531E-3</v>
      </c>
      <c r="G91">
        <f t="shared" si="7"/>
        <v>-1.5165801374150715E-3</v>
      </c>
      <c r="H91">
        <f>0</f>
        <v>0</v>
      </c>
    </row>
    <row r="92" spans="1:8" x14ac:dyDescent="0.2">
      <c r="A92" s="4">
        <v>44631</v>
      </c>
      <c r="B92">
        <v>30.069999694824219</v>
      </c>
      <c r="C92">
        <v>4204.31005859375</v>
      </c>
      <c r="D92">
        <f t="shared" si="4"/>
        <v>-1.8603123569799873E-2</v>
      </c>
      <c r="E92">
        <f t="shared" si="5"/>
        <v>-1.2961545123475138E-2</v>
      </c>
      <c r="F92">
        <f t="shared" si="6"/>
        <v>-1.9282720638961939E-2</v>
      </c>
      <c r="G92">
        <f t="shared" si="7"/>
        <v>6.795970691620655E-4</v>
      </c>
      <c r="H92">
        <f>0</f>
        <v>0</v>
      </c>
    </row>
    <row r="93" spans="1:8" x14ac:dyDescent="0.2">
      <c r="A93" s="4">
        <v>44634</v>
      </c>
      <c r="B93">
        <v>30.180000305175781</v>
      </c>
      <c r="C93">
        <v>4173.10986328125</v>
      </c>
      <c r="D93">
        <f t="shared" si="4"/>
        <v>3.6581513624189821E-3</v>
      </c>
      <c r="E93">
        <f t="shared" si="5"/>
        <v>-7.4210024659636664E-3</v>
      </c>
      <c r="F93">
        <f t="shared" si="6"/>
        <v>-1.1777736147639689E-2</v>
      </c>
      <c r="G93">
        <f t="shared" si="7"/>
        <v>1.5435887510058671E-2</v>
      </c>
      <c r="H93">
        <f>0</f>
        <v>0</v>
      </c>
    </row>
    <row r="94" spans="1:8" x14ac:dyDescent="0.2">
      <c r="A94" s="4">
        <v>44635</v>
      </c>
      <c r="B94">
        <v>30.809999465942379</v>
      </c>
      <c r="C94">
        <v>4262.4501953125</v>
      </c>
      <c r="D94">
        <f t="shared" si="4"/>
        <v>2.0874723472370293E-2</v>
      </c>
      <c r="E94">
        <f t="shared" si="5"/>
        <v>2.1408574170870942E-2</v>
      </c>
      <c r="F94">
        <f t="shared" si="6"/>
        <v>2.7273587689294766E-2</v>
      </c>
      <c r="G94">
        <f t="shared" si="7"/>
        <v>-6.3988642169244721E-3</v>
      </c>
      <c r="H94">
        <f>0</f>
        <v>0</v>
      </c>
    </row>
    <row r="95" spans="1:8" x14ac:dyDescent="0.2">
      <c r="A95" s="4">
        <v>44636</v>
      </c>
      <c r="B95">
        <v>31.819999694824219</v>
      </c>
      <c r="C95">
        <v>4357.85986328125</v>
      </c>
      <c r="D95">
        <f t="shared" si="4"/>
        <v>3.2781572424183336E-2</v>
      </c>
      <c r="E95">
        <f t="shared" si="5"/>
        <v>2.238376135718223E-2</v>
      </c>
      <c r="F95">
        <f t="shared" si="6"/>
        <v>2.8594534961396377E-2</v>
      </c>
      <c r="G95">
        <f t="shared" si="7"/>
        <v>4.1870374627869592E-3</v>
      </c>
      <c r="H95">
        <f>0</f>
        <v>0</v>
      </c>
    </row>
    <row r="96" spans="1:8" x14ac:dyDescent="0.2">
      <c r="A96" s="4">
        <v>44637</v>
      </c>
      <c r="B96">
        <v>32.880001068115227</v>
      </c>
      <c r="C96">
        <v>4411.669921875</v>
      </c>
      <c r="D96">
        <f t="shared" si="4"/>
        <v>3.3312425627189057E-2</v>
      </c>
      <c r="E96">
        <f t="shared" si="5"/>
        <v>1.234781757145198E-2</v>
      </c>
      <c r="F96">
        <f t="shared" si="6"/>
        <v>1.500027044191389E-2</v>
      </c>
      <c r="G96">
        <f t="shared" si="7"/>
        <v>1.8312155185275167E-2</v>
      </c>
      <c r="H96">
        <f>0</f>
        <v>0</v>
      </c>
    </row>
    <row r="97" spans="1:8" x14ac:dyDescent="0.2">
      <c r="A97" s="4">
        <v>44638</v>
      </c>
      <c r="B97">
        <v>33.729999542236328</v>
      </c>
      <c r="C97">
        <v>4463.1201171875</v>
      </c>
      <c r="D97">
        <f t="shared" si="4"/>
        <v>2.5851534261212894E-2</v>
      </c>
      <c r="E97">
        <f t="shared" si="5"/>
        <v>1.1662294827948783E-2</v>
      </c>
      <c r="F97">
        <f t="shared" si="6"/>
        <v>1.4071690359335667E-2</v>
      </c>
      <c r="G97">
        <f t="shared" si="7"/>
        <v>1.1779843901877227E-2</v>
      </c>
      <c r="H97">
        <f>0</f>
        <v>0</v>
      </c>
    </row>
    <row r="98" spans="1:8" x14ac:dyDescent="0.2">
      <c r="A98" s="4">
        <v>44641</v>
      </c>
      <c r="B98">
        <v>33.619998931884773</v>
      </c>
      <c r="C98">
        <v>4461.18017578125</v>
      </c>
      <c r="D98">
        <f t="shared" si="4"/>
        <v>-3.2612099568460895E-3</v>
      </c>
      <c r="E98">
        <f t="shared" si="5"/>
        <v>-4.3466036210393355E-4</v>
      </c>
      <c r="F98">
        <f t="shared" si="6"/>
        <v>-2.3143329429996459E-3</v>
      </c>
      <c r="G98">
        <f t="shared" si="7"/>
        <v>-9.4687701384644357E-4</v>
      </c>
      <c r="H98">
        <f>0</f>
        <v>0</v>
      </c>
    </row>
    <row r="99" spans="1:8" x14ac:dyDescent="0.2">
      <c r="A99" s="4">
        <v>44642</v>
      </c>
      <c r="B99">
        <v>34.319999694824219</v>
      </c>
      <c r="C99">
        <v>4511.60986328125</v>
      </c>
      <c r="D99">
        <f t="shared" si="4"/>
        <v>2.08209632712264E-2</v>
      </c>
      <c r="E99">
        <f t="shared" si="5"/>
        <v>1.1304113600650201E-2</v>
      </c>
      <c r="F99">
        <f t="shared" si="6"/>
        <v>1.3586513234615901E-2</v>
      </c>
      <c r="G99">
        <f t="shared" si="7"/>
        <v>7.2344500366104993E-3</v>
      </c>
      <c r="H99">
        <f>0</f>
        <v>0</v>
      </c>
    </row>
    <row r="100" spans="1:8" x14ac:dyDescent="0.2">
      <c r="A100" s="4">
        <v>44643</v>
      </c>
      <c r="B100">
        <v>34.209999084472663</v>
      </c>
      <c r="C100">
        <v>4456.240234375</v>
      </c>
      <c r="D100">
        <f t="shared" si="4"/>
        <v>-3.2051460177647817E-3</v>
      </c>
      <c r="E100">
        <f t="shared" si="5"/>
        <v>-1.2272698789159042E-2</v>
      </c>
      <c r="F100">
        <f t="shared" si="6"/>
        <v>-1.8349638560992976E-2</v>
      </c>
      <c r="G100">
        <f t="shared" si="7"/>
        <v>1.5144492543228194E-2</v>
      </c>
      <c r="H100">
        <f>0</f>
        <v>0</v>
      </c>
    </row>
    <row r="101" spans="1:8" x14ac:dyDescent="0.2">
      <c r="A101" s="4">
        <v>44644</v>
      </c>
      <c r="B101">
        <v>35.740001678466797</v>
      </c>
      <c r="C101">
        <v>4520.16015625</v>
      </c>
      <c r="D101">
        <f t="shared" si="4"/>
        <v>4.4723842003508762E-2</v>
      </c>
      <c r="E101">
        <f t="shared" si="5"/>
        <v>1.4343912920566471E-2</v>
      </c>
      <c r="F101">
        <f t="shared" si="6"/>
        <v>1.7704096684997679E-2</v>
      </c>
      <c r="G101">
        <f t="shared" si="7"/>
        <v>2.7019745318511083E-2</v>
      </c>
      <c r="H101">
        <f>0</f>
        <v>0</v>
      </c>
    </row>
    <row r="102" spans="1:8" x14ac:dyDescent="0.2">
      <c r="A102" s="4">
        <v>44645</v>
      </c>
      <c r="B102">
        <v>35.409999847412109</v>
      </c>
      <c r="C102">
        <v>4543.06005859375</v>
      </c>
      <c r="D102">
        <f t="shared" si="4"/>
        <v>-9.2334027855827117E-3</v>
      </c>
      <c r="E102">
        <f t="shared" si="5"/>
        <v>5.0661705674490687E-3</v>
      </c>
      <c r="F102">
        <f t="shared" si="6"/>
        <v>5.136859723067386E-3</v>
      </c>
      <c r="G102">
        <f t="shared" si="7"/>
        <v>-1.4370262508650098E-2</v>
      </c>
      <c r="H102">
        <f>0</f>
        <v>0</v>
      </c>
    </row>
    <row r="103" spans="1:8" x14ac:dyDescent="0.2">
      <c r="A103" s="4">
        <v>44648</v>
      </c>
      <c r="B103">
        <v>35.819999694824219</v>
      </c>
      <c r="C103">
        <v>4575.52001953125</v>
      </c>
      <c r="D103">
        <f t="shared" si="4"/>
        <v>1.1578645839561474E-2</v>
      </c>
      <c r="E103">
        <f t="shared" si="5"/>
        <v>7.1449552765867619E-3</v>
      </c>
      <c r="F103">
        <f t="shared" si="6"/>
        <v>7.9526934720820543E-3</v>
      </c>
      <c r="G103">
        <f t="shared" si="7"/>
        <v>3.6259523674794202E-3</v>
      </c>
      <c r="H103">
        <f>0</f>
        <v>0</v>
      </c>
    </row>
    <row r="104" spans="1:8" x14ac:dyDescent="0.2">
      <c r="A104" s="4">
        <v>44649</v>
      </c>
      <c r="B104">
        <v>36.430000305175781</v>
      </c>
      <c r="C104">
        <v>4631.60009765625</v>
      </c>
      <c r="D104">
        <f t="shared" si="4"/>
        <v>1.7029609590971218E-2</v>
      </c>
      <c r="E104">
        <f t="shared" si="5"/>
        <v>1.2256547427530462E-2</v>
      </c>
      <c r="F104">
        <f t="shared" si="6"/>
        <v>1.4876639769433986E-2</v>
      </c>
      <c r="G104">
        <f t="shared" si="7"/>
        <v>2.1529698215372317E-3</v>
      </c>
      <c r="H104">
        <f>0</f>
        <v>0</v>
      </c>
    </row>
    <row r="105" spans="1:8" x14ac:dyDescent="0.2">
      <c r="A105" s="4">
        <v>44650</v>
      </c>
      <c r="B105">
        <v>36.040000915527337</v>
      </c>
      <c r="C105">
        <v>4602.4501953125</v>
      </c>
      <c r="D105">
        <f t="shared" si="4"/>
        <v>-1.0705445687109627E-2</v>
      </c>
      <c r="E105">
        <f t="shared" si="5"/>
        <v>-6.2937001746978805E-3</v>
      </c>
      <c r="F105">
        <f t="shared" si="6"/>
        <v>-1.0250740195084075E-2</v>
      </c>
      <c r="G105">
        <f t="shared" si="7"/>
        <v>-4.5470549202555194E-4</v>
      </c>
      <c r="H105">
        <f>0</f>
        <v>0</v>
      </c>
    </row>
    <row r="106" spans="1:8" x14ac:dyDescent="0.2">
      <c r="A106" s="4">
        <v>44651</v>
      </c>
      <c r="B106">
        <v>36.279998779296882</v>
      </c>
      <c r="C106">
        <v>4530.41015625</v>
      </c>
      <c r="D106">
        <f t="shared" si="4"/>
        <v>6.6592080375376117E-3</v>
      </c>
      <c r="E106">
        <f t="shared" si="5"/>
        <v>-1.5652540713177343E-2</v>
      </c>
      <c r="F106">
        <f t="shared" si="6"/>
        <v>-2.2927829325121312E-2</v>
      </c>
      <c r="G106">
        <f t="shared" si="7"/>
        <v>2.9587037362658924E-2</v>
      </c>
      <c r="H106">
        <f>0</f>
        <v>0</v>
      </c>
    </row>
    <row r="107" spans="1:8" x14ac:dyDescent="0.2">
      <c r="A107" s="4">
        <v>44652</v>
      </c>
      <c r="B107">
        <v>36.520000457763672</v>
      </c>
      <c r="C107">
        <v>4545.85986328125</v>
      </c>
      <c r="D107">
        <f t="shared" si="4"/>
        <v>6.61526148131375E-3</v>
      </c>
      <c r="E107">
        <f t="shared" si="5"/>
        <v>3.4102225843584133E-3</v>
      </c>
      <c r="F107">
        <f t="shared" si="6"/>
        <v>2.8937826997936979E-3</v>
      </c>
      <c r="G107">
        <f t="shared" si="7"/>
        <v>3.7214787815200521E-3</v>
      </c>
      <c r="H107">
        <f>0</f>
        <v>0</v>
      </c>
    </row>
    <row r="108" spans="1:8" x14ac:dyDescent="0.2">
      <c r="A108" s="4">
        <v>44655</v>
      </c>
      <c r="B108">
        <v>37.029998779296882</v>
      </c>
      <c r="C108">
        <v>4582.64013671875</v>
      </c>
      <c r="D108">
        <f t="shared" si="4"/>
        <v>1.396490457668631E-2</v>
      </c>
      <c r="E108">
        <f t="shared" si="5"/>
        <v>8.0909386878793566E-3</v>
      </c>
      <c r="F108">
        <f t="shared" si="6"/>
        <v>9.2340825470626289E-3</v>
      </c>
      <c r="G108">
        <f t="shared" si="7"/>
        <v>4.7308220296236811E-3</v>
      </c>
      <c r="H108">
        <f>0</f>
        <v>0</v>
      </c>
    </row>
    <row r="109" spans="1:8" x14ac:dyDescent="0.2">
      <c r="A109" s="4">
        <v>44656</v>
      </c>
      <c r="B109">
        <v>36.209999084472663</v>
      </c>
      <c r="C109">
        <v>4525.1201171875</v>
      </c>
      <c r="D109">
        <f t="shared" si="4"/>
        <v>-2.2144199888083027E-2</v>
      </c>
      <c r="E109">
        <f t="shared" si="5"/>
        <v>-1.2551720801807331E-2</v>
      </c>
      <c r="F109">
        <f t="shared" si="6"/>
        <v>-1.8727589965233851E-2</v>
      </c>
      <c r="G109">
        <f t="shared" si="7"/>
        <v>-3.4166099228491766E-3</v>
      </c>
      <c r="H109">
        <f>0</f>
        <v>0</v>
      </c>
    </row>
    <row r="110" spans="1:8" x14ac:dyDescent="0.2">
      <c r="A110" s="4">
        <v>44657</v>
      </c>
      <c r="B110">
        <v>35.569999694824219</v>
      </c>
      <c r="C110">
        <v>4481.14990234375</v>
      </c>
      <c r="D110">
        <f t="shared" si="4"/>
        <v>-1.7674659095003542E-2</v>
      </c>
      <c r="E110">
        <f t="shared" si="5"/>
        <v>-9.7169166132718976E-3</v>
      </c>
      <c r="F110">
        <f t="shared" si="6"/>
        <v>-1.4887684240105926E-2</v>
      </c>
      <c r="G110">
        <f t="shared" si="7"/>
        <v>-2.7869748548976156E-3</v>
      </c>
      <c r="H110">
        <f>0</f>
        <v>0</v>
      </c>
    </row>
    <row r="111" spans="1:8" x14ac:dyDescent="0.2">
      <c r="A111" s="4">
        <v>44658</v>
      </c>
      <c r="B111">
        <v>35.259998321533203</v>
      </c>
      <c r="C111">
        <v>4500.2099609375</v>
      </c>
      <c r="D111">
        <f t="shared" si="4"/>
        <v>-8.7152481290609929E-3</v>
      </c>
      <c r="E111">
        <f t="shared" si="5"/>
        <v>4.2533856284925342E-3</v>
      </c>
      <c r="F111">
        <f t="shared" si="6"/>
        <v>4.0358956589464775E-3</v>
      </c>
      <c r="G111">
        <f t="shared" si="7"/>
        <v>-1.2751143788007471E-2</v>
      </c>
      <c r="H111">
        <f>0</f>
        <v>0</v>
      </c>
    </row>
    <row r="112" spans="1:8" x14ac:dyDescent="0.2">
      <c r="A112" s="4">
        <v>44659</v>
      </c>
      <c r="B112">
        <v>35.200000762939453</v>
      </c>
      <c r="C112">
        <v>4488.27978515625</v>
      </c>
      <c r="D112">
        <f t="shared" si="4"/>
        <v>-1.7015757643161766E-3</v>
      </c>
      <c r="E112">
        <f t="shared" si="5"/>
        <v>-2.6510264820542861E-3</v>
      </c>
      <c r="F112">
        <f t="shared" si="6"/>
        <v>-5.316528645756045E-3</v>
      </c>
      <c r="G112">
        <f t="shared" si="7"/>
        <v>3.6149528814398684E-3</v>
      </c>
      <c r="H112">
        <f>0</f>
        <v>0</v>
      </c>
    </row>
    <row r="113" spans="1:8" x14ac:dyDescent="0.2">
      <c r="A113" s="4">
        <v>44662</v>
      </c>
      <c r="B113">
        <v>35.290000915527337</v>
      </c>
      <c r="C113">
        <v>4412.52978515625</v>
      </c>
      <c r="D113">
        <f t="shared" si="4"/>
        <v>2.5568224612835255E-3</v>
      </c>
      <c r="E113">
        <f t="shared" si="5"/>
        <v>-1.687729010355421E-2</v>
      </c>
      <c r="F113">
        <f t="shared" si="6"/>
        <v>-2.4586822992117681E-2</v>
      </c>
      <c r="G113">
        <f t="shared" si="7"/>
        <v>2.7143645453401206E-2</v>
      </c>
      <c r="H113">
        <f>0</f>
        <v>0</v>
      </c>
    </row>
    <row r="114" spans="1:8" x14ac:dyDescent="0.2">
      <c r="A114" s="4">
        <v>44663</v>
      </c>
      <c r="B114">
        <v>32.319999694824219</v>
      </c>
      <c r="C114">
        <v>4397.4501953125</v>
      </c>
      <c r="D114">
        <f t="shared" si="4"/>
        <v>-8.4159851052776236E-2</v>
      </c>
      <c r="E114">
        <f t="shared" si="5"/>
        <v>-3.4174477177417728E-3</v>
      </c>
      <c r="F114">
        <f t="shared" si="6"/>
        <v>-6.3546904005178269E-3</v>
      </c>
      <c r="G114">
        <f t="shared" si="7"/>
        <v>-7.7805160652258412E-2</v>
      </c>
      <c r="H114">
        <f>0</f>
        <v>0</v>
      </c>
    </row>
    <row r="115" spans="1:8" x14ac:dyDescent="0.2">
      <c r="A115" s="4">
        <v>44664</v>
      </c>
      <c r="B115">
        <v>32.5</v>
      </c>
      <c r="C115">
        <v>4446.58984375</v>
      </c>
      <c r="D115">
        <f t="shared" si="4"/>
        <v>5.5693164256003236E-3</v>
      </c>
      <c r="E115">
        <f t="shared" si="5"/>
        <v>1.1174577597236057E-2</v>
      </c>
      <c r="F115">
        <f t="shared" si="6"/>
        <v>1.3411049249084987E-2</v>
      </c>
      <c r="G115">
        <f t="shared" si="7"/>
        <v>-7.841732823484663E-3</v>
      </c>
      <c r="H115">
        <f>0</f>
        <v>0</v>
      </c>
    </row>
    <row r="116" spans="1:8" x14ac:dyDescent="0.2">
      <c r="A116" s="4">
        <v>44665</v>
      </c>
      <c r="B116">
        <v>32.360000610351562</v>
      </c>
      <c r="C116">
        <v>4392.58984375</v>
      </c>
      <c r="D116">
        <f t="shared" si="4"/>
        <v>-4.3076735276442735E-3</v>
      </c>
      <c r="E116">
        <f t="shared" si="5"/>
        <v>-1.214413784439794E-2</v>
      </c>
      <c r="F116">
        <f t="shared" si="6"/>
        <v>-1.8175495348628438E-2</v>
      </c>
      <c r="G116">
        <f t="shared" si="7"/>
        <v>1.3867821820984165E-2</v>
      </c>
      <c r="H116">
        <f>0</f>
        <v>0</v>
      </c>
    </row>
    <row r="117" spans="1:8" x14ac:dyDescent="0.2">
      <c r="A117" s="4">
        <v>44669</v>
      </c>
      <c r="B117">
        <v>31.510000228881839</v>
      </c>
      <c r="C117">
        <v>4391.68994140625</v>
      </c>
      <c r="D117">
        <f t="shared" si="4"/>
        <v>-2.6267007584598656E-2</v>
      </c>
      <c r="E117">
        <f t="shared" si="5"/>
        <v>-2.0486828403298851E-4</v>
      </c>
      <c r="F117">
        <f t="shared" si="6"/>
        <v>-2.0030663236887949E-3</v>
      </c>
      <c r="G117">
        <f t="shared" si="7"/>
        <v>-2.426394126090986E-2</v>
      </c>
      <c r="H117">
        <f>0</f>
        <v>0</v>
      </c>
    </row>
    <row r="118" spans="1:8" x14ac:dyDescent="0.2">
      <c r="A118" s="4">
        <v>44670</v>
      </c>
      <c r="B118">
        <v>32.180000305175781</v>
      </c>
      <c r="C118">
        <v>4462.2099609375</v>
      </c>
      <c r="D118">
        <f t="shared" si="4"/>
        <v>2.1263093349006779E-2</v>
      </c>
      <c r="E118">
        <f t="shared" si="5"/>
        <v>1.6057604355527166E-2</v>
      </c>
      <c r="F118">
        <f t="shared" si="6"/>
        <v>2.0025390543254588E-2</v>
      </c>
      <c r="G118">
        <f t="shared" si="7"/>
        <v>1.2377028057521909E-3</v>
      </c>
      <c r="H118">
        <f>0</f>
        <v>0</v>
      </c>
    </row>
    <row r="119" spans="1:8" x14ac:dyDescent="0.2">
      <c r="A119" s="4">
        <v>44671</v>
      </c>
      <c r="B119">
        <v>29.659999847412109</v>
      </c>
      <c r="C119">
        <v>4459.4501953125</v>
      </c>
      <c r="D119">
        <f t="shared" si="4"/>
        <v>-7.8309522494266703E-2</v>
      </c>
      <c r="E119">
        <f t="shared" si="5"/>
        <v>-6.1847507158097059E-4</v>
      </c>
      <c r="F119">
        <f t="shared" si="6"/>
        <v>-2.5633205655444889E-3</v>
      </c>
      <c r="G119">
        <f t="shared" si="7"/>
        <v>-7.5746201928722209E-2</v>
      </c>
      <c r="H119">
        <f>0</f>
        <v>0</v>
      </c>
    </row>
    <row r="120" spans="1:8" x14ac:dyDescent="0.2">
      <c r="A120" s="4">
        <v>44672</v>
      </c>
      <c r="B120">
        <v>27.989999771118161</v>
      </c>
      <c r="C120">
        <v>4393.66015625</v>
      </c>
      <c r="D120">
        <f t="shared" si="4"/>
        <v>-5.6304790454665521E-2</v>
      </c>
      <c r="E120">
        <f t="shared" si="5"/>
        <v>-1.4752948498371943E-2</v>
      </c>
      <c r="F120">
        <f t="shared" si="6"/>
        <v>-2.1709279800649073E-2</v>
      </c>
      <c r="G120">
        <f t="shared" si="7"/>
        <v>-3.4595510654016448E-2</v>
      </c>
      <c r="H120">
        <f>0</f>
        <v>0</v>
      </c>
    </row>
    <row r="121" spans="1:8" x14ac:dyDescent="0.2">
      <c r="A121" s="4">
        <v>44673</v>
      </c>
      <c r="B121">
        <v>26.739999771118161</v>
      </c>
      <c r="C121">
        <v>4271.77978515625</v>
      </c>
      <c r="D121">
        <f t="shared" si="4"/>
        <v>-4.4658807081871754E-2</v>
      </c>
      <c r="E121">
        <f t="shared" si="5"/>
        <v>-2.7740054250753654E-2</v>
      </c>
      <c r="F121">
        <f t="shared" si="6"/>
        <v>-3.930106336478182E-2</v>
      </c>
      <c r="G121">
        <f t="shared" si="7"/>
        <v>-5.3577437170899342E-3</v>
      </c>
      <c r="H121">
        <f>0</f>
        <v>0</v>
      </c>
    </row>
    <row r="122" spans="1:8" x14ac:dyDescent="0.2">
      <c r="A122" s="4">
        <v>44676</v>
      </c>
      <c r="B122">
        <v>27.319999694824219</v>
      </c>
      <c r="C122">
        <v>4296.1201171875</v>
      </c>
      <c r="D122">
        <f t="shared" si="4"/>
        <v>2.169034886576604E-2</v>
      </c>
      <c r="E122">
        <f t="shared" si="5"/>
        <v>5.6979369853822348E-3</v>
      </c>
      <c r="F122">
        <f t="shared" si="6"/>
        <v>5.9926237631291613E-3</v>
      </c>
      <c r="G122">
        <f t="shared" si="7"/>
        <v>1.5697725102636881E-2</v>
      </c>
      <c r="H122">
        <f>0</f>
        <v>0</v>
      </c>
    </row>
    <row r="123" spans="1:8" x14ac:dyDescent="0.2">
      <c r="A123" s="4">
        <v>44677</v>
      </c>
      <c r="B123">
        <v>25.89999961853027</v>
      </c>
      <c r="C123">
        <v>4175.2001953125</v>
      </c>
      <c r="D123">
        <f t="shared" si="4"/>
        <v>-5.1976577311710903E-2</v>
      </c>
      <c r="E123">
        <f t="shared" si="5"/>
        <v>-2.8146308431003852E-2</v>
      </c>
      <c r="F123">
        <f t="shared" si="6"/>
        <v>-3.9851358076109247E-2</v>
      </c>
      <c r="G123">
        <f t="shared" si="7"/>
        <v>-1.2125219235601656E-2</v>
      </c>
      <c r="H123">
        <f>0</f>
        <v>0</v>
      </c>
    </row>
    <row r="124" spans="1:8" x14ac:dyDescent="0.2">
      <c r="A124" s="4">
        <v>44678</v>
      </c>
      <c r="B124">
        <v>25.25</v>
      </c>
      <c r="C124">
        <v>4183.9599609375</v>
      </c>
      <c r="D124">
        <f t="shared" si="4"/>
        <v>-2.5096510737599553E-2</v>
      </c>
      <c r="E124">
        <f t="shared" si="5"/>
        <v>2.0980468517017847E-3</v>
      </c>
      <c r="F124">
        <f t="shared" si="6"/>
        <v>1.1163650112706461E-3</v>
      </c>
      <c r="G124">
        <f t="shared" si="7"/>
        <v>-2.6212875748870199E-2</v>
      </c>
      <c r="H124">
        <f>0</f>
        <v>0</v>
      </c>
    </row>
    <row r="125" spans="1:8" x14ac:dyDescent="0.2">
      <c r="A125" s="4">
        <v>44679</v>
      </c>
      <c r="B125">
        <v>25.70000076293945</v>
      </c>
      <c r="C125">
        <v>4287.5</v>
      </c>
      <c r="D125">
        <f t="shared" si="4"/>
        <v>1.7821812393641556E-2</v>
      </c>
      <c r="E125">
        <f t="shared" si="5"/>
        <v>2.4746900072939448E-2</v>
      </c>
      <c r="F125">
        <f t="shared" si="6"/>
        <v>3.1795542607922993E-2</v>
      </c>
      <c r="G125">
        <f t="shared" si="7"/>
        <v>-1.3973730214281437E-2</v>
      </c>
      <c r="H125">
        <f>0</f>
        <v>0</v>
      </c>
    </row>
    <row r="126" spans="1:8" x14ac:dyDescent="0.2">
      <c r="A126" s="4">
        <v>44680</v>
      </c>
      <c r="B126">
        <v>24.739999771118161</v>
      </c>
      <c r="C126">
        <v>4131.93017578125</v>
      </c>
      <c r="D126">
        <f t="shared" si="4"/>
        <v>-3.7354123086472901E-2</v>
      </c>
      <c r="E126">
        <f t="shared" si="5"/>
        <v>-3.6284507106413955E-2</v>
      </c>
      <c r="F126">
        <f t="shared" si="6"/>
        <v>-5.0875017421723734E-2</v>
      </c>
      <c r="G126">
        <f t="shared" si="7"/>
        <v>1.3520894335250833E-2</v>
      </c>
      <c r="H126">
        <f>0</f>
        <v>0</v>
      </c>
    </row>
    <row r="127" spans="1:8" x14ac:dyDescent="0.2">
      <c r="A127" s="4">
        <v>44683</v>
      </c>
      <c r="B127">
        <v>24.979999542236332</v>
      </c>
      <c r="C127">
        <v>4155.3798828125</v>
      </c>
      <c r="D127">
        <f t="shared" si="4"/>
        <v>9.7008800864399891E-3</v>
      </c>
      <c r="E127">
        <f t="shared" si="5"/>
        <v>5.6752428123536536E-3</v>
      </c>
      <c r="F127">
        <f t="shared" si="6"/>
        <v>5.9618831972403702E-3</v>
      </c>
      <c r="G127">
        <f t="shared" si="7"/>
        <v>3.738996889199619E-3</v>
      </c>
      <c r="H127">
        <f>0</f>
        <v>0</v>
      </c>
    </row>
    <row r="128" spans="1:8" x14ac:dyDescent="0.2">
      <c r="A128" s="4">
        <v>44684</v>
      </c>
      <c r="B128">
        <v>17.420000076293949</v>
      </c>
      <c r="C128">
        <v>4175.47998046875</v>
      </c>
      <c r="D128">
        <f t="shared" si="4"/>
        <v>-0.30264209785752361</v>
      </c>
      <c r="E128">
        <f t="shared" si="5"/>
        <v>4.8371263814863674E-3</v>
      </c>
      <c r="F128">
        <f t="shared" si="6"/>
        <v>4.8266061667398049E-3</v>
      </c>
      <c r="G128">
        <f t="shared" si="7"/>
        <v>-0.30746870402426341</v>
      </c>
      <c r="H128">
        <f>0</f>
        <v>0</v>
      </c>
    </row>
    <row r="129" spans="1:8" x14ac:dyDescent="0.2">
      <c r="A129" s="4">
        <v>44685</v>
      </c>
      <c r="B129">
        <v>20.389999389648441</v>
      </c>
      <c r="C129">
        <v>4300.169921875</v>
      </c>
      <c r="D129">
        <f t="shared" si="4"/>
        <v>0.17049364525527322</v>
      </c>
      <c r="E129">
        <f t="shared" si="5"/>
        <v>2.9862421084402291E-2</v>
      </c>
      <c r="F129">
        <f t="shared" si="6"/>
        <v>3.8724810773381968E-2</v>
      </c>
      <c r="G129">
        <f t="shared" si="7"/>
        <v>0.13176883448189125</v>
      </c>
      <c r="H129">
        <f>0</f>
        <v>0</v>
      </c>
    </row>
    <row r="130" spans="1:8" x14ac:dyDescent="0.2">
      <c r="A130" s="4">
        <v>44686</v>
      </c>
      <c r="B130">
        <v>19.510000228881839</v>
      </c>
      <c r="C130">
        <v>4146.8701171875</v>
      </c>
      <c r="D130">
        <f t="shared" ref="D130:D193" si="8">(B130/B129)-1</f>
        <v>-4.3158371118606209E-2</v>
      </c>
      <c r="E130">
        <f t="shared" ref="E130:E193" si="9">(C130/C129)-1</f>
        <v>-3.5649708609806985E-2</v>
      </c>
      <c r="F130">
        <f t="shared" ref="F130:F193" si="10">alpha_chgg+beta_chgg*E130</f>
        <v>-5.0015146256271903E-2</v>
      </c>
      <c r="G130">
        <f t="shared" ref="G130:G193" si="11">D130-F130</f>
        <v>6.8567751376656938E-3</v>
      </c>
      <c r="H130">
        <f>0</f>
        <v>0</v>
      </c>
    </row>
    <row r="131" spans="1:8" x14ac:dyDescent="0.2">
      <c r="A131" s="4">
        <v>44687</v>
      </c>
      <c r="B131">
        <v>18.64999961853027</v>
      </c>
      <c r="C131">
        <v>4123.33984375</v>
      </c>
      <c r="D131">
        <f t="shared" si="8"/>
        <v>-4.4079989762299321E-2</v>
      </c>
      <c r="E131">
        <f t="shared" si="9"/>
        <v>-5.6742248424840325E-3</v>
      </c>
      <c r="F131">
        <f t="shared" si="10"/>
        <v>-9.4116251393198819E-3</v>
      </c>
      <c r="G131">
        <f t="shared" si="11"/>
        <v>-3.4668364622979439E-2</v>
      </c>
      <c r="H131">
        <f>0</f>
        <v>0</v>
      </c>
    </row>
    <row r="132" spans="1:8" x14ac:dyDescent="0.2">
      <c r="A132" s="4">
        <v>44690</v>
      </c>
      <c r="B132">
        <v>17.5</v>
      </c>
      <c r="C132">
        <v>3991.239990234375</v>
      </c>
      <c r="D132">
        <f t="shared" si="8"/>
        <v>-6.166217919852679E-2</v>
      </c>
      <c r="E132">
        <f t="shared" si="9"/>
        <v>-3.2037100632356763E-2</v>
      </c>
      <c r="F132">
        <f t="shared" si="10"/>
        <v>-4.5121660451730057E-2</v>
      </c>
      <c r="G132">
        <f t="shared" si="11"/>
        <v>-1.6540518746796733E-2</v>
      </c>
      <c r="H132">
        <f>0</f>
        <v>0</v>
      </c>
    </row>
    <row r="133" spans="1:8" x14ac:dyDescent="0.2">
      <c r="A133" s="4">
        <v>44691</v>
      </c>
      <c r="B133">
        <v>17.729999542236332</v>
      </c>
      <c r="C133">
        <v>4001.050048828125</v>
      </c>
      <c r="D133">
        <f t="shared" si="8"/>
        <v>1.3142830984933296E-2</v>
      </c>
      <c r="E133">
        <f t="shared" si="9"/>
        <v>2.4578974498534745E-3</v>
      </c>
      <c r="F133">
        <f t="shared" si="10"/>
        <v>1.6038033950650722E-3</v>
      </c>
      <c r="G133">
        <f t="shared" si="11"/>
        <v>1.1539027589868224E-2</v>
      </c>
      <c r="H133">
        <f>0</f>
        <v>0</v>
      </c>
    </row>
    <row r="134" spans="1:8" x14ac:dyDescent="0.2">
      <c r="A134" s="4">
        <v>44692</v>
      </c>
      <c r="B134">
        <v>16.45999908447266</v>
      </c>
      <c r="C134">
        <v>3935.179931640625</v>
      </c>
      <c r="D134">
        <f t="shared" si="8"/>
        <v>-7.1630033308138663E-2</v>
      </c>
      <c r="E134">
        <f t="shared" si="9"/>
        <v>-1.6463207503938371E-2</v>
      </c>
      <c r="F134">
        <f t="shared" si="10"/>
        <v>-2.4025924235381264E-2</v>
      </c>
      <c r="G134">
        <f t="shared" si="11"/>
        <v>-4.7604109072757403E-2</v>
      </c>
      <c r="H134">
        <f>0</f>
        <v>0</v>
      </c>
    </row>
    <row r="135" spans="1:8" x14ac:dyDescent="0.2">
      <c r="A135" s="4">
        <v>44693</v>
      </c>
      <c r="B135">
        <v>17.70000076293945</v>
      </c>
      <c r="C135">
        <v>3930.080078125</v>
      </c>
      <c r="D135">
        <f t="shared" si="8"/>
        <v>7.5334249540544018E-2</v>
      </c>
      <c r="E135">
        <f t="shared" si="9"/>
        <v>-1.2959645058717717E-3</v>
      </c>
      <c r="F135">
        <f t="shared" si="10"/>
        <v>-3.4810190676025639E-3</v>
      </c>
      <c r="G135">
        <f t="shared" si="11"/>
        <v>7.8815268608146583E-2</v>
      </c>
      <c r="H135">
        <f>0</f>
        <v>0</v>
      </c>
    </row>
    <row r="136" spans="1:8" x14ac:dyDescent="0.2">
      <c r="A136" s="4">
        <v>44694</v>
      </c>
      <c r="B136">
        <v>18.20000076293945</v>
      </c>
      <c r="C136">
        <v>4023.889892578125</v>
      </c>
      <c r="D136">
        <f t="shared" si="8"/>
        <v>2.8248586352996652E-2</v>
      </c>
      <c r="E136">
        <f t="shared" si="9"/>
        <v>2.3869695423071491E-2</v>
      </c>
      <c r="F136">
        <f t="shared" si="10"/>
        <v>3.0607318331001398E-2</v>
      </c>
      <c r="G136">
        <f t="shared" si="11"/>
        <v>-2.358731978004746E-3</v>
      </c>
      <c r="H136">
        <f>0</f>
        <v>0</v>
      </c>
    </row>
    <row r="137" spans="1:8" x14ac:dyDescent="0.2">
      <c r="A137" s="4">
        <v>44697</v>
      </c>
      <c r="B137">
        <v>18.729999542236332</v>
      </c>
      <c r="C137">
        <v>4008.010009765625</v>
      </c>
      <c r="D137">
        <f t="shared" si="8"/>
        <v>2.9120810828542121E-2</v>
      </c>
      <c r="E137">
        <f t="shared" si="9"/>
        <v>-3.9464009295556712E-3</v>
      </c>
      <c r="F137">
        <f t="shared" si="10"/>
        <v>-7.0711880247923105E-3</v>
      </c>
      <c r="G137">
        <f t="shared" si="11"/>
        <v>3.6191998853334434E-2</v>
      </c>
      <c r="H137">
        <f>0</f>
        <v>0</v>
      </c>
    </row>
    <row r="138" spans="1:8" x14ac:dyDescent="0.2">
      <c r="A138" s="4">
        <v>44698</v>
      </c>
      <c r="B138">
        <v>19.25</v>
      </c>
      <c r="C138">
        <v>4088.85009765625</v>
      </c>
      <c r="D138">
        <f t="shared" si="8"/>
        <v>2.7762972262282304E-2</v>
      </c>
      <c r="E138">
        <f t="shared" si="9"/>
        <v>2.0169632234863677E-2</v>
      </c>
      <c r="F138">
        <f t="shared" si="10"/>
        <v>2.5595369400915124E-2</v>
      </c>
      <c r="G138">
        <f t="shared" si="11"/>
        <v>2.1676028613671801E-3</v>
      </c>
      <c r="H138">
        <f>0</f>
        <v>0</v>
      </c>
    </row>
    <row r="139" spans="1:8" x14ac:dyDescent="0.2">
      <c r="A139" s="4">
        <v>44699</v>
      </c>
      <c r="B139">
        <v>18.510000228881839</v>
      </c>
      <c r="C139">
        <v>3923.679931640625</v>
      </c>
      <c r="D139">
        <f t="shared" si="8"/>
        <v>-3.8441546551592709E-2</v>
      </c>
      <c r="E139">
        <f t="shared" si="9"/>
        <v>-4.0395260787452592E-2</v>
      </c>
      <c r="F139">
        <f t="shared" si="10"/>
        <v>-5.6443270304320899E-2</v>
      </c>
      <c r="G139">
        <f t="shared" si="11"/>
        <v>1.800172375272819E-2</v>
      </c>
      <c r="H139">
        <f>0</f>
        <v>0</v>
      </c>
    </row>
    <row r="140" spans="1:8" x14ac:dyDescent="0.2">
      <c r="A140" s="4">
        <v>44700</v>
      </c>
      <c r="B140">
        <v>19.239999771118161</v>
      </c>
      <c r="C140">
        <v>3900.7900390625</v>
      </c>
      <c r="D140">
        <f t="shared" si="8"/>
        <v>3.9438116326831585E-2</v>
      </c>
      <c r="E140">
        <f t="shared" si="9"/>
        <v>-5.8337818009925879E-3</v>
      </c>
      <c r="F140">
        <f t="shared" si="10"/>
        <v>-9.6277542395021183E-3</v>
      </c>
      <c r="G140">
        <f t="shared" si="11"/>
        <v>4.90658705663337E-2</v>
      </c>
      <c r="H140">
        <f>0</f>
        <v>0</v>
      </c>
    </row>
    <row r="141" spans="1:8" x14ac:dyDescent="0.2">
      <c r="A141" s="4">
        <v>44701</v>
      </c>
      <c r="B141">
        <v>18.60000038146973</v>
      </c>
      <c r="C141">
        <v>3901.360107421875</v>
      </c>
      <c r="D141">
        <f t="shared" si="8"/>
        <v>-3.32640019366921E-2</v>
      </c>
      <c r="E141">
        <f t="shared" si="9"/>
        <v>1.4614176965843662E-4</v>
      </c>
      <c r="F141">
        <f t="shared" si="10"/>
        <v>-1.5276029671020704E-3</v>
      </c>
      <c r="G141">
        <f t="shared" si="11"/>
        <v>-3.1736398969590032E-2</v>
      </c>
      <c r="H141">
        <f>0</f>
        <v>0</v>
      </c>
    </row>
    <row r="142" spans="1:8" x14ac:dyDescent="0.2">
      <c r="A142" s="4">
        <v>44704</v>
      </c>
      <c r="B142">
        <v>18.420000076293949</v>
      </c>
      <c r="C142">
        <v>3973.75</v>
      </c>
      <c r="D142">
        <f t="shared" si="8"/>
        <v>-9.6774355636630727E-3</v>
      </c>
      <c r="E142">
        <f t="shared" si="9"/>
        <v>1.8555039930923556E-2</v>
      </c>
      <c r="F142">
        <f t="shared" si="10"/>
        <v>2.3408311029574757E-2</v>
      </c>
      <c r="G142">
        <f t="shared" si="11"/>
        <v>-3.3085746593237833E-2</v>
      </c>
      <c r="H142">
        <f>0</f>
        <v>0</v>
      </c>
    </row>
    <row r="143" spans="1:8" x14ac:dyDescent="0.2">
      <c r="A143" s="4">
        <v>44705</v>
      </c>
      <c r="B143">
        <v>17.979999542236332</v>
      </c>
      <c r="C143">
        <v>3941.47998046875</v>
      </c>
      <c r="D143">
        <f t="shared" si="8"/>
        <v>-2.3887108156089853E-2</v>
      </c>
      <c r="E143">
        <f t="shared" si="9"/>
        <v>-8.1207976171752128E-3</v>
      </c>
      <c r="F143">
        <f t="shared" si="10"/>
        <v>-1.272564902939053E-2</v>
      </c>
      <c r="G143">
        <f t="shared" si="11"/>
        <v>-1.1161459126699323E-2</v>
      </c>
      <c r="H143">
        <f>0</f>
        <v>0</v>
      </c>
    </row>
    <row r="144" spans="1:8" x14ac:dyDescent="0.2">
      <c r="A144" s="4">
        <v>44706</v>
      </c>
      <c r="B144">
        <v>18.170000076293949</v>
      </c>
      <c r="C144">
        <v>3978.72998046875</v>
      </c>
      <c r="D144">
        <f t="shared" si="8"/>
        <v>1.0567326968573765E-2</v>
      </c>
      <c r="E144">
        <f t="shared" si="9"/>
        <v>9.450764734207695E-3</v>
      </c>
      <c r="F144">
        <f t="shared" si="10"/>
        <v>1.1076045332919782E-2</v>
      </c>
      <c r="G144">
        <f t="shared" si="11"/>
        <v>-5.0871836434601692E-4</v>
      </c>
      <c r="H144">
        <f>0</f>
        <v>0</v>
      </c>
    </row>
    <row r="145" spans="1:8" x14ac:dyDescent="0.2">
      <c r="A145" s="4">
        <v>44707</v>
      </c>
      <c r="B145">
        <v>18.629999160766602</v>
      </c>
      <c r="C145">
        <v>4057.840087890625</v>
      </c>
      <c r="D145">
        <f t="shared" si="8"/>
        <v>2.5316405203146042E-2</v>
      </c>
      <c r="E145">
        <f t="shared" si="9"/>
        <v>1.9883256167224195E-2</v>
      </c>
      <c r="F145">
        <f t="shared" si="10"/>
        <v>2.5207456505161787E-2</v>
      </c>
      <c r="G145">
        <f t="shared" si="11"/>
        <v>1.089486979842548E-4</v>
      </c>
      <c r="H145">
        <f>0</f>
        <v>0</v>
      </c>
    </row>
    <row r="146" spans="1:8" x14ac:dyDescent="0.2">
      <c r="A146" s="4">
        <v>44708</v>
      </c>
      <c r="B146">
        <v>19.340000152587891</v>
      </c>
      <c r="C146">
        <v>4158.240234375</v>
      </c>
      <c r="D146">
        <f t="shared" si="8"/>
        <v>3.8110629297101628E-2</v>
      </c>
      <c r="E146">
        <f t="shared" si="9"/>
        <v>2.4742262955109728E-2</v>
      </c>
      <c r="F146">
        <f t="shared" si="10"/>
        <v>3.1789261364451413E-2</v>
      </c>
      <c r="G146">
        <f t="shared" si="11"/>
        <v>6.3213679326502153E-3</v>
      </c>
      <c r="H146">
        <f>0</f>
        <v>0</v>
      </c>
    </row>
    <row r="147" spans="1:8" x14ac:dyDescent="0.2">
      <c r="A147" s="4">
        <v>44712</v>
      </c>
      <c r="B147">
        <v>19.45999908447266</v>
      </c>
      <c r="C147">
        <v>4132.14990234375</v>
      </c>
      <c r="D147">
        <f t="shared" si="8"/>
        <v>6.2047017031028329E-3</v>
      </c>
      <c r="E147">
        <f t="shared" si="9"/>
        <v>-6.2743686176590652E-3</v>
      </c>
      <c r="F147">
        <f t="shared" si="10"/>
        <v>-1.0224554486438237E-2</v>
      </c>
      <c r="G147">
        <f t="shared" si="11"/>
        <v>1.642925618954107E-2</v>
      </c>
      <c r="H147">
        <f>0</f>
        <v>0</v>
      </c>
    </row>
    <row r="148" spans="1:8" x14ac:dyDescent="0.2">
      <c r="A148" s="4">
        <v>44713</v>
      </c>
      <c r="B148">
        <v>18.739999771118161</v>
      </c>
      <c r="C148">
        <v>4101.22998046875</v>
      </c>
      <c r="D148">
        <f t="shared" si="8"/>
        <v>-3.6998938706476858E-2</v>
      </c>
      <c r="E148">
        <f t="shared" si="9"/>
        <v>-7.4827686811318461E-3</v>
      </c>
      <c r="F148">
        <f t="shared" si="10"/>
        <v>-1.186140204745844E-2</v>
      </c>
      <c r="G148">
        <f t="shared" si="11"/>
        <v>-2.5137536659018418E-2</v>
      </c>
      <c r="H148">
        <f>0</f>
        <v>0</v>
      </c>
    </row>
    <row r="149" spans="1:8" x14ac:dyDescent="0.2">
      <c r="A149" s="4">
        <v>44714</v>
      </c>
      <c r="B149">
        <v>20.420000076293949</v>
      </c>
      <c r="C149">
        <v>4176.81982421875</v>
      </c>
      <c r="D149">
        <f t="shared" si="8"/>
        <v>8.9647829546133817E-2</v>
      </c>
      <c r="E149">
        <f t="shared" si="9"/>
        <v>1.8431018038486124E-2</v>
      </c>
      <c r="F149">
        <f t="shared" si="10"/>
        <v>2.3240316225299498E-2</v>
      </c>
      <c r="G149">
        <f t="shared" si="11"/>
        <v>6.6407513320834319E-2</v>
      </c>
      <c r="H149">
        <f>0</f>
        <v>0</v>
      </c>
    </row>
    <row r="150" spans="1:8" x14ac:dyDescent="0.2">
      <c r="A150" s="4">
        <v>44715</v>
      </c>
      <c r="B150">
        <v>21.139999389648441</v>
      </c>
      <c r="C150">
        <v>4108.5400390625</v>
      </c>
      <c r="D150">
        <f t="shared" si="8"/>
        <v>3.5259515703447875E-2</v>
      </c>
      <c r="E150">
        <f t="shared" si="9"/>
        <v>-1.6347313992415624E-2</v>
      </c>
      <c r="F150">
        <f t="shared" si="10"/>
        <v>-2.3868939791728636E-2</v>
      </c>
      <c r="G150">
        <f t="shared" si="11"/>
        <v>5.9128455495176507E-2</v>
      </c>
      <c r="H150">
        <f>0</f>
        <v>0</v>
      </c>
    </row>
    <row r="151" spans="1:8" x14ac:dyDescent="0.2">
      <c r="A151" s="4">
        <v>44718</v>
      </c>
      <c r="B151">
        <v>20.889999389648441</v>
      </c>
      <c r="C151">
        <v>4121.43017578125</v>
      </c>
      <c r="D151">
        <f t="shared" si="8"/>
        <v>-1.1825922763385566E-2</v>
      </c>
      <c r="E151">
        <f t="shared" si="9"/>
        <v>3.1374007789131131E-3</v>
      </c>
      <c r="F151">
        <f t="shared" si="10"/>
        <v>2.5242298337065415E-3</v>
      </c>
      <c r="G151">
        <f t="shared" si="11"/>
        <v>-1.4350152597092106E-2</v>
      </c>
      <c r="H151">
        <f>0</f>
        <v>0</v>
      </c>
    </row>
    <row r="152" spans="1:8" x14ac:dyDescent="0.2">
      <c r="A152" s="4">
        <v>44719</v>
      </c>
      <c r="B152">
        <v>20.469999313354489</v>
      </c>
      <c r="C152">
        <v>4160.68017578125</v>
      </c>
      <c r="D152">
        <f t="shared" si="8"/>
        <v>-2.010531778675273E-2</v>
      </c>
      <c r="E152">
        <f t="shared" si="9"/>
        <v>9.5233931732350285E-3</v>
      </c>
      <c r="F152">
        <f t="shared" si="10"/>
        <v>1.1174424741259886E-2</v>
      </c>
      <c r="G152">
        <f t="shared" si="11"/>
        <v>-3.1279742528012619E-2</v>
      </c>
      <c r="H152">
        <f>0</f>
        <v>0</v>
      </c>
    </row>
    <row r="153" spans="1:8" x14ac:dyDescent="0.2">
      <c r="A153" s="4">
        <v>44720</v>
      </c>
      <c r="B153">
        <v>20.54999923706055</v>
      </c>
      <c r="C153">
        <v>4115.77001953125</v>
      </c>
      <c r="D153">
        <f t="shared" si="8"/>
        <v>3.9081546843955373E-3</v>
      </c>
      <c r="E153">
        <f t="shared" si="9"/>
        <v>-1.0793945785935621E-2</v>
      </c>
      <c r="F153">
        <f t="shared" si="10"/>
        <v>-1.6346582354821171E-2</v>
      </c>
      <c r="G153">
        <f t="shared" si="11"/>
        <v>2.0254737039216708E-2</v>
      </c>
      <c r="H153">
        <f>0</f>
        <v>0</v>
      </c>
    </row>
    <row r="154" spans="1:8" x14ac:dyDescent="0.2">
      <c r="A154" s="4">
        <v>44721</v>
      </c>
      <c r="B154">
        <v>19.739999771118161</v>
      </c>
      <c r="C154">
        <v>4017.820068359375</v>
      </c>
      <c r="D154">
        <f t="shared" si="8"/>
        <v>-3.9416033869315692E-2</v>
      </c>
      <c r="E154">
        <f t="shared" si="9"/>
        <v>-2.3798693976353591E-2</v>
      </c>
      <c r="F154">
        <f t="shared" si="10"/>
        <v>-3.3962263618518007E-2</v>
      </c>
      <c r="G154">
        <f t="shared" si="11"/>
        <v>-5.4537702507976848E-3</v>
      </c>
      <c r="H154">
        <f>0</f>
        <v>0</v>
      </c>
    </row>
    <row r="155" spans="1:8" x14ac:dyDescent="0.2">
      <c r="A155" s="4">
        <v>44722</v>
      </c>
      <c r="B155">
        <v>18.95000076293945</v>
      </c>
      <c r="C155">
        <v>3900.860107421875</v>
      </c>
      <c r="D155">
        <f t="shared" si="8"/>
        <v>-4.0020213644306524E-2</v>
      </c>
      <c r="E155">
        <f t="shared" si="9"/>
        <v>-2.9110303335524668E-2</v>
      </c>
      <c r="F155">
        <f t="shared" si="10"/>
        <v>-4.1157144757190747E-2</v>
      </c>
      <c r="G155">
        <f t="shared" si="11"/>
        <v>1.1369311128842235E-3</v>
      </c>
      <c r="H155">
        <f>0</f>
        <v>0</v>
      </c>
    </row>
    <row r="156" spans="1:8" x14ac:dyDescent="0.2">
      <c r="A156" s="4">
        <v>44725</v>
      </c>
      <c r="B156">
        <v>17.29000091552734</v>
      </c>
      <c r="C156">
        <v>3749.6298828125</v>
      </c>
      <c r="D156">
        <f t="shared" si="8"/>
        <v>-8.7598933012106972E-2</v>
      </c>
      <c r="E156">
        <f t="shared" si="9"/>
        <v>-3.8768430665237275E-2</v>
      </c>
      <c r="F156">
        <f t="shared" si="10"/>
        <v>-5.4239635102507358E-2</v>
      </c>
      <c r="G156">
        <f t="shared" si="11"/>
        <v>-3.3359297909599614E-2</v>
      </c>
      <c r="H156">
        <f>0</f>
        <v>0</v>
      </c>
    </row>
    <row r="157" spans="1:8" x14ac:dyDescent="0.2">
      <c r="A157" s="4">
        <v>44726</v>
      </c>
      <c r="B157">
        <v>17.530000686645511</v>
      </c>
      <c r="C157">
        <v>3735.47998046875</v>
      </c>
      <c r="D157">
        <f t="shared" si="8"/>
        <v>1.3880842013295647E-2</v>
      </c>
      <c r="E157">
        <f t="shared" si="9"/>
        <v>-3.7736797459957394E-3</v>
      </c>
      <c r="F157">
        <f t="shared" si="10"/>
        <v>-6.8372272227429434E-3</v>
      </c>
      <c r="G157">
        <f t="shared" si="11"/>
        <v>2.071806923603859E-2</v>
      </c>
      <c r="H157">
        <f>0</f>
        <v>0</v>
      </c>
    </row>
    <row r="158" spans="1:8" x14ac:dyDescent="0.2">
      <c r="A158" s="4">
        <v>44727</v>
      </c>
      <c r="B158">
        <v>18.590000152587891</v>
      </c>
      <c r="C158">
        <v>3789.989990234375</v>
      </c>
      <c r="D158">
        <f t="shared" si="8"/>
        <v>6.0467736704077568E-2</v>
      </c>
      <c r="E158">
        <f t="shared" si="9"/>
        <v>1.4592504858983224E-2</v>
      </c>
      <c r="F158">
        <f t="shared" si="10"/>
        <v>1.8040828799126631E-2</v>
      </c>
      <c r="G158">
        <f t="shared" si="11"/>
        <v>4.2426907904950933E-2</v>
      </c>
      <c r="H158">
        <f>0</f>
        <v>0</v>
      </c>
    </row>
    <row r="159" spans="1:8" x14ac:dyDescent="0.2">
      <c r="A159" s="4">
        <v>44728</v>
      </c>
      <c r="B159">
        <v>17.020000457763668</v>
      </c>
      <c r="C159">
        <v>3666.77001953125</v>
      </c>
      <c r="D159">
        <f t="shared" si="8"/>
        <v>-8.4453990421601177E-2</v>
      </c>
      <c r="E159">
        <f t="shared" si="9"/>
        <v>-3.2511951488163437E-2</v>
      </c>
      <c r="F159">
        <f t="shared" si="10"/>
        <v>-4.5764873315309165E-2</v>
      </c>
      <c r="G159">
        <f t="shared" si="11"/>
        <v>-3.8689117106292012E-2</v>
      </c>
      <c r="H159">
        <f>0</f>
        <v>0</v>
      </c>
    </row>
    <row r="160" spans="1:8" x14ac:dyDescent="0.2">
      <c r="A160" s="4">
        <v>44729</v>
      </c>
      <c r="B160">
        <v>19.14999961853027</v>
      </c>
      <c r="C160">
        <v>3674.840087890625</v>
      </c>
      <c r="D160">
        <f t="shared" si="8"/>
        <v>0.1251468333418877</v>
      </c>
      <c r="E160">
        <f t="shared" si="9"/>
        <v>2.2008656982546171E-3</v>
      </c>
      <c r="F160">
        <f t="shared" si="10"/>
        <v>1.2556390673504232E-3</v>
      </c>
      <c r="G160">
        <f t="shared" si="11"/>
        <v>0.12389119427453728</v>
      </c>
      <c r="H160">
        <f>0</f>
        <v>0</v>
      </c>
    </row>
    <row r="161" spans="1:8" x14ac:dyDescent="0.2">
      <c r="A161" s="4">
        <v>44733</v>
      </c>
      <c r="B161">
        <v>18.45000076293945</v>
      </c>
      <c r="C161">
        <v>3764.7900390625</v>
      </c>
      <c r="D161">
        <f t="shared" si="8"/>
        <v>-3.6553465772055427E-2</v>
      </c>
      <c r="E161">
        <f t="shared" si="9"/>
        <v>2.4477242280086964E-2</v>
      </c>
      <c r="F161">
        <f t="shared" si="10"/>
        <v>3.1430275579326365E-2</v>
      </c>
      <c r="G161">
        <f t="shared" si="11"/>
        <v>-6.7983741351381799E-2</v>
      </c>
      <c r="H161">
        <f>0</f>
        <v>0</v>
      </c>
    </row>
    <row r="162" spans="1:8" x14ac:dyDescent="0.2">
      <c r="A162" s="4">
        <v>44734</v>
      </c>
      <c r="B162">
        <v>18.489999771118161</v>
      </c>
      <c r="C162">
        <v>3759.889892578125</v>
      </c>
      <c r="D162">
        <f t="shared" si="8"/>
        <v>2.1679678333161867E-3</v>
      </c>
      <c r="E162">
        <f t="shared" si="9"/>
        <v>-1.3015723144006452E-3</v>
      </c>
      <c r="F162">
        <f t="shared" si="10"/>
        <v>-3.488615167595124E-3</v>
      </c>
      <c r="G162">
        <f t="shared" si="11"/>
        <v>5.6565830009113107E-3</v>
      </c>
      <c r="H162">
        <f>0</f>
        <v>0</v>
      </c>
    </row>
    <row r="163" spans="1:8" x14ac:dyDescent="0.2">
      <c r="A163" s="4">
        <v>44735</v>
      </c>
      <c r="B163">
        <v>19.170000076293949</v>
      </c>
      <c r="C163">
        <v>3795.72998046875</v>
      </c>
      <c r="D163">
        <f t="shared" si="8"/>
        <v>3.6776652979626734E-2</v>
      </c>
      <c r="E163">
        <f t="shared" si="9"/>
        <v>9.5322174091778678E-3</v>
      </c>
      <c r="F163">
        <f t="shared" si="10"/>
        <v>1.1186377677640403E-2</v>
      </c>
      <c r="G163">
        <f t="shared" si="11"/>
        <v>2.5590275301986331E-2</v>
      </c>
      <c r="H163">
        <f>0</f>
        <v>0</v>
      </c>
    </row>
    <row r="164" spans="1:8" x14ac:dyDescent="0.2">
      <c r="A164" s="4">
        <v>44736</v>
      </c>
      <c r="B164">
        <v>19.389999389648441</v>
      </c>
      <c r="C164">
        <v>3911.739990234375</v>
      </c>
      <c r="D164">
        <f t="shared" si="8"/>
        <v>1.14762291329642E-2</v>
      </c>
      <c r="E164">
        <f t="shared" si="9"/>
        <v>3.056329358583576E-2</v>
      </c>
      <c r="F164">
        <f t="shared" si="10"/>
        <v>3.9674182988127256E-2</v>
      </c>
      <c r="G164">
        <f t="shared" si="11"/>
        <v>-2.8197953855163056E-2</v>
      </c>
      <c r="H164">
        <f>0</f>
        <v>0</v>
      </c>
    </row>
    <row r="165" spans="1:8" x14ac:dyDescent="0.2">
      <c r="A165" s="4">
        <v>44739</v>
      </c>
      <c r="B165">
        <v>19.430000305175781</v>
      </c>
      <c r="C165">
        <v>3900.110107421875</v>
      </c>
      <c r="D165">
        <f t="shared" si="8"/>
        <v>2.0629663118347796E-3</v>
      </c>
      <c r="E165">
        <f t="shared" si="9"/>
        <v>-2.9730715337762392E-3</v>
      </c>
      <c r="F165">
        <f t="shared" si="10"/>
        <v>-5.7527572370842982E-3</v>
      </c>
      <c r="G165">
        <f t="shared" si="11"/>
        <v>7.815723548919077E-3</v>
      </c>
      <c r="H165">
        <f>0</f>
        <v>0</v>
      </c>
    </row>
    <row r="166" spans="1:8" x14ac:dyDescent="0.2">
      <c r="A166" s="4">
        <v>44740</v>
      </c>
      <c r="B166">
        <v>18.35000038146973</v>
      </c>
      <c r="C166">
        <v>3821.550048828125</v>
      </c>
      <c r="D166">
        <f t="shared" si="8"/>
        <v>-5.558414342476159E-2</v>
      </c>
      <c r="E166">
        <f t="shared" si="9"/>
        <v>-2.0143036075892073E-2</v>
      </c>
      <c r="F166">
        <f t="shared" si="10"/>
        <v>-2.9010464211045164E-2</v>
      </c>
      <c r="G166">
        <f t="shared" si="11"/>
        <v>-2.6573679213716426E-2</v>
      </c>
      <c r="H166">
        <f>0</f>
        <v>0</v>
      </c>
    </row>
    <row r="167" spans="1:8" x14ac:dyDescent="0.2">
      <c r="A167" s="4">
        <v>44741</v>
      </c>
      <c r="B167">
        <v>18.280000686645511</v>
      </c>
      <c r="C167">
        <v>3818.830078125</v>
      </c>
      <c r="D167">
        <f t="shared" si="8"/>
        <v>-3.8146971863229906E-3</v>
      </c>
      <c r="E167">
        <f t="shared" si="9"/>
        <v>-7.1174540915908135E-4</v>
      </c>
      <c r="F167">
        <f t="shared" si="10"/>
        <v>-2.6896606156612607E-3</v>
      </c>
      <c r="G167">
        <f t="shared" si="11"/>
        <v>-1.1250365706617299E-3</v>
      </c>
      <c r="H167">
        <f>0</f>
        <v>0</v>
      </c>
    </row>
    <row r="168" spans="1:8" x14ac:dyDescent="0.2">
      <c r="A168" s="4">
        <v>44742</v>
      </c>
      <c r="B168">
        <v>18.780000686645511</v>
      </c>
      <c r="C168">
        <v>3785.3798828125</v>
      </c>
      <c r="D168">
        <f t="shared" si="8"/>
        <v>2.7352296565572587E-2</v>
      </c>
      <c r="E168">
        <f t="shared" si="9"/>
        <v>-8.7592782679987158E-3</v>
      </c>
      <c r="F168">
        <f t="shared" si="10"/>
        <v>-1.3590507885037705E-2</v>
      </c>
      <c r="G168">
        <f t="shared" si="11"/>
        <v>4.0942804450610291E-2</v>
      </c>
      <c r="H168">
        <f>0</f>
        <v>0</v>
      </c>
    </row>
    <row r="169" spans="1:8" x14ac:dyDescent="0.2">
      <c r="A169" s="4">
        <v>44743</v>
      </c>
      <c r="B169">
        <v>19.14999961853027</v>
      </c>
      <c r="C169">
        <v>3825.330078125</v>
      </c>
      <c r="D169">
        <f t="shared" si="8"/>
        <v>1.9701752841141618E-2</v>
      </c>
      <c r="E169">
        <f t="shared" si="9"/>
        <v>1.0553814029047315E-2</v>
      </c>
      <c r="F169">
        <f t="shared" si="10"/>
        <v>1.2570189203414499E-2</v>
      </c>
      <c r="G169">
        <f t="shared" si="11"/>
        <v>7.1315636377271181E-3</v>
      </c>
      <c r="H169">
        <f>0</f>
        <v>0</v>
      </c>
    </row>
    <row r="170" spans="1:8" x14ac:dyDescent="0.2">
      <c r="A170" s="4">
        <v>44747</v>
      </c>
      <c r="B170">
        <v>19.180000305175781</v>
      </c>
      <c r="C170">
        <v>3831.389892578125</v>
      </c>
      <c r="D170">
        <f t="shared" si="8"/>
        <v>1.5666155218343469E-3</v>
      </c>
      <c r="E170">
        <f t="shared" si="9"/>
        <v>1.5841285142366157E-3</v>
      </c>
      <c r="F170">
        <f t="shared" si="10"/>
        <v>4.2023299119618111E-4</v>
      </c>
      <c r="G170">
        <f t="shared" si="11"/>
        <v>1.1463825306381658E-3</v>
      </c>
      <c r="H170">
        <f>0</f>
        <v>0</v>
      </c>
    </row>
    <row r="171" spans="1:8" x14ac:dyDescent="0.2">
      <c r="A171" s="4">
        <v>44748</v>
      </c>
      <c r="B171">
        <v>18.860000610351559</v>
      </c>
      <c r="C171">
        <v>3845.080078125</v>
      </c>
      <c r="D171">
        <f t="shared" si="8"/>
        <v>-1.6684029704518322E-2</v>
      </c>
      <c r="E171">
        <f t="shared" si="9"/>
        <v>3.5731642904301975E-3</v>
      </c>
      <c r="F171">
        <f t="shared" si="10"/>
        <v>3.1144966357112272E-3</v>
      </c>
      <c r="G171">
        <f t="shared" si="11"/>
        <v>-1.979852634022955E-2</v>
      </c>
      <c r="H171">
        <f>0</f>
        <v>0</v>
      </c>
    </row>
    <row r="172" spans="1:8" x14ac:dyDescent="0.2">
      <c r="A172" s="4">
        <v>44749</v>
      </c>
      <c r="B172">
        <v>18.940000534057621</v>
      </c>
      <c r="C172">
        <v>3902.6201171875</v>
      </c>
      <c r="D172">
        <f t="shared" si="8"/>
        <v>4.2417773656990843E-3</v>
      </c>
      <c r="E172">
        <f t="shared" si="9"/>
        <v>1.4964587965241805E-2</v>
      </c>
      <c r="F172">
        <f t="shared" si="10"/>
        <v>1.8544836820465083E-2</v>
      </c>
      <c r="G172">
        <f t="shared" si="11"/>
        <v>-1.4303059454765999E-2</v>
      </c>
      <c r="H172">
        <f>0</f>
        <v>0</v>
      </c>
    </row>
    <row r="173" spans="1:8" x14ac:dyDescent="0.2">
      <c r="A173" s="4">
        <v>44750</v>
      </c>
      <c r="B173">
        <v>19.370000839233398</v>
      </c>
      <c r="C173">
        <v>3899.3798828125</v>
      </c>
      <c r="D173">
        <f t="shared" si="8"/>
        <v>2.2703288967841351E-2</v>
      </c>
      <c r="E173">
        <f t="shared" si="9"/>
        <v>-8.3027152981907104E-4</v>
      </c>
      <c r="F173">
        <f t="shared" si="10"/>
        <v>-2.8502110801836918E-3</v>
      </c>
      <c r="G173">
        <f t="shared" si="11"/>
        <v>2.5553500048025042E-2</v>
      </c>
      <c r="H173">
        <f>0</f>
        <v>0</v>
      </c>
    </row>
    <row r="174" spans="1:8" x14ac:dyDescent="0.2">
      <c r="A174" s="4">
        <v>44753</v>
      </c>
      <c r="B174">
        <v>17.569999694824219</v>
      </c>
      <c r="C174">
        <v>3854.429931640625</v>
      </c>
      <c r="D174">
        <f t="shared" si="8"/>
        <v>-9.2927262076485162E-2</v>
      </c>
      <c r="E174">
        <f t="shared" si="9"/>
        <v>-1.1527461422777274E-2</v>
      </c>
      <c r="F174">
        <f t="shared" si="10"/>
        <v>-1.734017157864488E-2</v>
      </c>
      <c r="G174">
        <f t="shared" si="11"/>
        <v>-7.5587090497840279E-2</v>
      </c>
      <c r="H174">
        <f>0</f>
        <v>0</v>
      </c>
    </row>
    <row r="175" spans="1:8" x14ac:dyDescent="0.2">
      <c r="A175" s="4">
        <v>44754</v>
      </c>
      <c r="B175">
        <v>18.379999160766602</v>
      </c>
      <c r="C175">
        <v>3818.800048828125</v>
      </c>
      <c r="D175">
        <f t="shared" si="8"/>
        <v>4.6101279454261679E-2</v>
      </c>
      <c r="E175">
        <f t="shared" si="9"/>
        <v>-9.2438787173215742E-3</v>
      </c>
      <c r="F175">
        <f t="shared" si="10"/>
        <v>-1.4246927135185553E-2</v>
      </c>
      <c r="G175">
        <f t="shared" si="11"/>
        <v>6.0348206589447229E-2</v>
      </c>
      <c r="H175">
        <f>0</f>
        <v>0</v>
      </c>
    </row>
    <row r="176" spans="1:8" x14ac:dyDescent="0.2">
      <c r="A176" s="4">
        <v>44755</v>
      </c>
      <c r="B176">
        <v>18.54000091552734</v>
      </c>
      <c r="C176">
        <v>3801.780029296875</v>
      </c>
      <c r="D176">
        <f t="shared" si="8"/>
        <v>8.7052101233102697E-3</v>
      </c>
      <c r="E176">
        <f t="shared" si="9"/>
        <v>-4.4569025122100925E-3</v>
      </c>
      <c r="F176">
        <f t="shared" si="10"/>
        <v>-7.762691853469215E-3</v>
      </c>
      <c r="G176">
        <f t="shared" si="11"/>
        <v>1.6467901976779484E-2</v>
      </c>
      <c r="H176">
        <f>0</f>
        <v>0</v>
      </c>
    </row>
    <row r="177" spans="1:8" x14ac:dyDescent="0.2">
      <c r="A177" s="4">
        <v>44756</v>
      </c>
      <c r="B177">
        <v>18.360000610351559</v>
      </c>
      <c r="C177">
        <v>3790.3798828125</v>
      </c>
      <c r="D177">
        <f t="shared" si="8"/>
        <v>-9.708753845045992E-3</v>
      </c>
      <c r="E177">
        <f t="shared" si="9"/>
        <v>-2.9986339021522701E-3</v>
      </c>
      <c r="F177">
        <f t="shared" si="10"/>
        <v>-5.7873829389482644E-3</v>
      </c>
      <c r="G177">
        <f t="shared" si="11"/>
        <v>-3.9213709060977276E-3</v>
      </c>
      <c r="H177">
        <f>0</f>
        <v>0</v>
      </c>
    </row>
    <row r="178" spans="1:8" x14ac:dyDescent="0.2">
      <c r="A178" s="4">
        <v>44757</v>
      </c>
      <c r="B178">
        <v>19.420000076293949</v>
      </c>
      <c r="C178">
        <v>3863.159912109375</v>
      </c>
      <c r="D178">
        <f t="shared" si="8"/>
        <v>5.773417378563428E-2</v>
      </c>
      <c r="E178">
        <f t="shared" si="9"/>
        <v>1.9201249359436678E-2</v>
      </c>
      <c r="F178">
        <f t="shared" si="10"/>
        <v>2.4283638960235519E-2</v>
      </c>
      <c r="G178">
        <f t="shared" si="11"/>
        <v>3.345053482539876E-2</v>
      </c>
      <c r="H178">
        <f>0</f>
        <v>0</v>
      </c>
    </row>
    <row r="179" spans="1:8" x14ac:dyDescent="0.2">
      <c r="A179" s="4">
        <v>44760</v>
      </c>
      <c r="B179">
        <v>19.75</v>
      </c>
      <c r="C179">
        <v>3830.85009765625</v>
      </c>
      <c r="D179">
        <f t="shared" si="8"/>
        <v>1.6992786941792293E-2</v>
      </c>
      <c r="E179">
        <f t="shared" si="9"/>
        <v>-8.3635715808313416E-3</v>
      </c>
      <c r="F179">
        <f t="shared" si="10"/>
        <v>-1.3054500361248056E-2</v>
      </c>
      <c r="G179">
        <f t="shared" si="11"/>
        <v>3.0047287303040349E-2</v>
      </c>
      <c r="H179">
        <f>0</f>
        <v>0</v>
      </c>
    </row>
    <row r="180" spans="1:8" x14ac:dyDescent="0.2">
      <c r="A180" s="4">
        <v>44761</v>
      </c>
      <c r="B180">
        <v>19.579999923706051</v>
      </c>
      <c r="C180">
        <v>3936.68994140625</v>
      </c>
      <c r="D180">
        <f t="shared" si="8"/>
        <v>-8.6075987996936387E-3</v>
      </c>
      <c r="E180">
        <f t="shared" si="9"/>
        <v>2.7628291645959591E-2</v>
      </c>
      <c r="F180">
        <f t="shared" si="10"/>
        <v>3.569855363151387E-2</v>
      </c>
      <c r="G180">
        <f t="shared" si="11"/>
        <v>-4.4306152431207509E-2</v>
      </c>
      <c r="H180">
        <f>0</f>
        <v>0</v>
      </c>
    </row>
    <row r="181" spans="1:8" x14ac:dyDescent="0.2">
      <c r="A181" s="4">
        <v>44762</v>
      </c>
      <c r="B181">
        <v>20.340000152587891</v>
      </c>
      <c r="C181">
        <v>3959.89990234375</v>
      </c>
      <c r="D181">
        <f t="shared" si="8"/>
        <v>3.8815129307619989E-2</v>
      </c>
      <c r="E181">
        <f t="shared" si="9"/>
        <v>5.8958061932632422E-3</v>
      </c>
      <c r="F181">
        <f t="shared" si="10"/>
        <v>6.2606490141294243E-3</v>
      </c>
      <c r="G181">
        <f t="shared" si="11"/>
        <v>3.2554480293490562E-2</v>
      </c>
      <c r="H181">
        <f>0</f>
        <v>0</v>
      </c>
    </row>
    <row r="182" spans="1:8" x14ac:dyDescent="0.2">
      <c r="A182" s="4">
        <v>44763</v>
      </c>
      <c r="B182">
        <v>21.110000610351559</v>
      </c>
      <c r="C182">
        <v>3998.949951171875</v>
      </c>
      <c r="D182">
        <f t="shared" si="8"/>
        <v>3.7856462732902108E-2</v>
      </c>
      <c r="E182">
        <f t="shared" si="9"/>
        <v>9.8613727091971803E-3</v>
      </c>
      <c r="F182">
        <f t="shared" si="10"/>
        <v>1.1632237510256688E-2</v>
      </c>
      <c r="G182">
        <f t="shared" si="11"/>
        <v>2.622422522264542E-2</v>
      </c>
      <c r="H182">
        <f>0</f>
        <v>0</v>
      </c>
    </row>
    <row r="183" spans="1:8" x14ac:dyDescent="0.2">
      <c r="A183" s="4">
        <v>44764</v>
      </c>
      <c r="B183">
        <v>20.469999313354489</v>
      </c>
      <c r="C183">
        <v>3961.6298828125</v>
      </c>
      <c r="D183">
        <f t="shared" si="8"/>
        <v>-3.0317445688904265E-2</v>
      </c>
      <c r="E183">
        <f t="shared" si="9"/>
        <v>-9.3324669763467094E-3</v>
      </c>
      <c r="F183">
        <f t="shared" si="10"/>
        <v>-1.4366925039938715E-2</v>
      </c>
      <c r="G183">
        <f t="shared" si="11"/>
        <v>-1.5950520648965551E-2</v>
      </c>
      <c r="H183">
        <f>0</f>
        <v>0</v>
      </c>
    </row>
    <row r="184" spans="1:8" x14ac:dyDescent="0.2">
      <c r="A184" s="4">
        <v>44767</v>
      </c>
      <c r="B184">
        <v>20.389999389648441</v>
      </c>
      <c r="C184">
        <v>3966.840087890625</v>
      </c>
      <c r="D184">
        <f t="shared" si="8"/>
        <v>-3.9081546843949821E-3</v>
      </c>
      <c r="E184">
        <f t="shared" si="9"/>
        <v>1.3151670479691902E-3</v>
      </c>
      <c r="F184">
        <f t="shared" si="10"/>
        <v>5.5909177108455976E-5</v>
      </c>
      <c r="G184">
        <f t="shared" si="11"/>
        <v>-3.9640638615034383E-3</v>
      </c>
      <c r="H184">
        <f>0</f>
        <v>0</v>
      </c>
    </row>
    <row r="185" spans="1:8" x14ac:dyDescent="0.2">
      <c r="A185" s="4">
        <v>44768</v>
      </c>
      <c r="B185">
        <v>19.729999542236332</v>
      </c>
      <c r="C185">
        <v>3921.050048828125</v>
      </c>
      <c r="D185">
        <f t="shared" si="8"/>
        <v>-3.2368801724789509E-2</v>
      </c>
      <c r="E185">
        <f t="shared" si="9"/>
        <v>-1.154320266205866E-2</v>
      </c>
      <c r="F185">
        <f t="shared" si="10"/>
        <v>-1.7361493994874425E-2</v>
      </c>
      <c r="G185">
        <f t="shared" si="11"/>
        <v>-1.5007307729915084E-2</v>
      </c>
      <c r="H185">
        <f>0</f>
        <v>0</v>
      </c>
    </row>
    <row r="186" spans="1:8" x14ac:dyDescent="0.2">
      <c r="A186" s="4">
        <v>44769</v>
      </c>
      <c r="B186">
        <v>20.89999961853027</v>
      </c>
      <c r="C186">
        <v>4023.610107421875</v>
      </c>
      <c r="D186">
        <f t="shared" si="8"/>
        <v>5.9300562769365461E-2</v>
      </c>
      <c r="E186">
        <f t="shared" si="9"/>
        <v>2.6156273782937722E-2</v>
      </c>
      <c r="F186">
        <f t="shared" si="10"/>
        <v>3.3704620561086002E-2</v>
      </c>
      <c r="G186">
        <f t="shared" si="11"/>
        <v>2.559594220827946E-2</v>
      </c>
      <c r="H186">
        <f>0</f>
        <v>0</v>
      </c>
    </row>
    <row r="187" spans="1:8" x14ac:dyDescent="0.2">
      <c r="A187" s="4">
        <v>44770</v>
      </c>
      <c r="B187">
        <v>21.04999923706055</v>
      </c>
      <c r="C187">
        <v>4072.429931640625</v>
      </c>
      <c r="D187">
        <f t="shared" si="8"/>
        <v>7.1770153716792517E-3</v>
      </c>
      <c r="E187">
        <f t="shared" si="9"/>
        <v>1.2133338697180918E-2</v>
      </c>
      <c r="F187">
        <f t="shared" si="10"/>
        <v>1.4709746440092819E-2</v>
      </c>
      <c r="G187">
        <f t="shared" si="11"/>
        <v>-7.5327310684135673E-3</v>
      </c>
      <c r="H187">
        <f>0</f>
        <v>0</v>
      </c>
    </row>
    <row r="188" spans="1:8" x14ac:dyDescent="0.2">
      <c r="A188" s="4">
        <v>44771</v>
      </c>
      <c r="B188">
        <v>21.29999923706055</v>
      </c>
      <c r="C188">
        <v>4130.2900390625</v>
      </c>
      <c r="D188">
        <f t="shared" si="8"/>
        <v>1.1876484991023117E-2</v>
      </c>
      <c r="E188">
        <f t="shared" si="9"/>
        <v>1.4207760082581844E-2</v>
      </c>
      <c r="F188">
        <f t="shared" si="10"/>
        <v>1.7519669815521489E-2</v>
      </c>
      <c r="G188">
        <f t="shared" si="11"/>
        <v>-5.6431848244983714E-3</v>
      </c>
      <c r="H188">
        <f>0</f>
        <v>0</v>
      </c>
    </row>
    <row r="189" spans="1:8" x14ac:dyDescent="0.2">
      <c r="A189" s="4">
        <v>44774</v>
      </c>
      <c r="B189">
        <v>21.139999389648441</v>
      </c>
      <c r="C189">
        <v>4118.6298828125</v>
      </c>
      <c r="D189">
        <f t="shared" si="8"/>
        <v>-7.5117301945120118E-3</v>
      </c>
      <c r="E189">
        <f t="shared" si="9"/>
        <v>-2.8230841271976725E-3</v>
      </c>
      <c r="F189">
        <f t="shared" si="10"/>
        <v>-5.5495906467612896E-3</v>
      </c>
      <c r="G189">
        <f t="shared" si="11"/>
        <v>-1.9621395477507223E-3</v>
      </c>
      <c r="H189">
        <f>0</f>
        <v>0</v>
      </c>
    </row>
    <row r="190" spans="1:8" x14ac:dyDescent="0.2">
      <c r="A190" s="4">
        <v>44775</v>
      </c>
      <c r="B190">
        <v>21.379999160766602</v>
      </c>
      <c r="C190">
        <v>4091.18994140625</v>
      </c>
      <c r="D190">
        <f t="shared" si="8"/>
        <v>1.1352875025894216E-2</v>
      </c>
      <c r="E190">
        <f t="shared" si="9"/>
        <v>-6.6623955507048027E-3</v>
      </c>
      <c r="F190">
        <f t="shared" si="10"/>
        <v>-1.0750159340463777E-2</v>
      </c>
      <c r="G190">
        <f t="shared" si="11"/>
        <v>2.2103034366357993E-2</v>
      </c>
      <c r="H190">
        <f>0</f>
        <v>0</v>
      </c>
    </row>
    <row r="191" spans="1:8" x14ac:dyDescent="0.2">
      <c r="A191" s="4">
        <v>44776</v>
      </c>
      <c r="B191">
        <v>22.14999961853027</v>
      </c>
      <c r="C191">
        <v>4155.169921875</v>
      </c>
      <c r="D191">
        <f t="shared" si="8"/>
        <v>3.6014990083659937E-2</v>
      </c>
      <c r="E191">
        <f t="shared" si="9"/>
        <v>1.5638477163140152E-2</v>
      </c>
      <c r="F191">
        <f t="shared" si="10"/>
        <v>1.9457658594743826E-2</v>
      </c>
      <c r="G191">
        <f t="shared" si="11"/>
        <v>1.6557331488916111E-2</v>
      </c>
      <c r="H191">
        <f>0</f>
        <v>0</v>
      </c>
    </row>
    <row r="192" spans="1:8" x14ac:dyDescent="0.2">
      <c r="A192" s="4">
        <v>44777</v>
      </c>
      <c r="B192">
        <v>21.629999160766602</v>
      </c>
      <c r="C192">
        <v>4151.93994140625</v>
      </c>
      <c r="D192">
        <f t="shared" si="8"/>
        <v>-2.3476319039240301E-2</v>
      </c>
      <c r="E192">
        <f t="shared" si="9"/>
        <v>-7.7734016405583972E-4</v>
      </c>
      <c r="F192">
        <f t="shared" si="10"/>
        <v>-2.7785124932918474E-3</v>
      </c>
      <c r="G192">
        <f t="shared" si="11"/>
        <v>-2.0697806545948452E-2</v>
      </c>
      <c r="H192">
        <f>0</f>
        <v>0</v>
      </c>
    </row>
    <row r="193" spans="1:8" x14ac:dyDescent="0.2">
      <c r="A193" s="4">
        <v>44778</v>
      </c>
      <c r="B193">
        <v>23.590000152587891</v>
      </c>
      <c r="C193">
        <v>4145.18994140625</v>
      </c>
      <c r="D193">
        <f t="shared" si="8"/>
        <v>9.0614936101172994E-2</v>
      </c>
      <c r="E193">
        <f t="shared" si="9"/>
        <v>-1.6257460597355333E-3</v>
      </c>
      <c r="F193">
        <f t="shared" si="10"/>
        <v>-3.9277271971602792E-3</v>
      </c>
      <c r="G193">
        <f t="shared" si="11"/>
        <v>9.4542663298333274E-2</v>
      </c>
      <c r="H193">
        <f>0</f>
        <v>0</v>
      </c>
    </row>
    <row r="194" spans="1:8" x14ac:dyDescent="0.2">
      <c r="A194" s="4">
        <v>44781</v>
      </c>
      <c r="B194">
        <v>22.440000534057621</v>
      </c>
      <c r="C194">
        <v>4140.06005859375</v>
      </c>
      <c r="D194">
        <f t="shared" ref="D194:D257" si="12">(B194/B193)-1</f>
        <v>-4.8749453628304074E-2</v>
      </c>
      <c r="E194">
        <f t="shared" ref="E194:E257" si="13">(C194/C193)-1</f>
        <v>-1.2375507238541195E-3</v>
      </c>
      <c r="F194">
        <f t="shared" ref="F194:F257" si="14">alpha_chgg+beta_chgg*E194</f>
        <v>-3.4018942317838893E-3</v>
      </c>
      <c r="G194">
        <f t="shared" ref="G194:G257" si="15">D194-F194</f>
        <v>-4.5347559396520187E-2</v>
      </c>
      <c r="H194">
        <f>0</f>
        <v>0</v>
      </c>
    </row>
    <row r="195" spans="1:8" x14ac:dyDescent="0.2">
      <c r="A195" s="4">
        <v>44782</v>
      </c>
      <c r="B195">
        <v>21.559999465942379</v>
      </c>
      <c r="C195">
        <v>4122.47021484375</v>
      </c>
      <c r="D195">
        <f t="shared" si="12"/>
        <v>-3.9215732939918868E-2</v>
      </c>
      <c r="E195">
        <f t="shared" si="13"/>
        <v>-4.248692893594086E-3</v>
      </c>
      <c r="F195">
        <f t="shared" si="14"/>
        <v>-7.480659919911448E-3</v>
      </c>
      <c r="G195">
        <f t="shared" si="15"/>
        <v>-3.1735073020007422E-2</v>
      </c>
      <c r="H195">
        <f>0</f>
        <v>0</v>
      </c>
    </row>
    <row r="196" spans="1:8" x14ac:dyDescent="0.2">
      <c r="A196" s="4">
        <v>44783</v>
      </c>
      <c r="B196">
        <v>22.940000534057621</v>
      </c>
      <c r="C196">
        <v>4210.240234375</v>
      </c>
      <c r="D196">
        <f t="shared" si="12"/>
        <v>6.4007472277315403E-2</v>
      </c>
      <c r="E196">
        <f t="shared" si="13"/>
        <v>2.1290637641290244E-2</v>
      </c>
      <c r="F196">
        <f t="shared" si="14"/>
        <v>2.711383585988442E-2</v>
      </c>
      <c r="G196">
        <f t="shared" si="15"/>
        <v>3.6893636417430986E-2</v>
      </c>
      <c r="H196">
        <f>0</f>
        <v>0</v>
      </c>
    </row>
    <row r="197" spans="1:8" x14ac:dyDescent="0.2">
      <c r="A197" s="4">
        <v>44784</v>
      </c>
      <c r="B197">
        <v>22.090000152587891</v>
      </c>
      <c r="C197">
        <v>4207.27001953125</v>
      </c>
      <c r="D197">
        <f t="shared" si="12"/>
        <v>-3.7053197980871255E-2</v>
      </c>
      <c r="E197">
        <f t="shared" si="13"/>
        <v>-7.0547395835030002E-4</v>
      </c>
      <c r="F197">
        <f t="shared" si="14"/>
        <v>-2.6811655739356665E-3</v>
      </c>
      <c r="G197">
        <f t="shared" si="15"/>
        <v>-3.4372032406935586E-2</v>
      </c>
      <c r="H197">
        <f>0</f>
        <v>0</v>
      </c>
    </row>
    <row r="198" spans="1:8" x14ac:dyDescent="0.2">
      <c r="A198" s="4">
        <v>44785</v>
      </c>
      <c r="B198">
        <v>22.60000038146973</v>
      </c>
      <c r="C198">
        <v>4280.14990234375</v>
      </c>
      <c r="D198">
        <f t="shared" si="12"/>
        <v>2.3087380052466466E-2</v>
      </c>
      <c r="E198">
        <f t="shared" si="13"/>
        <v>1.7322368774566943E-2</v>
      </c>
      <c r="F198">
        <f t="shared" si="14"/>
        <v>2.173858687379833E-2</v>
      </c>
      <c r="G198">
        <f t="shared" si="15"/>
        <v>1.3487931786681367E-3</v>
      </c>
      <c r="H198">
        <f>0</f>
        <v>0</v>
      </c>
    </row>
    <row r="199" spans="1:8" x14ac:dyDescent="0.2">
      <c r="A199" s="4">
        <v>44788</v>
      </c>
      <c r="B199">
        <v>22.54999923706055</v>
      </c>
      <c r="C199">
        <v>4297.14013671875</v>
      </c>
      <c r="D199">
        <f t="shared" si="12"/>
        <v>-2.2124399807611494E-3</v>
      </c>
      <c r="E199">
        <f t="shared" si="13"/>
        <v>3.9695418998517695E-3</v>
      </c>
      <c r="F199">
        <f t="shared" si="14"/>
        <v>3.6514129623788421E-3</v>
      </c>
      <c r="G199">
        <f t="shared" si="15"/>
        <v>-5.8638529431399916E-3</v>
      </c>
      <c r="H199">
        <f>0</f>
        <v>0</v>
      </c>
    </row>
    <row r="200" spans="1:8" x14ac:dyDescent="0.2">
      <c r="A200" s="4">
        <v>44789</v>
      </c>
      <c r="B200">
        <v>21.95000076293945</v>
      </c>
      <c r="C200">
        <v>4305.2001953125</v>
      </c>
      <c r="D200">
        <f t="shared" si="12"/>
        <v>-2.6607472036407565E-2</v>
      </c>
      <c r="E200">
        <f t="shared" si="13"/>
        <v>1.8756797165810912E-3</v>
      </c>
      <c r="F200">
        <f t="shared" si="14"/>
        <v>8.1515590530012536E-4</v>
      </c>
      <c r="G200">
        <f t="shared" si="15"/>
        <v>-2.7422627941707689E-2</v>
      </c>
      <c r="H200">
        <f>0</f>
        <v>0</v>
      </c>
    </row>
    <row r="201" spans="1:8" x14ac:dyDescent="0.2">
      <c r="A201" s="4">
        <v>44790</v>
      </c>
      <c r="B201">
        <v>20.770000457763668</v>
      </c>
      <c r="C201">
        <v>4274.0400390625</v>
      </c>
      <c r="D201">
        <f t="shared" si="12"/>
        <v>-5.3758554175911577E-2</v>
      </c>
      <c r="E201">
        <f t="shared" si="13"/>
        <v>-7.2377949540946007E-3</v>
      </c>
      <c r="F201">
        <f t="shared" si="14"/>
        <v>-1.1529571009265206E-2</v>
      </c>
      <c r="G201">
        <f t="shared" si="15"/>
        <v>-4.2228983166646375E-2</v>
      </c>
      <c r="H201">
        <f>0</f>
        <v>0</v>
      </c>
    </row>
    <row r="202" spans="1:8" x14ac:dyDescent="0.2">
      <c r="A202" s="4">
        <v>44791</v>
      </c>
      <c r="B202">
        <v>21.180000305175781</v>
      </c>
      <c r="C202">
        <v>4283.740234375</v>
      </c>
      <c r="D202">
        <f t="shared" si="12"/>
        <v>1.9740001847658117E-2</v>
      </c>
      <c r="E202">
        <f t="shared" si="13"/>
        <v>2.2695611701915031E-3</v>
      </c>
      <c r="F202">
        <f t="shared" si="14"/>
        <v>1.3486910449958681E-3</v>
      </c>
      <c r="G202">
        <f t="shared" si="15"/>
        <v>1.839131080266225E-2</v>
      </c>
      <c r="H202">
        <f>0</f>
        <v>0</v>
      </c>
    </row>
    <row r="203" spans="1:8" x14ac:dyDescent="0.2">
      <c r="A203" s="4">
        <v>44792</v>
      </c>
      <c r="B203">
        <v>21.14999961853027</v>
      </c>
      <c r="C203">
        <v>4228.47998046875</v>
      </c>
      <c r="D203">
        <f t="shared" si="12"/>
        <v>-1.4164629940152107E-3</v>
      </c>
      <c r="E203">
        <f t="shared" si="13"/>
        <v>-1.2900001139847905E-2</v>
      </c>
      <c r="F203">
        <f t="shared" si="14"/>
        <v>-1.9199355764579033E-2</v>
      </c>
      <c r="G203">
        <f t="shared" si="15"/>
        <v>1.7782892770563823E-2</v>
      </c>
      <c r="H203">
        <f>0</f>
        <v>0</v>
      </c>
    </row>
    <row r="204" spans="1:8" x14ac:dyDescent="0.2">
      <c r="A204" s="4">
        <v>44795</v>
      </c>
      <c r="B204">
        <v>19.639999389648441</v>
      </c>
      <c r="C204">
        <v>4137.990234375</v>
      </c>
      <c r="D204">
        <f t="shared" si="12"/>
        <v>-7.1394811163914329E-2</v>
      </c>
      <c r="E204">
        <f t="shared" si="13"/>
        <v>-2.14000649197158E-2</v>
      </c>
      <c r="F204">
        <f t="shared" si="14"/>
        <v>-3.0713182258933828E-2</v>
      </c>
      <c r="G204">
        <f t="shared" si="15"/>
        <v>-4.0681628904980505E-2</v>
      </c>
      <c r="H204">
        <f>0</f>
        <v>0</v>
      </c>
    </row>
    <row r="205" spans="1:8" x14ac:dyDescent="0.2">
      <c r="A205" s="4">
        <v>44796</v>
      </c>
      <c r="B205">
        <v>19.659999847412109</v>
      </c>
      <c r="C205">
        <v>4128.72998046875</v>
      </c>
      <c r="D205">
        <f t="shared" si="12"/>
        <v>1.0183532782699345E-3</v>
      </c>
      <c r="E205">
        <f t="shared" si="13"/>
        <v>-2.2378626777133093E-3</v>
      </c>
      <c r="F205">
        <f t="shared" si="14"/>
        <v>-4.7568744501961741E-3</v>
      </c>
      <c r="G205">
        <f t="shared" si="15"/>
        <v>5.7752277284661086E-3</v>
      </c>
      <c r="H205">
        <f>0</f>
        <v>0</v>
      </c>
    </row>
    <row r="206" spans="1:8" x14ac:dyDescent="0.2">
      <c r="A206" s="4">
        <v>44797</v>
      </c>
      <c r="B206">
        <v>20.239999771118161</v>
      </c>
      <c r="C206">
        <v>4140.77001953125</v>
      </c>
      <c r="D206">
        <f t="shared" si="12"/>
        <v>2.9501522289299364E-2</v>
      </c>
      <c r="E206">
        <f t="shared" si="13"/>
        <v>2.9161604463010526E-3</v>
      </c>
      <c r="F206">
        <f t="shared" si="14"/>
        <v>2.2245470467041834E-3</v>
      </c>
      <c r="G206">
        <f t="shared" si="15"/>
        <v>2.7276975242595182E-2</v>
      </c>
      <c r="H206">
        <f>0</f>
        <v>0</v>
      </c>
    </row>
    <row r="207" spans="1:8" x14ac:dyDescent="0.2">
      <c r="A207" s="4">
        <v>44798</v>
      </c>
      <c r="B207">
        <v>20.370000839233398</v>
      </c>
      <c r="C207">
        <v>4199.1201171875</v>
      </c>
      <c r="D207">
        <f t="shared" si="12"/>
        <v>6.422977746311398E-3</v>
      </c>
      <c r="E207">
        <f t="shared" si="13"/>
        <v>1.4091605518061545E-2</v>
      </c>
      <c r="F207">
        <f t="shared" si="14"/>
        <v>1.7362331760531643E-2</v>
      </c>
      <c r="G207">
        <f t="shared" si="15"/>
        <v>-1.0939354014220245E-2</v>
      </c>
      <c r="H207">
        <f>0</f>
        <v>0</v>
      </c>
    </row>
    <row r="208" spans="1:8" x14ac:dyDescent="0.2">
      <c r="A208" s="4">
        <v>44799</v>
      </c>
      <c r="B208">
        <v>19.340000152587891</v>
      </c>
      <c r="C208">
        <v>4057.659912109375</v>
      </c>
      <c r="D208">
        <f t="shared" si="12"/>
        <v>-5.0564587344625322E-2</v>
      </c>
      <c r="E208">
        <f t="shared" si="13"/>
        <v>-3.3688058719518743E-2</v>
      </c>
      <c r="F208">
        <f t="shared" si="14"/>
        <v>-4.7357978373256324E-2</v>
      </c>
      <c r="G208">
        <f t="shared" si="15"/>
        <v>-3.2066089713689988E-3</v>
      </c>
      <c r="H208">
        <f>0</f>
        <v>0</v>
      </c>
    </row>
    <row r="209" spans="1:8" x14ac:dyDescent="0.2">
      <c r="A209" s="4">
        <v>44802</v>
      </c>
      <c r="B209">
        <v>19.70999908447266</v>
      </c>
      <c r="C209">
        <v>4030.610107421875</v>
      </c>
      <c r="D209">
        <f t="shared" si="12"/>
        <v>1.9131278643514271E-2</v>
      </c>
      <c r="E209">
        <f t="shared" si="13"/>
        <v>-6.666355799502699E-3</v>
      </c>
      <c r="F209">
        <f t="shared" si="14"/>
        <v>-1.0755523725804211E-2</v>
      </c>
      <c r="G209">
        <f t="shared" si="15"/>
        <v>2.9886802369318483E-2</v>
      </c>
      <c r="H209">
        <f>0</f>
        <v>0</v>
      </c>
    </row>
    <row r="210" spans="1:8" x14ac:dyDescent="0.2">
      <c r="A210" s="4">
        <v>44803</v>
      </c>
      <c r="B210">
        <v>19.069999694824219</v>
      </c>
      <c r="C210">
        <v>3986.159912109375</v>
      </c>
      <c r="D210">
        <f t="shared" si="12"/>
        <v>-3.2470797533046381E-2</v>
      </c>
      <c r="E210">
        <f t="shared" si="13"/>
        <v>-1.1028155571448206E-2</v>
      </c>
      <c r="F210">
        <f t="shared" si="14"/>
        <v>-1.6663833013581979E-2</v>
      </c>
      <c r="G210">
        <f t="shared" si="15"/>
        <v>-1.5806964519464402E-2</v>
      </c>
      <c r="H210">
        <f>0</f>
        <v>0</v>
      </c>
    </row>
    <row r="211" spans="1:8" x14ac:dyDescent="0.2">
      <c r="A211" s="4">
        <v>44804</v>
      </c>
      <c r="B211">
        <v>19.680000305175781</v>
      </c>
      <c r="C211">
        <v>3955</v>
      </c>
      <c r="D211">
        <f t="shared" si="12"/>
        <v>3.19874473053674E-2</v>
      </c>
      <c r="E211">
        <f t="shared" si="13"/>
        <v>-7.8170251059712648E-3</v>
      </c>
      <c r="F211">
        <f t="shared" si="14"/>
        <v>-1.2314171647768924E-2</v>
      </c>
      <c r="G211">
        <f t="shared" si="15"/>
        <v>4.4301618953136321E-2</v>
      </c>
      <c r="H211">
        <f>0</f>
        <v>0</v>
      </c>
    </row>
    <row r="212" spans="1:8" x14ac:dyDescent="0.2">
      <c r="A212" s="4">
        <v>44805</v>
      </c>
      <c r="B212">
        <v>19.95000076293945</v>
      </c>
      <c r="C212">
        <v>3966.85009765625</v>
      </c>
      <c r="D212">
        <f t="shared" si="12"/>
        <v>1.3719535242723513E-2</v>
      </c>
      <c r="E212">
        <f t="shared" si="13"/>
        <v>2.9962320243361873E-3</v>
      </c>
      <c r="F212">
        <f t="shared" si="14"/>
        <v>2.3330086159937327E-3</v>
      </c>
      <c r="G212">
        <f t="shared" si="15"/>
        <v>1.138652662672978E-2</v>
      </c>
      <c r="H212">
        <f>0</f>
        <v>0</v>
      </c>
    </row>
    <row r="213" spans="1:8" x14ac:dyDescent="0.2">
      <c r="A213" s="4">
        <v>44806</v>
      </c>
      <c r="B213">
        <v>20.639999389648441</v>
      </c>
      <c r="C213">
        <v>3924.260009765625</v>
      </c>
      <c r="D213">
        <f t="shared" si="12"/>
        <v>3.4586396006098585E-2</v>
      </c>
      <c r="E213">
        <f t="shared" si="13"/>
        <v>-1.0736500458081055E-2</v>
      </c>
      <c r="F213">
        <f t="shared" si="14"/>
        <v>-1.626876934600642E-2</v>
      </c>
      <c r="G213">
        <f t="shared" si="15"/>
        <v>5.0855165352105006E-2</v>
      </c>
      <c r="H213">
        <f>0</f>
        <v>0</v>
      </c>
    </row>
    <row r="214" spans="1:8" x14ac:dyDescent="0.2">
      <c r="A214" s="4">
        <v>44810</v>
      </c>
      <c r="B214">
        <v>20.340000152587891</v>
      </c>
      <c r="C214">
        <v>3908.18994140625</v>
      </c>
      <c r="D214">
        <f t="shared" si="12"/>
        <v>-1.45348471866239E-2</v>
      </c>
      <c r="E214">
        <f t="shared" si="13"/>
        <v>-4.0950569838349438E-3</v>
      </c>
      <c r="F214">
        <f t="shared" si="14"/>
        <v>-7.2725512216615853E-3</v>
      </c>
      <c r="G214">
        <f t="shared" si="15"/>
        <v>-7.2622959649623151E-3</v>
      </c>
      <c r="H214">
        <f>0</f>
        <v>0</v>
      </c>
    </row>
    <row r="215" spans="1:8" x14ac:dyDescent="0.2">
      <c r="A215" s="4">
        <v>44811</v>
      </c>
      <c r="B215">
        <v>21.45000076293945</v>
      </c>
      <c r="C215">
        <v>3979.8701171875</v>
      </c>
      <c r="D215">
        <f t="shared" si="12"/>
        <v>5.4572300984488065E-2</v>
      </c>
      <c r="E215">
        <f t="shared" si="13"/>
        <v>1.8341016392734E-2</v>
      </c>
      <c r="F215">
        <f t="shared" si="14"/>
        <v>2.3118403806730276E-2</v>
      </c>
      <c r="G215">
        <f t="shared" si="15"/>
        <v>3.1453897177757789E-2</v>
      </c>
      <c r="H215">
        <f>0</f>
        <v>0</v>
      </c>
    </row>
    <row r="216" spans="1:8" x14ac:dyDescent="0.2">
      <c r="A216" s="4">
        <v>44812</v>
      </c>
      <c r="B216">
        <v>22.719999313354489</v>
      </c>
      <c r="C216">
        <v>4006.179931640625</v>
      </c>
      <c r="D216">
        <f t="shared" si="12"/>
        <v>5.9207389521836129E-2</v>
      </c>
      <c r="E216">
        <f t="shared" si="13"/>
        <v>6.6107218774560383E-3</v>
      </c>
      <c r="F216">
        <f t="shared" si="14"/>
        <v>7.2290435296370166E-3</v>
      </c>
      <c r="G216">
        <f t="shared" si="15"/>
        <v>5.197834599219911E-2</v>
      </c>
      <c r="H216">
        <f>0</f>
        <v>0</v>
      </c>
    </row>
    <row r="217" spans="1:8" x14ac:dyDescent="0.2">
      <c r="A217" s="4">
        <v>44813</v>
      </c>
      <c r="B217">
        <v>23.069999694824219</v>
      </c>
      <c r="C217">
        <v>4067.360107421875</v>
      </c>
      <c r="D217">
        <f t="shared" si="12"/>
        <v>1.540494683307525E-2</v>
      </c>
      <c r="E217">
        <f t="shared" si="13"/>
        <v>1.5271449816332883E-2</v>
      </c>
      <c r="F217">
        <f t="shared" si="14"/>
        <v>1.8960498891091821E-2</v>
      </c>
      <c r="G217">
        <f t="shared" si="15"/>
        <v>-3.5555520580165707E-3</v>
      </c>
      <c r="H217">
        <f>0</f>
        <v>0</v>
      </c>
    </row>
    <row r="218" spans="1:8" x14ac:dyDescent="0.2">
      <c r="A218" s="4">
        <v>44816</v>
      </c>
      <c r="B218">
        <v>23.120000839233398</v>
      </c>
      <c r="C218">
        <v>4110.41015625</v>
      </c>
      <c r="D218">
        <f t="shared" si="12"/>
        <v>2.1673664963419714E-3</v>
      </c>
      <c r="E218">
        <f t="shared" si="13"/>
        <v>1.0584272769349701E-2</v>
      </c>
      <c r="F218">
        <f t="shared" si="14"/>
        <v>1.2611447323372247E-2</v>
      </c>
      <c r="G218">
        <f t="shared" si="15"/>
        <v>-1.0444080827030276E-2</v>
      </c>
      <c r="H218">
        <f>0</f>
        <v>0</v>
      </c>
    </row>
    <row r="219" spans="1:8" x14ac:dyDescent="0.2">
      <c r="A219" s="4">
        <v>44817</v>
      </c>
      <c r="B219">
        <v>21.620000839233398</v>
      </c>
      <c r="C219">
        <v>3932.68994140625</v>
      </c>
      <c r="D219">
        <f t="shared" si="12"/>
        <v>-6.4878890378523679E-2</v>
      </c>
      <c r="E219">
        <f t="shared" si="13"/>
        <v>-4.3236613400616797E-2</v>
      </c>
      <c r="F219">
        <f t="shared" si="14"/>
        <v>-6.0292046248183601E-2</v>
      </c>
      <c r="G219">
        <f t="shared" si="15"/>
        <v>-4.5868441303400787E-3</v>
      </c>
      <c r="H219">
        <f>0</f>
        <v>0</v>
      </c>
    </row>
    <row r="220" spans="1:8" x14ac:dyDescent="0.2">
      <c r="A220" s="4">
        <v>44818</v>
      </c>
      <c r="B220">
        <v>21.940000534057621</v>
      </c>
      <c r="C220">
        <v>3946.010009765625</v>
      </c>
      <c r="D220">
        <f t="shared" si="12"/>
        <v>1.4801095393276897E-2</v>
      </c>
      <c r="E220">
        <f t="shared" si="13"/>
        <v>3.3870120853238816E-3</v>
      </c>
      <c r="F220">
        <f t="shared" si="14"/>
        <v>2.8623427405590459E-3</v>
      </c>
      <c r="G220">
        <f t="shared" si="15"/>
        <v>1.1938752652717852E-2</v>
      </c>
      <c r="H220">
        <f>0</f>
        <v>0</v>
      </c>
    </row>
    <row r="221" spans="1:8" x14ac:dyDescent="0.2">
      <c r="A221" s="4">
        <v>44819</v>
      </c>
      <c r="B221">
        <v>22.930000305175781</v>
      </c>
      <c r="C221">
        <v>3901.35009765625</v>
      </c>
      <c r="D221">
        <f t="shared" si="12"/>
        <v>4.5123051368270328E-2</v>
      </c>
      <c r="E221">
        <f t="shared" si="13"/>
        <v>-1.1317739184353415E-2</v>
      </c>
      <c r="F221">
        <f t="shared" si="14"/>
        <v>-1.7056090714341346E-2</v>
      </c>
      <c r="G221">
        <f t="shared" si="15"/>
        <v>6.2179142082611674E-2</v>
      </c>
      <c r="H221">
        <f>0</f>
        <v>0</v>
      </c>
    </row>
    <row r="222" spans="1:8" x14ac:dyDescent="0.2">
      <c r="A222" s="4">
        <v>44820</v>
      </c>
      <c r="B222">
        <v>21.129999160766602</v>
      </c>
      <c r="C222">
        <v>3873.330078125</v>
      </c>
      <c r="D222">
        <f t="shared" si="12"/>
        <v>-7.8499830809111715E-2</v>
      </c>
      <c r="E222">
        <f t="shared" si="13"/>
        <v>-7.1821340894484553E-3</v>
      </c>
      <c r="F222">
        <f t="shared" si="14"/>
        <v>-1.1454175158756488E-2</v>
      </c>
      <c r="G222">
        <f t="shared" si="15"/>
        <v>-6.7045655650355224E-2</v>
      </c>
      <c r="H222">
        <f>0</f>
        <v>0</v>
      </c>
    </row>
    <row r="223" spans="1:8" x14ac:dyDescent="0.2">
      <c r="A223" s="4">
        <v>44823</v>
      </c>
      <c r="B223">
        <v>21.860000610351559</v>
      </c>
      <c r="C223">
        <v>3899.889892578125</v>
      </c>
      <c r="D223">
        <f t="shared" si="12"/>
        <v>3.4548105943155827E-2</v>
      </c>
      <c r="E223">
        <f t="shared" si="13"/>
        <v>6.8571007162865349E-3</v>
      </c>
      <c r="F223">
        <f t="shared" si="14"/>
        <v>7.5627778727714425E-3</v>
      </c>
      <c r="G223">
        <f t="shared" si="15"/>
        <v>2.6985328070384385E-2</v>
      </c>
      <c r="H223">
        <f>0</f>
        <v>0</v>
      </c>
    </row>
    <row r="224" spans="1:8" x14ac:dyDescent="0.2">
      <c r="A224" s="4">
        <v>44824</v>
      </c>
      <c r="B224">
        <v>21.090000152587891</v>
      </c>
      <c r="C224">
        <v>3855.929931640625</v>
      </c>
      <c r="D224">
        <f t="shared" si="12"/>
        <v>-3.5224173662604663E-2</v>
      </c>
      <c r="E224">
        <f t="shared" si="13"/>
        <v>-1.1272103097361819E-2</v>
      </c>
      <c r="F224">
        <f t="shared" si="14"/>
        <v>-1.6994274003183599E-2</v>
      </c>
      <c r="G224">
        <f t="shared" si="15"/>
        <v>-1.8229899659421064E-2</v>
      </c>
      <c r="H224">
        <f>0</f>
        <v>0</v>
      </c>
    </row>
    <row r="225" spans="1:8" x14ac:dyDescent="0.2">
      <c r="A225" s="4">
        <v>44825</v>
      </c>
      <c r="B225">
        <v>20.030000686645511</v>
      </c>
      <c r="C225">
        <v>3789.929931640625</v>
      </c>
      <c r="D225">
        <f t="shared" si="12"/>
        <v>-5.0260761416462629E-2</v>
      </c>
      <c r="E225">
        <f t="shared" si="13"/>
        <v>-1.7116493600784488E-2</v>
      </c>
      <c r="F225">
        <f t="shared" si="14"/>
        <v>-2.4910837921332144E-2</v>
      </c>
      <c r="G225">
        <f t="shared" si="15"/>
        <v>-2.5349923495130485E-2</v>
      </c>
      <c r="H225">
        <f>0</f>
        <v>0</v>
      </c>
    </row>
    <row r="226" spans="1:8" x14ac:dyDescent="0.2">
      <c r="A226" s="4">
        <v>44826</v>
      </c>
      <c r="B226">
        <v>19.319999694824219</v>
      </c>
      <c r="C226">
        <v>3757.989990234375</v>
      </c>
      <c r="D226">
        <f t="shared" si="12"/>
        <v>-3.5446878057007081E-2</v>
      </c>
      <c r="E226">
        <f t="shared" si="13"/>
        <v>-8.4275809796894308E-3</v>
      </c>
      <c r="F226">
        <f t="shared" si="14"/>
        <v>-1.3141204782714345E-2</v>
      </c>
      <c r="G226">
        <f t="shared" si="15"/>
        <v>-2.2305673274292736E-2</v>
      </c>
      <c r="H226">
        <f>0</f>
        <v>0</v>
      </c>
    </row>
    <row r="227" spans="1:8" x14ac:dyDescent="0.2">
      <c r="A227" s="4">
        <v>44827</v>
      </c>
      <c r="B227">
        <v>18.95000076293945</v>
      </c>
      <c r="C227">
        <v>3693.22998046875</v>
      </c>
      <c r="D227">
        <f t="shared" si="12"/>
        <v>-1.9151083733396246E-2</v>
      </c>
      <c r="E227">
        <f t="shared" si="13"/>
        <v>-1.7232619015461026E-2</v>
      </c>
      <c r="F227">
        <f t="shared" si="14"/>
        <v>-2.5068136491177867E-2</v>
      </c>
      <c r="G227">
        <f t="shared" si="15"/>
        <v>5.9170527577816212E-3</v>
      </c>
      <c r="H227">
        <f>0</f>
        <v>0</v>
      </c>
    </row>
    <row r="228" spans="1:8" x14ac:dyDescent="0.2">
      <c r="A228" s="4">
        <v>44830</v>
      </c>
      <c r="B228">
        <v>20.670000076293949</v>
      </c>
      <c r="C228">
        <v>3655.0400390625</v>
      </c>
      <c r="D228">
        <f t="shared" si="12"/>
        <v>9.0765131615102801E-2</v>
      </c>
      <c r="E228">
        <f t="shared" si="13"/>
        <v>-1.0340526208282075E-2</v>
      </c>
      <c r="F228">
        <f t="shared" si="14"/>
        <v>-1.573239939320489E-2</v>
      </c>
      <c r="G228">
        <f t="shared" si="15"/>
        <v>0.10649753100830769</v>
      </c>
      <c r="H228">
        <f>0</f>
        <v>0</v>
      </c>
    </row>
    <row r="229" spans="1:8" x14ac:dyDescent="0.2">
      <c r="A229" s="4">
        <v>44831</v>
      </c>
      <c r="B229">
        <v>20.510000228881839</v>
      </c>
      <c r="C229">
        <v>3647.2900390625</v>
      </c>
      <c r="D229">
        <f t="shared" si="12"/>
        <v>-7.7406795753044433E-3</v>
      </c>
      <c r="E229">
        <f t="shared" si="13"/>
        <v>-2.1203598092424114E-3</v>
      </c>
      <c r="F229">
        <f t="shared" si="14"/>
        <v>-4.5977100397634873E-3</v>
      </c>
      <c r="G229">
        <f t="shared" si="15"/>
        <v>-3.142969535540956E-3</v>
      </c>
      <c r="H229">
        <f>0</f>
        <v>0</v>
      </c>
    </row>
    <row r="230" spans="1:8" x14ac:dyDescent="0.2">
      <c r="A230" s="4">
        <v>44832</v>
      </c>
      <c r="B230">
        <v>22.680000305175781</v>
      </c>
      <c r="C230">
        <v>3719.0400390625</v>
      </c>
      <c r="D230">
        <f t="shared" si="12"/>
        <v>0.10580205032071066</v>
      </c>
      <c r="E230">
        <f t="shared" si="13"/>
        <v>1.9672139926234733E-2</v>
      </c>
      <c r="F230">
        <f t="shared" si="14"/>
        <v>2.4921487384006458E-2</v>
      </c>
      <c r="G230">
        <f t="shared" si="15"/>
        <v>8.0880562936704203E-2</v>
      </c>
      <c r="H230">
        <f>0</f>
        <v>0</v>
      </c>
    </row>
    <row r="231" spans="1:8" x14ac:dyDescent="0.2">
      <c r="A231" s="4">
        <v>44833</v>
      </c>
      <c r="B231">
        <v>21.629999160766602</v>
      </c>
      <c r="C231">
        <v>3640.469970703125</v>
      </c>
      <c r="D231">
        <f t="shared" si="12"/>
        <v>-4.6296346132304045E-2</v>
      </c>
      <c r="E231">
        <f t="shared" si="13"/>
        <v>-2.1126437880238824E-2</v>
      </c>
      <c r="F231">
        <f t="shared" si="14"/>
        <v>-3.0342538656921839E-2</v>
      </c>
      <c r="G231">
        <f t="shared" si="15"/>
        <v>-1.5953807475382206E-2</v>
      </c>
      <c r="H231">
        <f>0</f>
        <v>0</v>
      </c>
    </row>
    <row r="232" spans="1:8" x14ac:dyDescent="0.2">
      <c r="A232" s="4">
        <v>44834</v>
      </c>
      <c r="B232">
        <v>21.069999694824219</v>
      </c>
      <c r="C232">
        <v>3585.6201171875</v>
      </c>
      <c r="D232">
        <f t="shared" si="12"/>
        <v>-2.5889943951460381E-2</v>
      </c>
      <c r="E232">
        <f t="shared" si="13"/>
        <v>-1.5066695771983274E-2</v>
      </c>
      <c r="F232">
        <f t="shared" si="14"/>
        <v>-2.2134268573085539E-2</v>
      </c>
      <c r="G232">
        <f t="shared" si="15"/>
        <v>-3.7556753783748419E-3</v>
      </c>
      <c r="H232">
        <f>0</f>
        <v>0</v>
      </c>
    </row>
    <row r="233" spans="1:8" x14ac:dyDescent="0.2">
      <c r="A233" s="4">
        <v>44837</v>
      </c>
      <c r="B233">
        <v>21.20000076293945</v>
      </c>
      <c r="C233">
        <v>3678.429931640625</v>
      </c>
      <c r="D233">
        <f t="shared" si="12"/>
        <v>6.1699606074112623E-3</v>
      </c>
      <c r="E233">
        <f t="shared" si="13"/>
        <v>2.5883894952576147E-2</v>
      </c>
      <c r="F233">
        <f t="shared" si="14"/>
        <v>3.3335667730291216E-2</v>
      </c>
      <c r="G233">
        <f t="shared" si="15"/>
        <v>-2.7165707122879953E-2</v>
      </c>
      <c r="H233">
        <f>0</f>
        <v>0</v>
      </c>
    </row>
    <row r="234" spans="1:8" x14ac:dyDescent="0.2">
      <c r="A234" s="4">
        <v>44838</v>
      </c>
      <c r="B234">
        <v>21.879999160766602</v>
      </c>
      <c r="C234">
        <v>3790.929931640625</v>
      </c>
      <c r="D234">
        <f t="shared" si="12"/>
        <v>3.2075394969602211E-2</v>
      </c>
      <c r="E234">
        <f t="shared" si="13"/>
        <v>3.0583700679551518E-2</v>
      </c>
      <c r="F234">
        <f t="shared" si="14"/>
        <v>3.9701825573216297E-2</v>
      </c>
      <c r="G234">
        <f t="shared" si="15"/>
        <v>-7.6264306036140858E-3</v>
      </c>
      <c r="H234">
        <f>0</f>
        <v>0</v>
      </c>
    </row>
    <row r="235" spans="1:8" x14ac:dyDescent="0.2">
      <c r="A235" s="4">
        <v>44839</v>
      </c>
      <c r="B235">
        <v>21.479999542236332</v>
      </c>
      <c r="C235">
        <v>3783.280029296875</v>
      </c>
      <c r="D235">
        <f t="shared" si="12"/>
        <v>-1.8281518915572725E-2</v>
      </c>
      <c r="E235">
        <f t="shared" si="13"/>
        <v>-2.0179487570848309E-3</v>
      </c>
      <c r="F235">
        <f t="shared" si="14"/>
        <v>-4.4589883647050644E-3</v>
      </c>
      <c r="G235">
        <f t="shared" si="15"/>
        <v>-1.382253055086766E-2</v>
      </c>
      <c r="H235">
        <f>0</f>
        <v>0</v>
      </c>
    </row>
    <row r="236" spans="1:8" x14ac:dyDescent="0.2">
      <c r="A236" s="4">
        <v>44840</v>
      </c>
      <c r="B236">
        <v>22.04000091552734</v>
      </c>
      <c r="C236">
        <v>3744.52001953125</v>
      </c>
      <c r="D236">
        <f t="shared" si="12"/>
        <v>2.6070827990003931E-2</v>
      </c>
      <c r="E236">
        <f t="shared" si="13"/>
        <v>-1.0245080846639998E-2</v>
      </c>
      <c r="F236">
        <f t="shared" si="14"/>
        <v>-1.560311314758393E-2</v>
      </c>
      <c r="G236">
        <f t="shared" si="15"/>
        <v>4.1673941137587864E-2</v>
      </c>
      <c r="H236">
        <f>0</f>
        <v>0</v>
      </c>
    </row>
    <row r="237" spans="1:8" x14ac:dyDescent="0.2">
      <c r="A237" s="4">
        <v>44841</v>
      </c>
      <c r="B237">
        <v>21.10000038146973</v>
      </c>
      <c r="C237">
        <v>3639.659912109375</v>
      </c>
      <c r="D237">
        <f t="shared" si="12"/>
        <v>-4.2649750227341077E-2</v>
      </c>
      <c r="E237">
        <f t="shared" si="13"/>
        <v>-2.8003617786773516E-2</v>
      </c>
      <c r="F237">
        <f t="shared" si="14"/>
        <v>-3.9658075371110373E-2</v>
      </c>
      <c r="G237">
        <f t="shared" si="15"/>
        <v>-2.9916748562307041E-3</v>
      </c>
      <c r="H237">
        <f>0</f>
        <v>0</v>
      </c>
    </row>
    <row r="238" spans="1:8" x14ac:dyDescent="0.2">
      <c r="A238" s="4">
        <v>44844</v>
      </c>
      <c r="B238">
        <v>21.239999771118161</v>
      </c>
      <c r="C238">
        <v>3612.389892578125</v>
      </c>
      <c r="D238">
        <f t="shared" si="12"/>
        <v>6.6350420434768687E-3</v>
      </c>
      <c r="E238">
        <f t="shared" si="13"/>
        <v>-7.4924636339018802E-3</v>
      </c>
      <c r="F238">
        <f t="shared" si="14"/>
        <v>-1.1874534419985986E-2</v>
      </c>
      <c r="G238">
        <f t="shared" si="15"/>
        <v>1.8509576463462855E-2</v>
      </c>
      <c r="H238">
        <f>0</f>
        <v>0</v>
      </c>
    </row>
    <row r="239" spans="1:8" x14ac:dyDescent="0.2">
      <c r="A239" s="4">
        <v>44845</v>
      </c>
      <c r="B239">
        <v>20.920000076293949</v>
      </c>
      <c r="C239">
        <v>3588.840087890625</v>
      </c>
      <c r="D239">
        <f t="shared" si="12"/>
        <v>-1.5065899165373042E-2</v>
      </c>
      <c r="E239">
        <f t="shared" si="13"/>
        <v>-6.5191757777544046E-3</v>
      </c>
      <c r="F239">
        <f t="shared" si="14"/>
        <v>-1.0556159900104591E-2</v>
      </c>
      <c r="G239">
        <f t="shared" si="15"/>
        <v>-4.5097392652684518E-3</v>
      </c>
      <c r="H239">
        <f>0</f>
        <v>0</v>
      </c>
    </row>
    <row r="240" spans="1:8" x14ac:dyDescent="0.2">
      <c r="A240" s="4">
        <v>44846</v>
      </c>
      <c r="B240">
        <v>21.559999465942379</v>
      </c>
      <c r="C240">
        <v>3577.030029296875</v>
      </c>
      <c r="D240">
        <f t="shared" si="12"/>
        <v>3.0592704938546378E-2</v>
      </c>
      <c r="E240">
        <f t="shared" si="13"/>
        <v>-3.2907731480149582E-3</v>
      </c>
      <c r="F240">
        <f t="shared" si="14"/>
        <v>-6.1831023919035836E-3</v>
      </c>
      <c r="G240">
        <f t="shared" si="15"/>
        <v>3.677580733044996E-2</v>
      </c>
      <c r="H240">
        <f>0</f>
        <v>0</v>
      </c>
    </row>
    <row r="241" spans="1:8" x14ac:dyDescent="0.2">
      <c r="A241" s="4">
        <v>44847</v>
      </c>
      <c r="B241">
        <v>21.75</v>
      </c>
      <c r="C241">
        <v>3669.909912109375</v>
      </c>
      <c r="D241">
        <f t="shared" si="12"/>
        <v>8.8126409445306031E-3</v>
      </c>
      <c r="E241">
        <f t="shared" si="13"/>
        <v>2.5965642460864968E-2</v>
      </c>
      <c r="F241">
        <f t="shared" si="14"/>
        <v>3.3446399443741719E-2</v>
      </c>
      <c r="G241">
        <f t="shared" si="15"/>
        <v>-2.4633758499211116E-2</v>
      </c>
      <c r="H241">
        <f>0</f>
        <v>0</v>
      </c>
    </row>
    <row r="242" spans="1:8" x14ac:dyDescent="0.2">
      <c r="A242" s="4">
        <v>44848</v>
      </c>
      <c r="B242">
        <v>20.020000457763668</v>
      </c>
      <c r="C242">
        <v>3583.070068359375</v>
      </c>
      <c r="D242">
        <f t="shared" si="12"/>
        <v>-7.9540208838452031E-2</v>
      </c>
      <c r="E242">
        <f t="shared" si="13"/>
        <v>-2.3662663615654389E-2</v>
      </c>
      <c r="F242">
        <f t="shared" si="14"/>
        <v>-3.3778002651586835E-2</v>
      </c>
      <c r="G242">
        <f t="shared" si="15"/>
        <v>-4.5762206186865197E-2</v>
      </c>
      <c r="H242">
        <f>0</f>
        <v>0</v>
      </c>
    </row>
    <row r="243" spans="1:8" x14ac:dyDescent="0.2">
      <c r="A243" s="4">
        <v>44851</v>
      </c>
      <c r="B243">
        <v>21.760000228881839</v>
      </c>
      <c r="C243">
        <v>3677.949951171875</v>
      </c>
      <c r="D243">
        <f t="shared" si="12"/>
        <v>8.6913073493133153E-2</v>
      </c>
      <c r="E243">
        <f t="shared" si="13"/>
        <v>2.6480052302171098E-2</v>
      </c>
      <c r="F243">
        <f t="shared" si="14"/>
        <v>3.4143197234108344E-2</v>
      </c>
      <c r="G243">
        <f t="shared" si="15"/>
        <v>5.2769876259024809E-2</v>
      </c>
      <c r="H243">
        <f>0</f>
        <v>0</v>
      </c>
    </row>
    <row r="244" spans="1:8" x14ac:dyDescent="0.2">
      <c r="A244" s="4">
        <v>44852</v>
      </c>
      <c r="B244">
        <v>21.870000839233398</v>
      </c>
      <c r="C244">
        <v>3719.97998046875</v>
      </c>
      <c r="D244">
        <f t="shared" si="12"/>
        <v>5.0551750548952779E-3</v>
      </c>
      <c r="E244">
        <f t="shared" si="13"/>
        <v>1.1427569666488724E-2</v>
      </c>
      <c r="F244">
        <f t="shared" si="14"/>
        <v>1.3753741594137985E-2</v>
      </c>
      <c r="G244">
        <f t="shared" si="15"/>
        <v>-8.6985665392427074E-3</v>
      </c>
      <c r="H244">
        <f>0</f>
        <v>0</v>
      </c>
    </row>
    <row r="245" spans="1:8" x14ac:dyDescent="0.2">
      <c r="A245" s="4">
        <v>44853</v>
      </c>
      <c r="B245">
        <v>21.110000610351559</v>
      </c>
      <c r="C245">
        <v>3695.159912109375</v>
      </c>
      <c r="D245">
        <f t="shared" si="12"/>
        <v>-3.4750809314942788E-2</v>
      </c>
      <c r="E245">
        <f t="shared" si="13"/>
        <v>-6.6720972934503076E-3</v>
      </c>
      <c r="F245">
        <f t="shared" si="14"/>
        <v>-1.0763300910404602E-2</v>
      </c>
      <c r="G245">
        <f t="shared" si="15"/>
        <v>-2.3987508404538185E-2</v>
      </c>
      <c r="H245">
        <f>0</f>
        <v>0</v>
      </c>
    </row>
    <row r="246" spans="1:8" x14ac:dyDescent="0.2">
      <c r="A246" s="4">
        <v>44854</v>
      </c>
      <c r="B246">
        <v>21.319999694824219</v>
      </c>
      <c r="C246">
        <v>3665.780029296875</v>
      </c>
      <c r="D246">
        <f t="shared" si="12"/>
        <v>9.9478483373272031E-3</v>
      </c>
      <c r="E246">
        <f t="shared" si="13"/>
        <v>-7.9509097065648682E-3</v>
      </c>
      <c r="F246">
        <f t="shared" si="14"/>
        <v>-1.2495526058914849E-2</v>
      </c>
      <c r="G246">
        <f t="shared" si="15"/>
        <v>2.2443374396242052E-2</v>
      </c>
      <c r="H246">
        <f>0</f>
        <v>0</v>
      </c>
    </row>
    <row r="247" spans="1:8" x14ac:dyDescent="0.2">
      <c r="A247" s="4">
        <v>44855</v>
      </c>
      <c r="B247">
        <v>21.5</v>
      </c>
      <c r="C247">
        <v>3752.75</v>
      </c>
      <c r="D247">
        <f t="shared" si="12"/>
        <v>8.4427911703712777E-3</v>
      </c>
      <c r="E247">
        <f t="shared" si="13"/>
        <v>2.372481982226482E-2</v>
      </c>
      <c r="F247">
        <f t="shared" si="14"/>
        <v>3.0411075976337642E-2</v>
      </c>
      <c r="G247">
        <f t="shared" si="15"/>
        <v>-2.1968284805966364E-2</v>
      </c>
      <c r="H247">
        <f>0</f>
        <v>0</v>
      </c>
    </row>
    <row r="248" spans="1:8" x14ac:dyDescent="0.2">
      <c r="A248" s="4">
        <v>44858</v>
      </c>
      <c r="B248">
        <v>21</v>
      </c>
      <c r="C248">
        <v>3797.340087890625</v>
      </c>
      <c r="D248">
        <f t="shared" si="12"/>
        <v>-2.3255813953488413E-2</v>
      </c>
      <c r="E248">
        <f t="shared" si="13"/>
        <v>1.1881976654619875E-2</v>
      </c>
      <c r="F248">
        <f t="shared" si="14"/>
        <v>1.436926206017921E-2</v>
      </c>
      <c r="G248">
        <f t="shared" si="15"/>
        <v>-3.7625076013667623E-2</v>
      </c>
      <c r="H248">
        <f>0</f>
        <v>0</v>
      </c>
    </row>
    <row r="249" spans="1:8" x14ac:dyDescent="0.2">
      <c r="A249" s="4">
        <v>44859</v>
      </c>
      <c r="B249">
        <v>22.190000534057621</v>
      </c>
      <c r="C249">
        <v>3859.110107421875</v>
      </c>
      <c r="D249">
        <f t="shared" si="12"/>
        <v>5.6666692097981919E-2</v>
      </c>
      <c r="E249">
        <f t="shared" si="13"/>
        <v>1.6266654579669915E-2</v>
      </c>
      <c r="F249">
        <f t="shared" si="14"/>
        <v>2.0308561125466737E-2</v>
      </c>
      <c r="G249">
        <f t="shared" si="15"/>
        <v>3.6358130972515182E-2</v>
      </c>
      <c r="H249">
        <f>0</f>
        <v>0</v>
      </c>
    </row>
    <row r="250" spans="1:8" x14ac:dyDescent="0.2">
      <c r="A250" s="4">
        <v>44860</v>
      </c>
      <c r="B250">
        <v>21.70000076293945</v>
      </c>
      <c r="C250">
        <v>3830.60009765625</v>
      </c>
      <c r="D250">
        <f t="shared" si="12"/>
        <v>-2.2082008081347748E-2</v>
      </c>
      <c r="E250">
        <f t="shared" si="13"/>
        <v>-7.3877160723645474E-3</v>
      </c>
      <c r="F250">
        <f t="shared" si="14"/>
        <v>-1.1732647808252075E-2</v>
      </c>
      <c r="G250">
        <f t="shared" si="15"/>
        <v>-1.0349360273095673E-2</v>
      </c>
      <c r="H250">
        <f>0</f>
        <v>0</v>
      </c>
    </row>
    <row r="251" spans="1:8" x14ac:dyDescent="0.2">
      <c r="A251" s="4">
        <v>44861</v>
      </c>
      <c r="B251">
        <v>22.059999465942379</v>
      </c>
      <c r="C251">
        <v>3807.300048828125</v>
      </c>
      <c r="D251">
        <f t="shared" si="12"/>
        <v>1.658980139842936E-2</v>
      </c>
      <c r="E251">
        <f t="shared" si="13"/>
        <v>-6.0826106182112483E-3</v>
      </c>
      <c r="F251">
        <f t="shared" si="14"/>
        <v>-9.9648072196264273E-3</v>
      </c>
      <c r="G251">
        <f t="shared" si="15"/>
        <v>2.6554608618055787E-2</v>
      </c>
      <c r="H251">
        <f>0</f>
        <v>0</v>
      </c>
    </row>
    <row r="252" spans="1:8" x14ac:dyDescent="0.2">
      <c r="A252" s="4">
        <v>44862</v>
      </c>
      <c r="B252">
        <v>22.809999465942379</v>
      </c>
      <c r="C252">
        <v>3901.06005859375</v>
      </c>
      <c r="D252">
        <f t="shared" si="12"/>
        <v>3.3998187586445683E-2</v>
      </c>
      <c r="E252">
        <f t="shared" si="13"/>
        <v>2.4626377895927698E-2</v>
      </c>
      <c r="F252">
        <f t="shared" si="14"/>
        <v>3.1632288369981644E-2</v>
      </c>
      <c r="G252">
        <f t="shared" si="15"/>
        <v>2.3658992164640388E-3</v>
      </c>
      <c r="H252">
        <f>0</f>
        <v>0</v>
      </c>
    </row>
    <row r="253" spans="1:8" x14ac:dyDescent="0.2">
      <c r="A253" s="4">
        <v>44865</v>
      </c>
      <c r="B253">
        <v>21.569999694824219</v>
      </c>
      <c r="C253">
        <v>3871.97998046875</v>
      </c>
      <c r="D253">
        <f t="shared" si="12"/>
        <v>-5.436211311489092E-2</v>
      </c>
      <c r="E253">
        <f t="shared" si="13"/>
        <v>-7.4544041076575196E-3</v>
      </c>
      <c r="F253">
        <f t="shared" si="14"/>
        <v>-1.1822980597216703E-2</v>
      </c>
      <c r="G253">
        <f t="shared" si="15"/>
        <v>-4.2539132517674216E-2</v>
      </c>
      <c r="H253">
        <f>0</f>
        <v>0</v>
      </c>
    </row>
    <row r="254" spans="1:8" x14ac:dyDescent="0.2">
      <c r="A254" s="4">
        <v>44866</v>
      </c>
      <c r="B254">
        <v>21.110000610351559</v>
      </c>
      <c r="C254">
        <v>3856.10009765625</v>
      </c>
      <c r="D254">
        <f t="shared" si="12"/>
        <v>-2.1325873480797397E-2</v>
      </c>
      <c r="E254">
        <f t="shared" si="13"/>
        <v>-4.1012306087846451E-3</v>
      </c>
      <c r="F254">
        <f t="shared" si="14"/>
        <v>-7.2809137526205214E-3</v>
      </c>
      <c r="G254">
        <f t="shared" si="15"/>
        <v>-1.4044959728176876E-2</v>
      </c>
      <c r="H254">
        <f>0</f>
        <v>0</v>
      </c>
    </row>
    <row r="255" spans="1:8" x14ac:dyDescent="0.2">
      <c r="A255" s="4">
        <v>44867</v>
      </c>
      <c r="B255">
        <v>25.75</v>
      </c>
      <c r="C255">
        <v>3759.68994140625</v>
      </c>
      <c r="D255">
        <f t="shared" si="12"/>
        <v>0.21980100689211524</v>
      </c>
      <c r="E255">
        <f t="shared" si="13"/>
        <v>-2.500198485734284E-2</v>
      </c>
      <c r="F255">
        <f t="shared" si="14"/>
        <v>-3.5592190497274308E-2</v>
      </c>
      <c r="G255">
        <f t="shared" si="15"/>
        <v>0.25539319738938954</v>
      </c>
      <c r="H255">
        <f>0</f>
        <v>0</v>
      </c>
    </row>
    <row r="256" spans="1:8" x14ac:dyDescent="0.2">
      <c r="A256" s="4">
        <v>44868</v>
      </c>
      <c r="B256">
        <v>25.54999923706055</v>
      </c>
      <c r="C256">
        <v>3719.889892578125</v>
      </c>
      <c r="D256">
        <f t="shared" si="12"/>
        <v>-7.7670199199786349E-3</v>
      </c>
      <c r="E256">
        <f t="shared" si="13"/>
        <v>-1.0585992315429671E-2</v>
      </c>
      <c r="F256">
        <f t="shared" si="14"/>
        <v>-1.6064897388647699E-2</v>
      </c>
      <c r="G256">
        <f t="shared" si="15"/>
        <v>8.297877468669064E-3</v>
      </c>
      <c r="H256">
        <f>0</f>
        <v>0</v>
      </c>
    </row>
    <row r="257" spans="1:8" x14ac:dyDescent="0.2">
      <c r="A257" s="4">
        <v>44869</v>
      </c>
      <c r="B257">
        <v>25.889999389648441</v>
      </c>
      <c r="C257">
        <v>3770.550048828125</v>
      </c>
      <c r="D257">
        <f t="shared" si="12"/>
        <v>1.3307247073992778E-2</v>
      </c>
      <c r="E257">
        <f t="shared" si="13"/>
        <v>1.3618724670070526E-2</v>
      </c>
      <c r="F257">
        <f t="shared" si="14"/>
        <v>1.6721787386127361E-2</v>
      </c>
      <c r="G257">
        <f t="shared" si="15"/>
        <v>-3.4145403121345827E-3</v>
      </c>
      <c r="H257">
        <f>0</f>
        <v>0</v>
      </c>
    </row>
    <row r="258" spans="1:8" x14ac:dyDescent="0.2">
      <c r="A258" s="4">
        <v>44872</v>
      </c>
      <c r="B258">
        <v>25.75</v>
      </c>
      <c r="C258">
        <v>3806.800048828125</v>
      </c>
      <c r="D258">
        <f t="shared" ref="D258:D300" si="16">(B258/B257)-1</f>
        <v>-5.4074697933139682E-3</v>
      </c>
      <c r="E258">
        <f t="shared" ref="E258:E300" si="17">(C258/C257)-1</f>
        <v>9.6139819205598442E-3</v>
      </c>
      <c r="F258">
        <f t="shared" ref="F258:F300" si="18">alpha_chgg+beta_chgg*E258</f>
        <v>1.1297132422760963E-2</v>
      </c>
      <c r="G258">
        <f t="shared" ref="G258:G300" si="19">D258-F258</f>
        <v>-1.6704602216074931E-2</v>
      </c>
      <c r="H258">
        <f>0</f>
        <v>0</v>
      </c>
    </row>
    <row r="259" spans="1:8" x14ac:dyDescent="0.2">
      <c r="A259" s="4">
        <v>44873</v>
      </c>
      <c r="B259">
        <v>26.280000686645511</v>
      </c>
      <c r="C259">
        <v>3828.110107421875</v>
      </c>
      <c r="D259">
        <f t="shared" si="16"/>
        <v>2.0582550937689792E-2</v>
      </c>
      <c r="E259">
        <f t="shared" si="17"/>
        <v>5.5978928024627006E-3</v>
      </c>
      <c r="F259">
        <f t="shared" si="18"/>
        <v>5.8571081489248037E-3</v>
      </c>
      <c r="G259">
        <f t="shared" si="19"/>
        <v>1.4725442788764989E-2</v>
      </c>
      <c r="H259">
        <f>0</f>
        <v>0</v>
      </c>
    </row>
    <row r="260" spans="1:8" x14ac:dyDescent="0.2">
      <c r="A260" s="4">
        <v>44874</v>
      </c>
      <c r="B260">
        <v>27.229999542236332</v>
      </c>
      <c r="C260">
        <v>3748.570068359375</v>
      </c>
      <c r="D260">
        <f t="shared" si="16"/>
        <v>3.6149118370212729E-2</v>
      </c>
      <c r="E260">
        <f t="shared" si="17"/>
        <v>-2.077788695478977E-2</v>
      </c>
      <c r="F260">
        <f t="shared" si="18"/>
        <v>-2.9870406331330094E-2</v>
      </c>
      <c r="G260">
        <f t="shared" si="19"/>
        <v>6.601952470154282E-2</v>
      </c>
      <c r="H260">
        <f>0</f>
        <v>0</v>
      </c>
    </row>
    <row r="261" spans="1:8" x14ac:dyDescent="0.2">
      <c r="A261" s="4">
        <v>44875</v>
      </c>
      <c r="B261">
        <v>28.489999771118161</v>
      </c>
      <c r="C261">
        <v>3956.3701171875</v>
      </c>
      <c r="D261">
        <f t="shared" si="16"/>
        <v>4.6272502756654399E-2</v>
      </c>
      <c r="E261">
        <f t="shared" si="17"/>
        <v>5.5434484360344927E-2</v>
      </c>
      <c r="F261">
        <f t="shared" si="18"/>
        <v>7.3363644938275907E-2</v>
      </c>
      <c r="G261">
        <f t="shared" si="19"/>
        <v>-2.7091142181621508E-2</v>
      </c>
      <c r="H261">
        <f>0</f>
        <v>0</v>
      </c>
    </row>
    <row r="262" spans="1:8" x14ac:dyDescent="0.2">
      <c r="A262" s="4">
        <v>44876</v>
      </c>
      <c r="B262">
        <v>28.20999908447266</v>
      </c>
      <c r="C262">
        <v>3992.929931640625</v>
      </c>
      <c r="D262">
        <f t="shared" si="16"/>
        <v>-9.8280340082470552E-3</v>
      </c>
      <c r="E262">
        <f t="shared" si="17"/>
        <v>9.2407467881479022E-3</v>
      </c>
      <c r="F262">
        <f t="shared" si="18"/>
        <v>1.0791563915573191E-2</v>
      </c>
      <c r="G262">
        <f t="shared" si="19"/>
        <v>-2.0619597923820246E-2</v>
      </c>
      <c r="H262">
        <f>0</f>
        <v>0</v>
      </c>
    </row>
    <row r="263" spans="1:8" x14ac:dyDescent="0.2">
      <c r="A263" s="4">
        <v>44879</v>
      </c>
      <c r="B263">
        <v>26.95999908447266</v>
      </c>
      <c r="C263">
        <v>3957.25</v>
      </c>
      <c r="D263">
        <f t="shared" si="16"/>
        <v>-4.4310529619549843E-2</v>
      </c>
      <c r="E263">
        <f t="shared" si="17"/>
        <v>-8.9357770488009969E-3</v>
      </c>
      <c r="F263">
        <f t="shared" si="18"/>
        <v>-1.3829585660364022E-2</v>
      </c>
      <c r="G263">
        <f t="shared" si="19"/>
        <v>-3.0480943959185821E-2</v>
      </c>
      <c r="H263">
        <f>0</f>
        <v>0</v>
      </c>
    </row>
    <row r="264" spans="1:8" x14ac:dyDescent="0.2">
      <c r="A264" s="4">
        <v>44880</v>
      </c>
      <c r="B264">
        <v>28.89999961853027</v>
      </c>
      <c r="C264">
        <v>3991.72998046875</v>
      </c>
      <c r="D264">
        <f t="shared" si="16"/>
        <v>7.1958479226170713E-2</v>
      </c>
      <c r="E264">
        <f t="shared" si="17"/>
        <v>8.7131165503191443E-3</v>
      </c>
      <c r="F264">
        <f t="shared" si="18"/>
        <v>1.0076858335842837E-2</v>
      </c>
      <c r="G264">
        <f t="shared" si="19"/>
        <v>6.1881620890327879E-2</v>
      </c>
      <c r="H264">
        <f>0</f>
        <v>0</v>
      </c>
    </row>
    <row r="265" spans="1:8" x14ac:dyDescent="0.2">
      <c r="A265" s="4">
        <v>44881</v>
      </c>
      <c r="B265">
        <v>28.520000457763668</v>
      </c>
      <c r="C265">
        <v>3958.7900390625</v>
      </c>
      <c r="D265">
        <f t="shared" si="16"/>
        <v>-1.3148760061676645E-2</v>
      </c>
      <c r="E265">
        <f t="shared" si="17"/>
        <v>-8.252046497990273E-3</v>
      </c>
      <c r="F265">
        <f t="shared" si="18"/>
        <v>-1.2903433206123655E-2</v>
      </c>
      <c r="G265">
        <f t="shared" si="19"/>
        <v>-2.4532685555299014E-4</v>
      </c>
      <c r="H265">
        <f>0</f>
        <v>0</v>
      </c>
    </row>
    <row r="266" spans="1:8" x14ac:dyDescent="0.2">
      <c r="A266" s="4">
        <v>44882</v>
      </c>
      <c r="B266">
        <v>28.760000228881839</v>
      </c>
      <c r="C266">
        <v>3946.56005859375</v>
      </c>
      <c r="D266">
        <f t="shared" si="16"/>
        <v>8.4151391046993762E-3</v>
      </c>
      <c r="E266">
        <f t="shared" si="17"/>
        <v>-3.0893228355314273E-3</v>
      </c>
      <c r="F266">
        <f t="shared" si="18"/>
        <v>-5.9102263282365675E-3</v>
      </c>
      <c r="G266">
        <f t="shared" si="19"/>
        <v>1.4325365432935944E-2</v>
      </c>
      <c r="H266">
        <f>0</f>
        <v>0</v>
      </c>
    </row>
    <row r="267" spans="1:8" x14ac:dyDescent="0.2">
      <c r="A267" s="4">
        <v>44883</v>
      </c>
      <c r="B267">
        <v>28.29000091552734</v>
      </c>
      <c r="C267">
        <v>3965.340087890625</v>
      </c>
      <c r="D267">
        <f t="shared" si="16"/>
        <v>-1.6342117858626048E-2</v>
      </c>
      <c r="E267">
        <f t="shared" si="17"/>
        <v>4.7585819088147296E-3</v>
      </c>
      <c r="F267">
        <f t="shared" si="18"/>
        <v>4.7202131497163626E-3</v>
      </c>
      <c r="G267">
        <f t="shared" si="19"/>
        <v>-2.106233100834241E-2</v>
      </c>
      <c r="H267">
        <f>0</f>
        <v>0</v>
      </c>
    </row>
    <row r="268" spans="1:8" x14ac:dyDescent="0.2">
      <c r="A268" s="4">
        <v>44886</v>
      </c>
      <c r="B268">
        <v>28.610000610351559</v>
      </c>
      <c r="C268">
        <v>3949.93994140625</v>
      </c>
      <c r="D268">
        <f t="shared" si="16"/>
        <v>1.1311406308530225E-2</v>
      </c>
      <c r="E268">
        <f t="shared" si="17"/>
        <v>-3.8836886983297791E-3</v>
      </c>
      <c r="F268">
        <f t="shared" si="18"/>
        <v>-6.9862406916771222E-3</v>
      </c>
      <c r="G268">
        <f t="shared" si="19"/>
        <v>1.8297647000207348E-2</v>
      </c>
      <c r="H268">
        <f>0</f>
        <v>0</v>
      </c>
    </row>
    <row r="269" spans="1:8" x14ac:dyDescent="0.2">
      <c r="A269" s="4">
        <v>44887</v>
      </c>
      <c r="B269">
        <v>28.329999923706051</v>
      </c>
      <c r="C269">
        <v>4003.580078125</v>
      </c>
      <c r="D269">
        <f t="shared" si="16"/>
        <v>-9.7868116278263528E-3</v>
      </c>
      <c r="E269">
        <f t="shared" si="17"/>
        <v>1.3579987927526016E-2</v>
      </c>
      <c r="F269">
        <f t="shared" si="18"/>
        <v>1.6669316234831966E-2</v>
      </c>
      <c r="G269">
        <f t="shared" si="19"/>
        <v>-2.6456127862658319E-2</v>
      </c>
      <c r="H269">
        <f>0</f>
        <v>0</v>
      </c>
    </row>
    <row r="270" spans="1:8" x14ac:dyDescent="0.2">
      <c r="A270" s="4">
        <v>44888</v>
      </c>
      <c r="B270">
        <v>28.559999465942379</v>
      </c>
      <c r="C270">
        <v>4027.260009765625</v>
      </c>
      <c r="D270">
        <f t="shared" si="16"/>
        <v>8.1185860520907038E-3</v>
      </c>
      <c r="E270">
        <f t="shared" si="17"/>
        <v>5.9146891478476515E-3</v>
      </c>
      <c r="F270">
        <f t="shared" si="18"/>
        <v>6.2862270648848329E-3</v>
      </c>
      <c r="G270">
        <f t="shared" si="19"/>
        <v>1.8323589872058709E-3</v>
      </c>
      <c r="H270">
        <f>0</f>
        <v>0</v>
      </c>
    </row>
    <row r="271" spans="1:8" x14ac:dyDescent="0.2">
      <c r="A271" s="4">
        <v>44890</v>
      </c>
      <c r="B271">
        <v>28.559999465942379</v>
      </c>
      <c r="C271">
        <v>4026.1201171875</v>
      </c>
      <c r="D271">
        <f t="shared" si="16"/>
        <v>0</v>
      </c>
      <c r="E271">
        <f t="shared" si="17"/>
        <v>-2.8304419763336419E-4</v>
      </c>
      <c r="F271">
        <f t="shared" si="18"/>
        <v>-2.1089601061994936E-3</v>
      </c>
      <c r="G271">
        <f t="shared" si="19"/>
        <v>2.1089601061994936E-3</v>
      </c>
      <c r="H271">
        <f>0</f>
        <v>0</v>
      </c>
    </row>
    <row r="272" spans="1:8" x14ac:dyDescent="0.2">
      <c r="A272" s="4">
        <v>44893</v>
      </c>
      <c r="B272">
        <v>28.409999847412109</v>
      </c>
      <c r="C272">
        <v>3963.93994140625</v>
      </c>
      <c r="D272">
        <f t="shared" si="16"/>
        <v>-5.2520875817642088E-3</v>
      </c>
      <c r="E272">
        <f t="shared" si="17"/>
        <v>-1.5444192913123267E-2</v>
      </c>
      <c r="F272">
        <f t="shared" si="18"/>
        <v>-2.2645610216838287E-2</v>
      </c>
      <c r="G272">
        <f t="shared" si="19"/>
        <v>1.7393522635074078E-2</v>
      </c>
      <c r="H272">
        <f>0</f>
        <v>0</v>
      </c>
    </row>
    <row r="273" spans="1:15" x14ac:dyDescent="0.2">
      <c r="A273" s="4">
        <v>44894</v>
      </c>
      <c r="B273">
        <v>28.110000610351559</v>
      </c>
      <c r="C273">
        <v>3957.6298828125</v>
      </c>
      <c r="D273">
        <f t="shared" si="16"/>
        <v>-1.0559635292918812E-2</v>
      </c>
      <c r="E273">
        <f t="shared" si="17"/>
        <v>-1.5918653377758885E-3</v>
      </c>
      <c r="F273">
        <f t="shared" si="18"/>
        <v>-3.8818338057399985E-3</v>
      </c>
      <c r="G273">
        <f t="shared" si="19"/>
        <v>-6.6778014871788135E-3</v>
      </c>
      <c r="H273">
        <f>0</f>
        <v>0</v>
      </c>
      <c r="K273" t="s">
        <v>45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29.840000152587891</v>
      </c>
      <c r="C274" s="3">
        <v>4080.110107421875</v>
      </c>
      <c r="D274" s="3">
        <f t="shared" si="16"/>
        <v>6.154391692183947E-2</v>
      </c>
      <c r="E274" s="3">
        <f t="shared" si="17"/>
        <v>3.0947872397389053E-2</v>
      </c>
      <c r="F274" s="3">
        <f t="shared" si="18"/>
        <v>4.0195117162776309E-2</v>
      </c>
      <c r="G274" s="3">
        <f t="shared" si="19"/>
        <v>2.1348799759063161E-2</v>
      </c>
      <c r="H274" s="3">
        <f>0</f>
        <v>0</v>
      </c>
      <c r="K274">
        <f>SUM(G273:G275)</f>
        <v>9.1938018700616856E-3</v>
      </c>
      <c r="L274">
        <f>SUM(G272:G276)</f>
        <v>3.3310654422102737E-2</v>
      </c>
      <c r="M274">
        <f>SUM(G271:G277)</f>
        <v>2.433439344582241E-2</v>
      </c>
      <c r="N274">
        <f>SUM(G269:G279)</f>
        <v>-1.0086074934673128E-2</v>
      </c>
      <c r="O274">
        <f>SUM(G264:G284)</f>
        <v>9.2227554964266684E-2</v>
      </c>
    </row>
    <row r="275" spans="1:15" x14ac:dyDescent="0.2">
      <c r="A275" s="4">
        <v>44896</v>
      </c>
      <c r="B275">
        <v>29.590000152587891</v>
      </c>
      <c r="C275">
        <v>4076.570068359375</v>
      </c>
      <c r="D275">
        <f t="shared" si="16"/>
        <v>-8.378016042949632E-3</v>
      </c>
      <c r="E275">
        <f t="shared" si="17"/>
        <v>-8.6763321804983473E-4</v>
      </c>
      <c r="F275">
        <f t="shared" si="18"/>
        <v>-2.9008196411269694E-3</v>
      </c>
      <c r="G275">
        <f t="shared" si="19"/>
        <v>-5.4771964018226621E-3</v>
      </c>
      <c r="H275">
        <f>0</f>
        <v>0</v>
      </c>
      <c r="K275">
        <f>_xlfn.T.TEST(G273:G275, H273:H275, 2, 1)</f>
        <v>0.7695124301864722</v>
      </c>
      <c r="L275">
        <f>_xlfn.T.TEST(G272:G276, H272:H276, 2, 1)</f>
        <v>0.30944610924212324</v>
      </c>
      <c r="M275">
        <f>_xlfn.T.TEST(G271:G277, H271:H277, 2, 1)</f>
        <v>0.48586494120282342</v>
      </c>
      <c r="N275">
        <f>_xlfn.T.TEST(G269:G279, H269:H279, 2, 1)</f>
        <v>0.83575227854360501</v>
      </c>
      <c r="O275">
        <f>_xlfn.T.TEST(G264:G284, H264:H284, 2, 1)</f>
        <v>0.33740190947815929</v>
      </c>
    </row>
    <row r="276" spans="1:15" x14ac:dyDescent="0.2">
      <c r="A276" s="4">
        <v>44897</v>
      </c>
      <c r="B276">
        <v>29.690000534057621</v>
      </c>
      <c r="C276">
        <v>4071.699951171875</v>
      </c>
      <c r="D276">
        <f t="shared" si="16"/>
        <v>3.3795329825634379E-3</v>
      </c>
      <c r="E276">
        <f t="shared" si="17"/>
        <v>-1.194660488065602E-3</v>
      </c>
      <c r="F276">
        <f t="shared" si="18"/>
        <v>-3.3437969344035359E-3</v>
      </c>
      <c r="G276">
        <f t="shared" si="19"/>
        <v>6.7233299169669738E-3</v>
      </c>
      <c r="H276">
        <f>0</f>
        <v>0</v>
      </c>
    </row>
    <row r="277" spans="1:15" x14ac:dyDescent="0.2">
      <c r="A277" s="4">
        <v>44900</v>
      </c>
      <c r="B277">
        <v>28.590000152587891</v>
      </c>
      <c r="C277">
        <v>3998.840087890625</v>
      </c>
      <c r="D277">
        <f t="shared" si="16"/>
        <v>-3.7049523802059614E-2</v>
      </c>
      <c r="E277">
        <f t="shared" si="17"/>
        <v>-1.7894212283564803E-2</v>
      </c>
      <c r="F277">
        <f t="shared" si="18"/>
        <v>-2.5964302719579793E-2</v>
      </c>
      <c r="G277">
        <f t="shared" si="19"/>
        <v>-1.1085221082479821E-2</v>
      </c>
      <c r="H277">
        <f>0</f>
        <v>0</v>
      </c>
    </row>
    <row r="278" spans="1:15" x14ac:dyDescent="0.2">
      <c r="A278" s="4">
        <v>44901</v>
      </c>
      <c r="B278">
        <v>28.190000534057621</v>
      </c>
      <c r="C278">
        <v>3941.260009765625</v>
      </c>
      <c r="D278">
        <f t="shared" si="16"/>
        <v>-1.3990892493719098E-2</v>
      </c>
      <c r="E278">
        <f t="shared" si="17"/>
        <v>-1.4399194981406072E-2</v>
      </c>
      <c r="F278">
        <f t="shared" si="18"/>
        <v>-2.1230100264871973E-2</v>
      </c>
      <c r="G278">
        <f t="shared" si="19"/>
        <v>7.2392077711528752E-3</v>
      </c>
      <c r="H278">
        <f>0</f>
        <v>0</v>
      </c>
      <c r="M278" t="s">
        <v>56</v>
      </c>
    </row>
    <row r="279" spans="1:15" x14ac:dyDescent="0.2">
      <c r="A279" s="4">
        <v>44902</v>
      </c>
      <c r="B279">
        <v>27.590000152587891</v>
      </c>
      <c r="C279">
        <v>3933.919921875</v>
      </c>
      <c r="D279">
        <f t="shared" si="16"/>
        <v>-2.1284156442098801E-2</v>
      </c>
      <c r="E279">
        <f t="shared" si="17"/>
        <v>-1.8623708845491027E-3</v>
      </c>
      <c r="F279">
        <f t="shared" si="18"/>
        <v>-4.248249165902834E-3</v>
      </c>
      <c r="G279">
        <f t="shared" si="19"/>
        <v>-1.7035907276195965E-2</v>
      </c>
      <c r="H279">
        <f>0</f>
        <v>0</v>
      </c>
    </row>
    <row r="280" spans="1:15" x14ac:dyDescent="0.2">
      <c r="A280" s="4">
        <v>44903</v>
      </c>
      <c r="B280">
        <v>28.079999923706051</v>
      </c>
      <c r="C280">
        <v>3963.510009765625</v>
      </c>
      <c r="D280">
        <f t="shared" si="16"/>
        <v>1.7760049597977279E-2</v>
      </c>
      <c r="E280">
        <f t="shared" si="17"/>
        <v>7.5217819575039702E-3</v>
      </c>
      <c r="F280">
        <f t="shared" si="18"/>
        <v>8.4631269388050247E-3</v>
      </c>
      <c r="G280">
        <f t="shared" si="19"/>
        <v>9.2969226591722541E-3</v>
      </c>
      <c r="H280">
        <f>0</f>
        <v>0</v>
      </c>
    </row>
    <row r="281" spans="1:15" x14ac:dyDescent="0.2">
      <c r="A281" s="4">
        <v>44904</v>
      </c>
      <c r="B281">
        <v>27.190000534057621</v>
      </c>
      <c r="C281">
        <v>3934.3798828125</v>
      </c>
      <c r="D281">
        <f t="shared" si="16"/>
        <v>-3.1695135045106015E-2</v>
      </c>
      <c r="E281">
        <f t="shared" si="17"/>
        <v>-7.349578247904498E-3</v>
      </c>
      <c r="F281">
        <f t="shared" si="18"/>
        <v>-1.1680987926035051E-2</v>
      </c>
      <c r="G281">
        <f t="shared" si="19"/>
        <v>-2.0014147119070964E-2</v>
      </c>
      <c r="H281">
        <f>0</f>
        <v>0</v>
      </c>
    </row>
    <row r="282" spans="1:15" x14ac:dyDescent="0.2">
      <c r="A282" s="4">
        <v>44907</v>
      </c>
      <c r="B282">
        <v>27.64999961853027</v>
      </c>
      <c r="C282">
        <v>3990.56005859375</v>
      </c>
      <c r="D282">
        <f t="shared" si="16"/>
        <v>1.6917950549374394E-2</v>
      </c>
      <c r="E282">
        <f t="shared" si="17"/>
        <v>1.4279296218109305E-2</v>
      </c>
      <c r="F282">
        <f t="shared" si="18"/>
        <v>1.7616569635789971E-2</v>
      </c>
      <c r="G282">
        <f t="shared" si="19"/>
        <v>-6.986190864155771E-4</v>
      </c>
      <c r="H282">
        <f>0</f>
        <v>0</v>
      </c>
    </row>
    <row r="283" spans="1:15" x14ac:dyDescent="0.2">
      <c r="A283" s="4">
        <v>44908</v>
      </c>
      <c r="B283">
        <v>27.95000076293945</v>
      </c>
      <c r="C283">
        <v>4019.64990234375</v>
      </c>
      <c r="D283">
        <f t="shared" si="16"/>
        <v>1.0849951122897217E-2</v>
      </c>
      <c r="E283">
        <f t="shared" si="17"/>
        <v>7.2896644387934195E-3</v>
      </c>
      <c r="F283">
        <f t="shared" si="18"/>
        <v>8.1487103760654253E-3</v>
      </c>
      <c r="G283">
        <f t="shared" si="19"/>
        <v>2.7012407468317914E-3</v>
      </c>
      <c r="H283">
        <f>0</f>
        <v>0</v>
      </c>
    </row>
    <row r="284" spans="1:15" x14ac:dyDescent="0.2">
      <c r="A284" s="4">
        <v>44909</v>
      </c>
      <c r="B284">
        <v>28.729999542236332</v>
      </c>
      <c r="C284">
        <v>3995.320068359375</v>
      </c>
      <c r="D284">
        <f t="shared" si="16"/>
        <v>2.7906932307891985E-2</v>
      </c>
      <c r="E284">
        <f t="shared" si="17"/>
        <v>-6.0527246341003371E-3</v>
      </c>
      <c r="F284">
        <f t="shared" si="18"/>
        <v>-9.9243249309545409E-3</v>
      </c>
      <c r="G284">
        <f t="shared" si="19"/>
        <v>3.7831257238846526E-2</v>
      </c>
      <c r="H284">
        <f>0</f>
        <v>0</v>
      </c>
    </row>
    <row r="285" spans="1:15" x14ac:dyDescent="0.2">
      <c r="A285" s="4">
        <v>44910</v>
      </c>
      <c r="B285">
        <v>27.620000839233398</v>
      </c>
      <c r="C285">
        <v>3895.75</v>
      </c>
      <c r="D285">
        <f t="shared" si="16"/>
        <v>-3.8635528043469369E-2</v>
      </c>
      <c r="E285">
        <f t="shared" si="17"/>
        <v>-2.4921675023714007E-2</v>
      </c>
      <c r="F285">
        <f t="shared" si="18"/>
        <v>-3.5483406197045528E-2</v>
      </c>
      <c r="G285">
        <f t="shared" si="19"/>
        <v>-3.1521218464238415E-3</v>
      </c>
      <c r="H285">
        <f>0</f>
        <v>0</v>
      </c>
    </row>
    <row r="286" spans="1:15" x14ac:dyDescent="0.2">
      <c r="A286" s="4">
        <v>44911</v>
      </c>
      <c r="B286">
        <v>27.719999313354489</v>
      </c>
      <c r="C286">
        <v>3852.360107421875</v>
      </c>
      <c r="D286">
        <f t="shared" si="16"/>
        <v>3.6205094526660098E-3</v>
      </c>
      <c r="E286">
        <f t="shared" si="17"/>
        <v>-1.1137750774080746E-2</v>
      </c>
      <c r="F286">
        <f t="shared" si="18"/>
        <v>-1.6812286034689112E-2</v>
      </c>
      <c r="G286">
        <f t="shared" si="19"/>
        <v>2.0432795487355122E-2</v>
      </c>
      <c r="H286">
        <f>0</f>
        <v>0</v>
      </c>
    </row>
    <row r="287" spans="1:15" x14ac:dyDescent="0.2">
      <c r="A287" s="4">
        <v>44914</v>
      </c>
      <c r="B287">
        <v>27.270000457763668</v>
      </c>
      <c r="C287">
        <v>3817.659912109375</v>
      </c>
      <c r="D287">
        <f t="shared" si="16"/>
        <v>-1.6233725351285533E-2</v>
      </c>
      <c r="E287">
        <f t="shared" si="17"/>
        <v>-9.0075160018523448E-3</v>
      </c>
      <c r="F287">
        <f t="shared" si="18"/>
        <v>-1.3926760208662851E-2</v>
      </c>
      <c r="G287">
        <f t="shared" si="19"/>
        <v>-2.3069651426226821E-3</v>
      </c>
      <c r="H287">
        <f>0</f>
        <v>0</v>
      </c>
    </row>
    <row r="288" spans="1:15" x14ac:dyDescent="0.2">
      <c r="A288" s="4">
        <v>44915</v>
      </c>
      <c r="B288">
        <v>26.760000228881839</v>
      </c>
      <c r="C288">
        <v>3821.6201171875</v>
      </c>
      <c r="D288">
        <f t="shared" si="16"/>
        <v>-1.8701878266255578E-2</v>
      </c>
      <c r="E288">
        <f t="shared" si="17"/>
        <v>1.0373383615349674E-3</v>
      </c>
      <c r="F288">
        <f t="shared" si="18"/>
        <v>-3.2042579796956179E-4</v>
      </c>
      <c r="G288">
        <f t="shared" si="19"/>
        <v>-1.8381452468286017E-2</v>
      </c>
      <c r="H288">
        <f>0</f>
        <v>0</v>
      </c>
    </row>
    <row r="289" spans="1:8" x14ac:dyDescent="0.2">
      <c r="A289" s="4">
        <v>44916</v>
      </c>
      <c r="B289">
        <v>26.870000839233398</v>
      </c>
      <c r="C289">
        <v>3878.43994140625</v>
      </c>
      <c r="D289">
        <f t="shared" si="16"/>
        <v>4.1106356282027967E-3</v>
      </c>
      <c r="E289">
        <f t="shared" si="17"/>
        <v>1.4867993802734736E-2</v>
      </c>
      <c r="F289">
        <f t="shared" si="18"/>
        <v>1.8413994457833871E-2</v>
      </c>
      <c r="G289">
        <f t="shared" si="19"/>
        <v>-1.4303358829631074E-2</v>
      </c>
      <c r="H289">
        <f>0</f>
        <v>0</v>
      </c>
    </row>
    <row r="290" spans="1:8" x14ac:dyDescent="0.2">
      <c r="A290" s="4">
        <v>44917</v>
      </c>
      <c r="B290">
        <v>26.059999465942379</v>
      </c>
      <c r="C290">
        <v>3822.389892578125</v>
      </c>
      <c r="D290">
        <f t="shared" si="16"/>
        <v>-3.0145193449652607E-2</v>
      </c>
      <c r="E290">
        <f t="shared" si="17"/>
        <v>-1.4451699568616361E-2</v>
      </c>
      <c r="F290">
        <f t="shared" si="18"/>
        <v>-2.1301220755606268E-2</v>
      </c>
      <c r="G290">
        <f t="shared" si="19"/>
        <v>-8.8439726940463398E-3</v>
      </c>
      <c r="H290">
        <f>0</f>
        <v>0</v>
      </c>
    </row>
    <row r="291" spans="1:8" x14ac:dyDescent="0.2">
      <c r="A291" s="4">
        <v>44918</v>
      </c>
      <c r="B291">
        <v>26</v>
      </c>
      <c r="C291">
        <v>3844.820068359375</v>
      </c>
      <c r="D291">
        <f t="shared" si="16"/>
        <v>-2.3023586788937234E-3</v>
      </c>
      <c r="E291">
        <f t="shared" si="17"/>
        <v>5.8681025252820262E-3</v>
      </c>
      <c r="F291">
        <f t="shared" si="18"/>
        <v>6.2231227984852052E-3</v>
      </c>
      <c r="G291">
        <f t="shared" si="19"/>
        <v>-8.5254814773789295E-3</v>
      </c>
      <c r="H291">
        <f>0</f>
        <v>0</v>
      </c>
    </row>
    <row r="292" spans="1:8" x14ac:dyDescent="0.2">
      <c r="A292" s="4">
        <v>44922</v>
      </c>
      <c r="B292">
        <v>25.409999847412109</v>
      </c>
      <c r="C292">
        <v>3829.25</v>
      </c>
      <c r="D292">
        <f t="shared" si="16"/>
        <v>-2.2692313561072708E-2</v>
      </c>
      <c r="E292">
        <f t="shared" si="17"/>
        <v>-4.0496221104097119E-3</v>
      </c>
      <c r="F292">
        <f t="shared" si="18"/>
        <v>-7.2110070658812364E-3</v>
      </c>
      <c r="G292">
        <f t="shared" si="19"/>
        <v>-1.5481306495191471E-2</v>
      </c>
      <c r="H292">
        <f>0</f>
        <v>0</v>
      </c>
    </row>
    <row r="293" spans="1:8" x14ac:dyDescent="0.2">
      <c r="A293" s="4">
        <v>44923</v>
      </c>
      <c r="B293">
        <v>25.260000228881839</v>
      </c>
      <c r="C293">
        <v>3783.219970703125</v>
      </c>
      <c r="D293">
        <f t="shared" si="16"/>
        <v>-5.9031727442354631E-3</v>
      </c>
      <c r="E293">
        <f t="shared" si="17"/>
        <v>-1.2020638322615351E-2</v>
      </c>
      <c r="F293">
        <f t="shared" si="18"/>
        <v>-1.8008208125524491E-2</v>
      </c>
      <c r="G293">
        <f t="shared" si="19"/>
        <v>1.2105035381289028E-2</v>
      </c>
      <c r="H293">
        <f>0</f>
        <v>0</v>
      </c>
    </row>
    <row r="294" spans="1:8" x14ac:dyDescent="0.2">
      <c r="A294" s="4">
        <v>44924</v>
      </c>
      <c r="B294">
        <v>25.530000686645511</v>
      </c>
      <c r="C294">
        <v>3849.280029296875</v>
      </c>
      <c r="D294">
        <f t="shared" si="16"/>
        <v>1.0688854129738301E-2</v>
      </c>
      <c r="E294">
        <f t="shared" si="17"/>
        <v>1.7461331644819111E-2</v>
      </c>
      <c r="F294">
        <f t="shared" si="18"/>
        <v>2.1926820094004339E-2</v>
      </c>
      <c r="G294">
        <f t="shared" si="19"/>
        <v>-1.1237965964266038E-2</v>
      </c>
      <c r="H294">
        <f>0</f>
        <v>0</v>
      </c>
    </row>
    <row r="295" spans="1:8" x14ac:dyDescent="0.2">
      <c r="A295" s="4">
        <v>44925</v>
      </c>
      <c r="B295">
        <v>25.270000457763668</v>
      </c>
      <c r="C295">
        <v>3839.5</v>
      </c>
      <c r="D295">
        <f t="shared" si="16"/>
        <v>-1.0184105831922197E-2</v>
      </c>
      <c r="E295">
        <f t="shared" si="17"/>
        <v>-2.5407424823445934E-3</v>
      </c>
      <c r="F295">
        <f t="shared" si="18"/>
        <v>-5.167142609292609E-3</v>
      </c>
      <c r="G295">
        <f t="shared" si="19"/>
        <v>-5.0169632226295877E-3</v>
      </c>
      <c r="H295">
        <f>0</f>
        <v>0</v>
      </c>
    </row>
    <row r="296" spans="1:8" x14ac:dyDescent="0.2">
      <c r="A296" s="4">
        <v>44929</v>
      </c>
      <c r="B296">
        <v>25.409999847412109</v>
      </c>
      <c r="C296">
        <v>3824.139892578125</v>
      </c>
      <c r="D296">
        <f t="shared" si="16"/>
        <v>5.5401419514193861E-3</v>
      </c>
      <c r="E296">
        <f t="shared" si="17"/>
        <v>-4.000548879248611E-3</v>
      </c>
      <c r="F296">
        <f t="shared" si="18"/>
        <v>-7.1445345447638635E-3</v>
      </c>
      <c r="G296">
        <f t="shared" si="19"/>
        <v>1.268467649618325E-2</v>
      </c>
      <c r="H296">
        <f>0</f>
        <v>0</v>
      </c>
    </row>
    <row r="297" spans="1:8" x14ac:dyDescent="0.2">
      <c r="A297" s="4">
        <v>44930</v>
      </c>
      <c r="B297">
        <v>25.45999908447266</v>
      </c>
      <c r="C297">
        <v>3852.969970703125</v>
      </c>
      <c r="D297">
        <f t="shared" si="16"/>
        <v>1.9676992271073779E-3</v>
      </c>
      <c r="E297">
        <f t="shared" si="17"/>
        <v>7.5389705750443792E-3</v>
      </c>
      <c r="F297">
        <f t="shared" si="18"/>
        <v>8.486409912340686E-3</v>
      </c>
      <c r="G297">
        <f t="shared" si="19"/>
        <v>-6.5187106852333081E-3</v>
      </c>
      <c r="H297">
        <f>0</f>
        <v>0</v>
      </c>
    </row>
    <row r="298" spans="1:8" x14ac:dyDescent="0.2">
      <c r="A298" s="4">
        <v>44931</v>
      </c>
      <c r="B298">
        <v>26.45000076293945</v>
      </c>
      <c r="C298">
        <v>3808.10009765625</v>
      </c>
      <c r="D298">
        <f t="shared" si="16"/>
        <v>3.8884592068605617E-2</v>
      </c>
      <c r="E298">
        <f t="shared" si="17"/>
        <v>-1.1645528874622113E-2</v>
      </c>
      <c r="F298">
        <f t="shared" si="18"/>
        <v>-1.7500100749810839E-2</v>
      </c>
      <c r="G298">
        <f t="shared" si="19"/>
        <v>5.638469281841646E-2</v>
      </c>
      <c r="H298">
        <f>0</f>
        <v>0</v>
      </c>
    </row>
    <row r="299" spans="1:8" x14ac:dyDescent="0.2">
      <c r="A299" s="4">
        <v>44932</v>
      </c>
      <c r="B299">
        <v>25.680000305175781</v>
      </c>
      <c r="C299">
        <v>3895.080078125</v>
      </c>
      <c r="D299">
        <f t="shared" si="16"/>
        <v>-2.9111547657970527E-2</v>
      </c>
      <c r="E299">
        <f t="shared" si="17"/>
        <v>2.284078102943865E-2</v>
      </c>
      <c r="F299">
        <f t="shared" si="18"/>
        <v>2.9213594458729831E-2</v>
      </c>
      <c r="G299">
        <f t="shared" si="19"/>
        <v>-5.8325142116700354E-2</v>
      </c>
      <c r="H299">
        <f>0</f>
        <v>0</v>
      </c>
    </row>
    <row r="300" spans="1:8" x14ac:dyDescent="0.2">
      <c r="A300" s="4">
        <v>44935</v>
      </c>
      <c r="B300">
        <v>25.04000091552734</v>
      </c>
      <c r="C300">
        <v>3892.090087890625</v>
      </c>
      <c r="D300">
        <f t="shared" si="16"/>
        <v>-2.4922094316309207E-2</v>
      </c>
      <c r="E300">
        <f t="shared" si="17"/>
        <v>-7.6763254526313052E-4</v>
      </c>
      <c r="F300">
        <f t="shared" si="18"/>
        <v>-2.7653629639062772E-3</v>
      </c>
      <c r="G300">
        <f t="shared" si="19"/>
        <v>-2.2156731352402929E-2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44A1-E7CE-014A-B9CB-DDB8C0AF5978}">
  <sheetPr codeName="Sheet35"/>
  <dimension ref="A1:R300"/>
  <sheetViews>
    <sheetView zoomScale="75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3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43.479743957519531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alpha_bac+beta_bac*E2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43.507011413574219</v>
      </c>
      <c r="C3">
        <v>4630.64990234375</v>
      </c>
      <c r="D3">
        <f t="shared" si="0"/>
        <v>6.2713009720871682E-4</v>
      </c>
      <c r="E3">
        <f t="shared" si="1"/>
        <v>3.6803630854131963E-3</v>
      </c>
      <c r="F3">
        <f t="shared" si="2"/>
        <v>3.3604702682435601E-3</v>
      </c>
      <c r="G3">
        <f t="shared" si="3"/>
        <v>-2.7333401710348433E-3</v>
      </c>
      <c r="H3">
        <f>0</f>
        <v>0</v>
      </c>
    </row>
    <row r="4" spans="1:15" x14ac:dyDescent="0.2">
      <c r="A4" s="4">
        <v>44503</v>
      </c>
      <c r="B4">
        <v>43.952255249023438</v>
      </c>
      <c r="C4">
        <v>4660.56982421875</v>
      </c>
      <c r="D4">
        <f t="shared" si="0"/>
        <v>1.0233840959949392E-2</v>
      </c>
      <c r="E4">
        <f t="shared" si="1"/>
        <v>6.461279195357994E-3</v>
      </c>
      <c r="F4">
        <f t="shared" si="2"/>
        <v>6.0917440523764917E-3</v>
      </c>
      <c r="G4">
        <f t="shared" si="3"/>
        <v>4.1420969075729001E-3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43.007244110107422</v>
      </c>
      <c r="C5">
        <v>4680.06005859375</v>
      </c>
      <c r="D5">
        <f t="shared" si="0"/>
        <v>-2.1500856635496834E-2</v>
      </c>
      <c r="E5">
        <f t="shared" si="1"/>
        <v>4.1819423611504369E-3</v>
      </c>
      <c r="F5">
        <f t="shared" si="2"/>
        <v>3.853095817639476E-3</v>
      </c>
      <c r="G5">
        <f t="shared" si="3"/>
        <v>-2.5353952453136312E-2</v>
      </c>
      <c r="H5">
        <f>0</f>
        <v>0</v>
      </c>
    </row>
    <row r="6" spans="1:15" x14ac:dyDescent="0.2">
      <c r="A6" s="4">
        <v>44505</v>
      </c>
      <c r="B6">
        <v>42.680122375488281</v>
      </c>
      <c r="C6">
        <v>4697.52978515625</v>
      </c>
      <c r="D6">
        <f t="shared" si="0"/>
        <v>-7.6062008014659011E-3</v>
      </c>
      <c r="E6">
        <f t="shared" si="1"/>
        <v>3.7327996529492591E-3</v>
      </c>
      <c r="F6">
        <f t="shared" si="2"/>
        <v>3.4119707869859281E-3</v>
      </c>
      <c r="G6">
        <f t="shared" si="3"/>
        <v>-1.1018171588451829E-2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43.016326904296882</v>
      </c>
      <c r="C7">
        <v>4701.7001953125</v>
      </c>
      <c r="D7">
        <f t="shared" si="0"/>
        <v>7.8773093912609671E-3</v>
      </c>
      <c r="E7">
        <f t="shared" si="1"/>
        <v>8.8778791130361689E-4</v>
      </c>
      <c r="F7">
        <f t="shared" si="2"/>
        <v>6.1774554670661493E-4</v>
      </c>
      <c r="G7">
        <f t="shared" si="3"/>
        <v>7.2595638445543519E-3</v>
      </c>
      <c r="H7">
        <f>0</f>
        <v>0</v>
      </c>
      <c r="J7" t="s">
        <v>20</v>
      </c>
      <c r="K7">
        <v>0.7016127094124649</v>
      </c>
    </row>
    <row r="8" spans="1:15" x14ac:dyDescent="0.2">
      <c r="A8" s="4">
        <v>44509</v>
      </c>
      <c r="B8">
        <v>42.598342895507812</v>
      </c>
      <c r="C8">
        <v>4685.25</v>
      </c>
      <c r="D8">
        <f t="shared" si="0"/>
        <v>-9.7168688930369118E-3</v>
      </c>
      <c r="E8">
        <f t="shared" si="1"/>
        <v>-3.4987758957707449E-3</v>
      </c>
      <c r="F8">
        <f t="shared" si="2"/>
        <v>-3.6905134064648907E-3</v>
      </c>
      <c r="G8">
        <f t="shared" si="3"/>
        <v>-6.0263554865720211E-3</v>
      </c>
      <c r="H8">
        <f>0</f>
        <v>0</v>
      </c>
      <c r="J8" t="s">
        <v>21</v>
      </c>
      <c r="K8">
        <v>0.49226039400909988</v>
      </c>
    </row>
    <row r="9" spans="1:15" x14ac:dyDescent="0.2">
      <c r="A9" s="4">
        <v>44510</v>
      </c>
      <c r="B9">
        <v>42.9163818359375</v>
      </c>
      <c r="C9">
        <v>4646.7099609375</v>
      </c>
      <c r="D9">
        <f t="shared" si="0"/>
        <v>7.4659932479022029E-3</v>
      </c>
      <c r="E9">
        <f t="shared" si="1"/>
        <v>-8.2258233952297033E-3</v>
      </c>
      <c r="F9">
        <f t="shared" si="2"/>
        <v>-8.3331780540797616E-3</v>
      </c>
      <c r="G9">
        <f t="shared" si="3"/>
        <v>1.5799171301981964E-2</v>
      </c>
      <c r="H9">
        <f>0</f>
        <v>0</v>
      </c>
      <c r="J9" t="s">
        <v>22</v>
      </c>
      <c r="K9">
        <v>0.49022127912560226</v>
      </c>
    </row>
    <row r="10" spans="1:15" x14ac:dyDescent="0.2">
      <c r="A10" s="4">
        <v>44511</v>
      </c>
      <c r="B10">
        <v>43.152626037597663</v>
      </c>
      <c r="C10">
        <v>4649.27001953125</v>
      </c>
      <c r="D10">
        <f t="shared" si="0"/>
        <v>5.5047557961267479E-3</v>
      </c>
      <c r="E10">
        <f t="shared" si="1"/>
        <v>5.509400447352153E-4</v>
      </c>
      <c r="F10">
        <f t="shared" si="2"/>
        <v>2.8691077470134011E-4</v>
      </c>
      <c r="G10">
        <f t="shared" si="3"/>
        <v>5.2178450214254079E-3</v>
      </c>
      <c r="H10">
        <f>0</f>
        <v>0</v>
      </c>
      <c r="J10" t="s">
        <v>23</v>
      </c>
      <c r="K10">
        <v>1.4527972987083238E-2</v>
      </c>
    </row>
    <row r="11" spans="1:15" ht="16" thickBot="1" x14ac:dyDescent="0.25">
      <c r="A11" s="4">
        <v>44512</v>
      </c>
      <c r="B11">
        <v>42.625595092773438</v>
      </c>
      <c r="C11">
        <v>4682.85009765625</v>
      </c>
      <c r="D11">
        <f t="shared" si="0"/>
        <v>-1.2213183604748434E-2</v>
      </c>
      <c r="E11">
        <f t="shared" si="1"/>
        <v>7.2226560264154749E-3</v>
      </c>
      <c r="F11">
        <f t="shared" si="2"/>
        <v>6.8395294929645524E-3</v>
      </c>
      <c r="G11">
        <f t="shared" si="3"/>
        <v>-1.9052713097712986E-2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42.752811431884773</v>
      </c>
      <c r="C12">
        <v>4682.7998046875</v>
      </c>
      <c r="D12">
        <f t="shared" si="0"/>
        <v>2.9845058780868516E-3</v>
      </c>
      <c r="E12">
        <f t="shared" si="1"/>
        <v>-1.0739820344718431E-5</v>
      </c>
      <c r="F12">
        <f t="shared" si="2"/>
        <v>-2.6474250426024553E-4</v>
      </c>
      <c r="G12">
        <f t="shared" si="3"/>
        <v>3.2492483823470973E-3</v>
      </c>
      <c r="H12">
        <f>0</f>
        <v>0</v>
      </c>
    </row>
    <row r="13" spans="1:15" ht="16" thickBot="1" x14ac:dyDescent="0.25">
      <c r="A13" s="4">
        <v>44516</v>
      </c>
      <c r="B13">
        <v>42.780078887939453</v>
      </c>
      <c r="C13">
        <v>4700.89990234375</v>
      </c>
      <c r="D13">
        <f t="shared" si="0"/>
        <v>6.3779328519997236E-4</v>
      </c>
      <c r="E13">
        <f t="shared" si="1"/>
        <v>3.865229864862485E-3</v>
      </c>
      <c r="F13">
        <f t="shared" si="2"/>
        <v>3.542036978027175E-3</v>
      </c>
      <c r="G13">
        <f t="shared" si="3"/>
        <v>-2.9042436928272027E-3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42.262126922607422</v>
      </c>
      <c r="C14">
        <v>4688.669921875</v>
      </c>
      <c r="D14">
        <f t="shared" si="0"/>
        <v>-1.2107316741719498E-2</v>
      </c>
      <c r="E14">
        <f t="shared" si="1"/>
        <v>-2.601625374463401E-3</v>
      </c>
      <c r="F14">
        <f t="shared" si="2"/>
        <v>-2.8093779811619746E-3</v>
      </c>
      <c r="G14">
        <f t="shared" si="3"/>
        <v>-9.2979387605575236E-3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42.089485168457031</v>
      </c>
      <c r="C15">
        <v>4704.5400390625</v>
      </c>
      <c r="D15">
        <f t="shared" si="0"/>
        <v>-4.0850228495726837E-3</v>
      </c>
      <c r="E15">
        <f t="shared" si="1"/>
        <v>3.3847802152713324E-3</v>
      </c>
      <c r="F15">
        <f t="shared" si="2"/>
        <v>3.0701638683596506E-3</v>
      </c>
      <c r="G15">
        <f t="shared" si="3"/>
        <v>-7.1551867179323343E-3</v>
      </c>
      <c r="H15">
        <f>0</f>
        <v>0</v>
      </c>
      <c r="J15" t="s">
        <v>26</v>
      </c>
      <c r="K15">
        <v>1</v>
      </c>
      <c r="L15">
        <v>5.0952236033759153E-2</v>
      </c>
      <c r="M15">
        <v>5.0952236033759153E-2</v>
      </c>
      <c r="N15">
        <v>241.4088573394896</v>
      </c>
      <c r="O15">
        <v>1.6138000844403959E-38</v>
      </c>
    </row>
    <row r="16" spans="1:15" x14ac:dyDescent="0.2">
      <c r="A16" s="4">
        <v>44519</v>
      </c>
      <c r="B16">
        <v>41.253517150878913</v>
      </c>
      <c r="C16">
        <v>4697.9599609375</v>
      </c>
      <c r="D16">
        <f t="shared" si="0"/>
        <v>-1.9861683131363495E-2</v>
      </c>
      <c r="E16">
        <f t="shared" si="1"/>
        <v>-1.398665559303236E-3</v>
      </c>
      <c r="F16">
        <f t="shared" si="2"/>
        <v>-1.6278922848611333E-3</v>
      </c>
      <c r="G16">
        <f t="shared" si="3"/>
        <v>-1.8233790846502361E-2</v>
      </c>
      <c r="H16">
        <f>0</f>
        <v>0</v>
      </c>
      <c r="J16" t="s">
        <v>27</v>
      </c>
      <c r="K16">
        <v>249</v>
      </c>
      <c r="L16">
        <v>5.2554437779241646E-2</v>
      </c>
      <c r="M16">
        <v>2.1106199911342027E-4</v>
      </c>
    </row>
    <row r="17" spans="1:18" ht="16" thickBot="1" x14ac:dyDescent="0.25">
      <c r="A17" s="4">
        <v>44522</v>
      </c>
      <c r="B17">
        <v>42.053134918212891</v>
      </c>
      <c r="C17">
        <v>4682.93994140625</v>
      </c>
      <c r="D17">
        <f t="shared" si="0"/>
        <v>1.938302046852125E-2</v>
      </c>
      <c r="E17">
        <f t="shared" si="1"/>
        <v>-3.1971365563219223E-3</v>
      </c>
      <c r="F17">
        <f t="shared" si="2"/>
        <v>-3.3942586517264972E-3</v>
      </c>
      <c r="G17">
        <f t="shared" si="3"/>
        <v>2.2777279120247747E-2</v>
      </c>
      <c r="H17">
        <f>0</f>
        <v>0</v>
      </c>
      <c r="J17" s="6" t="s">
        <v>28</v>
      </c>
      <c r="K17" s="6">
        <v>250</v>
      </c>
      <c r="L17" s="6">
        <v>0.1035066738130008</v>
      </c>
      <c r="M17" s="6"/>
      <c r="N17" s="6"/>
      <c r="O17" s="6"/>
    </row>
    <row r="18" spans="1:18" ht="16" thickBot="1" x14ac:dyDescent="0.25">
      <c r="A18" s="4">
        <v>44523</v>
      </c>
      <c r="B18">
        <v>43.161712646484382</v>
      </c>
      <c r="C18">
        <v>4690.7001953125</v>
      </c>
      <c r="D18">
        <f t="shared" si="0"/>
        <v>2.636135761168612E-2</v>
      </c>
      <c r="E18">
        <f t="shared" si="1"/>
        <v>1.657132912945114E-3</v>
      </c>
      <c r="F18">
        <f t="shared" si="2"/>
        <v>1.373356917514503E-3</v>
      </c>
      <c r="G18">
        <f t="shared" si="3"/>
        <v>2.4988000694171616E-2</v>
      </c>
      <c r="H18">
        <f>0</f>
        <v>0</v>
      </c>
    </row>
    <row r="19" spans="1:18" x14ac:dyDescent="0.2">
      <c r="A19" s="4">
        <v>44524</v>
      </c>
      <c r="B19">
        <v>43.279838562011719</v>
      </c>
      <c r="C19">
        <v>4701.4599609375</v>
      </c>
      <c r="D19">
        <f t="shared" si="0"/>
        <v>2.7368217868193323E-3</v>
      </c>
      <c r="E19">
        <f t="shared" si="1"/>
        <v>2.2938506357221833E-3</v>
      </c>
      <c r="F19">
        <f t="shared" si="2"/>
        <v>1.9987085481857174E-3</v>
      </c>
      <c r="G19">
        <f t="shared" si="3"/>
        <v>7.3811323863361492E-4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41.580635070800781</v>
      </c>
      <c r="C20">
        <v>4594.6201171875</v>
      </c>
      <c r="D20">
        <f t="shared" si="0"/>
        <v>-3.9260855577737508E-2</v>
      </c>
      <c r="E20">
        <f t="shared" si="1"/>
        <v>-2.2724822637582465E-2</v>
      </c>
      <c r="F20">
        <f t="shared" si="2"/>
        <v>-2.2573354658179993E-2</v>
      </c>
      <c r="G20">
        <f t="shared" si="3"/>
        <v>-1.6687500919557514E-2</v>
      </c>
      <c r="H20">
        <f>0</f>
        <v>0</v>
      </c>
      <c r="J20" t="s">
        <v>29</v>
      </c>
      <c r="K20">
        <v>-2.5419440119128626E-4</v>
      </c>
      <c r="L20">
        <v>9.1776201948899432E-4</v>
      </c>
      <c r="M20">
        <v>-0.27697202084350858</v>
      </c>
      <c r="N20">
        <v>0.78203137768576048</v>
      </c>
      <c r="O20">
        <v>-2.0617605342949214E-3</v>
      </c>
      <c r="P20">
        <v>1.5533717319123491E-3</v>
      </c>
      <c r="Q20">
        <v>-2.0617605342949214E-3</v>
      </c>
      <c r="R20">
        <v>1.5533717319123491E-3</v>
      </c>
    </row>
    <row r="21" spans="1:18" ht="16" thickBot="1" x14ac:dyDescent="0.25">
      <c r="A21" s="4">
        <v>44529</v>
      </c>
      <c r="B21">
        <v>41.426166534423828</v>
      </c>
      <c r="C21">
        <v>4655.27001953125</v>
      </c>
      <c r="D21">
        <f t="shared" si="0"/>
        <v>-3.7149152751980719E-3</v>
      </c>
      <c r="E21">
        <f t="shared" si="1"/>
        <v>1.3200199537034996E-2</v>
      </c>
      <c r="F21">
        <f t="shared" si="2"/>
        <v>1.2710367460958168E-2</v>
      </c>
      <c r="G21">
        <f t="shared" si="3"/>
        <v>-1.642528273615624E-2</v>
      </c>
      <c r="H21">
        <f>0</f>
        <v>0</v>
      </c>
      <c r="J21" s="6" t="s">
        <v>42</v>
      </c>
      <c r="K21" s="6">
        <v>0.98214893083817201</v>
      </c>
      <c r="L21" s="6">
        <v>6.3212177074182405E-2</v>
      </c>
      <c r="M21" s="6">
        <v>15.537337524154166</v>
      </c>
      <c r="N21" s="6">
        <v>1.6138000844405804E-38</v>
      </c>
      <c r="O21" s="6">
        <v>0.85765021760675964</v>
      </c>
      <c r="P21" s="6">
        <v>1.1066476440695843</v>
      </c>
      <c r="Q21" s="6">
        <v>0.85765021760675964</v>
      </c>
      <c r="R21" s="6">
        <v>1.1066476440695843</v>
      </c>
    </row>
    <row r="22" spans="1:18" x14ac:dyDescent="0.2">
      <c r="A22" s="4">
        <v>44530</v>
      </c>
      <c r="B22">
        <v>40.408451080322273</v>
      </c>
      <c r="C22">
        <v>4567</v>
      </c>
      <c r="D22">
        <f t="shared" si="0"/>
        <v>-2.456697153611509E-2</v>
      </c>
      <c r="E22">
        <f t="shared" si="1"/>
        <v>-1.896131033450521E-2</v>
      </c>
      <c r="F22">
        <f t="shared" si="2"/>
        <v>-1.8877025073516362E-2</v>
      </c>
      <c r="G22">
        <f t="shared" si="3"/>
        <v>-5.689946462598728E-3</v>
      </c>
      <c r="H22">
        <f>0</f>
        <v>0</v>
      </c>
    </row>
    <row r="23" spans="1:18" x14ac:dyDescent="0.2">
      <c r="A23" s="4">
        <v>44531</v>
      </c>
      <c r="B23">
        <v>39.835990905761719</v>
      </c>
      <c r="C23">
        <v>4513.0400390625</v>
      </c>
      <c r="D23">
        <f t="shared" si="0"/>
        <v>-1.4166842807774027E-2</v>
      </c>
      <c r="E23">
        <f t="shared" si="1"/>
        <v>-1.1815187417889228E-2</v>
      </c>
      <c r="F23">
        <f t="shared" si="2"/>
        <v>-1.1858468091323814E-2</v>
      </c>
      <c r="G23">
        <f t="shared" si="3"/>
        <v>-2.3083747164502136E-3</v>
      </c>
      <c r="H23">
        <f>0</f>
        <v>0</v>
      </c>
    </row>
    <row r="24" spans="1:18" x14ac:dyDescent="0.2">
      <c r="A24" s="4">
        <v>44532</v>
      </c>
      <c r="B24">
        <v>40.986423492431641</v>
      </c>
      <c r="C24">
        <v>4577.10009765625</v>
      </c>
      <c r="D24">
        <f t="shared" si="0"/>
        <v>2.887922605945592E-2</v>
      </c>
      <c r="E24">
        <f t="shared" si="1"/>
        <v>1.419443613158311E-2</v>
      </c>
      <c r="F24">
        <f t="shared" si="2"/>
        <v>1.3686855869293784E-2</v>
      </c>
      <c r="G24">
        <f t="shared" si="3"/>
        <v>1.5192370190162136E-2</v>
      </c>
      <c r="H24">
        <f>0</f>
        <v>0</v>
      </c>
    </row>
    <row r="25" spans="1:18" x14ac:dyDescent="0.2">
      <c r="A25" s="4">
        <v>44533</v>
      </c>
      <c r="B25">
        <v>40.055122375488281</v>
      </c>
      <c r="C25">
        <v>4538.43017578125</v>
      </c>
      <c r="D25">
        <f t="shared" si="0"/>
        <v>-2.2722185484550295E-2</v>
      </c>
      <c r="E25">
        <f t="shared" si="1"/>
        <v>-8.4485637302975647E-3</v>
      </c>
      <c r="F25">
        <f t="shared" si="2"/>
        <v>-8.5519422360211973E-3</v>
      </c>
      <c r="G25">
        <f t="shared" si="3"/>
        <v>-1.4170243248529097E-2</v>
      </c>
      <c r="H25">
        <f>0</f>
        <v>0</v>
      </c>
    </row>
    <row r="26" spans="1:18" x14ac:dyDescent="0.2">
      <c r="A26" s="4">
        <v>44536</v>
      </c>
      <c r="B26">
        <v>40.310775756835938</v>
      </c>
      <c r="C26">
        <v>4591.669921875</v>
      </c>
      <c r="D26">
        <f t="shared" si="0"/>
        <v>6.3825390158862572E-3</v>
      </c>
      <c r="E26">
        <f t="shared" si="1"/>
        <v>1.1730872577451423E-2</v>
      </c>
      <c r="F26">
        <f t="shared" si="2"/>
        <v>1.126726955855146E-2</v>
      </c>
      <c r="G26">
        <f t="shared" si="3"/>
        <v>-4.884730542665203E-3</v>
      </c>
      <c r="H26">
        <f>0</f>
        <v>0</v>
      </c>
    </row>
    <row r="27" spans="1:18" x14ac:dyDescent="0.2">
      <c r="A27" s="4">
        <v>44537</v>
      </c>
      <c r="B27">
        <v>40.822067260742188</v>
      </c>
      <c r="C27">
        <v>4686.75</v>
      </c>
      <c r="D27">
        <f t="shared" si="0"/>
        <v>1.2683742604967074E-2</v>
      </c>
      <c r="E27">
        <f t="shared" si="1"/>
        <v>2.0707080374404274E-2</v>
      </c>
      <c r="F27">
        <f t="shared" si="2"/>
        <v>2.0083242449309965E-2</v>
      </c>
      <c r="G27">
        <f t="shared" si="3"/>
        <v>-7.3994998443428911E-3</v>
      </c>
      <c r="H27">
        <f>0</f>
        <v>0</v>
      </c>
    </row>
    <row r="28" spans="1:18" x14ac:dyDescent="0.2">
      <c r="A28" s="4">
        <v>44538</v>
      </c>
      <c r="B28">
        <v>40.319900512695312</v>
      </c>
      <c r="C28">
        <v>4701.2099609375</v>
      </c>
      <c r="D28">
        <f t="shared" si="0"/>
        <v>-1.2301355167522288E-2</v>
      </c>
      <c r="E28">
        <f t="shared" si="1"/>
        <v>3.0852853123166657E-3</v>
      </c>
      <c r="F28">
        <f t="shared" si="2"/>
        <v>2.7760152696312424E-3</v>
      </c>
      <c r="G28">
        <f t="shared" si="3"/>
        <v>-1.507737043715353E-2</v>
      </c>
      <c r="H28">
        <f>0</f>
        <v>0</v>
      </c>
    </row>
    <row r="29" spans="1:18" x14ac:dyDescent="0.2">
      <c r="A29" s="4">
        <v>44539</v>
      </c>
      <c r="B29">
        <v>40.621204376220703</v>
      </c>
      <c r="C29">
        <v>4667.4501953125</v>
      </c>
      <c r="D29">
        <f t="shared" si="0"/>
        <v>7.4728325143194052E-3</v>
      </c>
      <c r="E29">
        <f t="shared" si="1"/>
        <v>-7.1810801698947158E-3</v>
      </c>
      <c r="F29">
        <f t="shared" si="2"/>
        <v>-7.3070846123165795E-3</v>
      </c>
      <c r="G29">
        <f t="shared" si="3"/>
        <v>1.4779917126635985E-2</v>
      </c>
      <c r="H29">
        <f>0</f>
        <v>0</v>
      </c>
    </row>
    <row r="30" spans="1:18" x14ac:dyDescent="0.2">
      <c r="A30" s="4">
        <v>44540</v>
      </c>
      <c r="B30">
        <v>40.648601531982422</v>
      </c>
      <c r="C30">
        <v>4712.02001953125</v>
      </c>
      <c r="D30">
        <f t="shared" si="0"/>
        <v>6.7445454122871951E-4</v>
      </c>
      <c r="E30">
        <f t="shared" si="1"/>
        <v>9.5490733384817617E-3</v>
      </c>
      <c r="F30">
        <f t="shared" si="2"/>
        <v>9.12441776869387E-3</v>
      </c>
      <c r="G30">
        <f t="shared" si="3"/>
        <v>-8.4499632274651505E-3</v>
      </c>
      <c r="H30">
        <f>0</f>
        <v>0</v>
      </c>
    </row>
    <row r="31" spans="1:18" x14ac:dyDescent="0.2">
      <c r="A31" s="4">
        <v>44543</v>
      </c>
      <c r="B31">
        <v>39.79034423828125</v>
      </c>
      <c r="C31">
        <v>4668.97021484375</v>
      </c>
      <c r="D31">
        <f t="shared" si="0"/>
        <v>-2.1114066938462628E-2</v>
      </c>
      <c r="E31">
        <f t="shared" si="1"/>
        <v>-9.1361676115676582E-3</v>
      </c>
      <c r="F31">
        <f t="shared" si="2"/>
        <v>-9.2272716528507964E-3</v>
      </c>
      <c r="G31">
        <f t="shared" si="3"/>
        <v>-1.1886795285611831E-2</v>
      </c>
      <c r="H31">
        <f>0</f>
        <v>0</v>
      </c>
    </row>
    <row r="32" spans="1:18" x14ac:dyDescent="0.2">
      <c r="A32" s="4">
        <v>44544</v>
      </c>
      <c r="B32">
        <v>40.292507171630859</v>
      </c>
      <c r="C32">
        <v>4634.08984375</v>
      </c>
      <c r="D32">
        <f t="shared" si="0"/>
        <v>1.2620220884304256E-2</v>
      </c>
      <c r="E32">
        <f t="shared" si="1"/>
        <v>-7.4706775774360246E-3</v>
      </c>
      <c r="F32">
        <f t="shared" si="2"/>
        <v>-7.5915123965067822E-3</v>
      </c>
      <c r="G32">
        <f t="shared" si="3"/>
        <v>2.0211733280811037E-2</v>
      </c>
      <c r="H32">
        <f>0</f>
        <v>0</v>
      </c>
    </row>
    <row r="33" spans="1:8" x14ac:dyDescent="0.2">
      <c r="A33" s="4">
        <v>44545</v>
      </c>
      <c r="B33">
        <v>40.119033813476562</v>
      </c>
      <c r="C33">
        <v>4709.85009765625</v>
      </c>
      <c r="D33">
        <f t="shared" si="0"/>
        <v>-4.3053503078218647E-3</v>
      </c>
      <c r="E33">
        <f t="shared" si="1"/>
        <v>1.6348464630746795E-2</v>
      </c>
      <c r="F33">
        <f t="shared" si="2"/>
        <v>1.5802432656742346E-2</v>
      </c>
      <c r="G33">
        <f t="shared" si="3"/>
        <v>-2.0107782964564211E-2</v>
      </c>
      <c r="H33">
        <f>0</f>
        <v>0</v>
      </c>
    </row>
    <row r="34" spans="1:8" x14ac:dyDescent="0.2">
      <c r="A34" s="4">
        <v>44546</v>
      </c>
      <c r="B34">
        <v>41.086856842041023</v>
      </c>
      <c r="C34">
        <v>4668.669921875</v>
      </c>
      <c r="D34">
        <f t="shared" si="0"/>
        <v>2.4123787054895596E-2</v>
      </c>
      <c r="E34">
        <f t="shared" si="1"/>
        <v>-8.7434153799804681E-3</v>
      </c>
      <c r="F34">
        <f t="shared" si="2"/>
        <v>-8.841530468513133E-3</v>
      </c>
      <c r="G34">
        <f t="shared" si="3"/>
        <v>3.2965317523408727E-2</v>
      </c>
      <c r="H34">
        <f>0</f>
        <v>0</v>
      </c>
    </row>
    <row r="35" spans="1:8" x14ac:dyDescent="0.2">
      <c r="A35" s="4">
        <v>44547</v>
      </c>
      <c r="B35">
        <v>40.064254760742188</v>
      </c>
      <c r="C35">
        <v>4620.64013671875</v>
      </c>
      <c r="D35">
        <f t="shared" si="0"/>
        <v>-2.4888788286488883E-2</v>
      </c>
      <c r="E35">
        <f t="shared" si="1"/>
        <v>-1.0287680637092622E-2</v>
      </c>
      <c r="F35">
        <f t="shared" si="2"/>
        <v>-1.035822893971637E-2</v>
      </c>
      <c r="G35">
        <f t="shared" si="3"/>
        <v>-1.4530559346772514E-2</v>
      </c>
      <c r="H35">
        <f>0</f>
        <v>0</v>
      </c>
    </row>
    <row r="36" spans="1:8" x14ac:dyDescent="0.2">
      <c r="A36" s="4">
        <v>44550</v>
      </c>
      <c r="B36">
        <v>39.406867980957031</v>
      </c>
      <c r="C36">
        <v>4568.02001953125</v>
      </c>
      <c r="D36">
        <f t="shared" si="0"/>
        <v>-1.640831169108159E-2</v>
      </c>
      <c r="E36">
        <f t="shared" si="1"/>
        <v>-1.138805785140995E-2</v>
      </c>
      <c r="F36">
        <f t="shared" si="2"/>
        <v>-1.1438963244276817E-2</v>
      </c>
      <c r="G36">
        <f t="shared" si="3"/>
        <v>-4.9693484468047722E-3</v>
      </c>
      <c r="H36">
        <f>0</f>
        <v>0</v>
      </c>
    </row>
    <row r="37" spans="1:8" x14ac:dyDescent="0.2">
      <c r="A37" s="4">
        <v>44551</v>
      </c>
      <c r="B37">
        <v>40.347301483154297</v>
      </c>
      <c r="C37">
        <v>4649.22998046875</v>
      </c>
      <c r="D37">
        <f t="shared" si="0"/>
        <v>2.3864710655302934E-2</v>
      </c>
      <c r="E37">
        <f t="shared" si="1"/>
        <v>1.7777934551572505E-2</v>
      </c>
      <c r="F37">
        <f t="shared" si="2"/>
        <v>1.7206385011146644E-2</v>
      </c>
      <c r="G37">
        <f t="shared" si="3"/>
        <v>6.6583256441562905E-3</v>
      </c>
      <c r="H37">
        <f>0</f>
        <v>0</v>
      </c>
    </row>
    <row r="38" spans="1:8" x14ac:dyDescent="0.2">
      <c r="A38" s="4">
        <v>44552</v>
      </c>
      <c r="B38">
        <v>40.429462432861328</v>
      </c>
      <c r="C38">
        <v>4696.56005859375</v>
      </c>
      <c r="D38">
        <f t="shared" si="0"/>
        <v>2.0363431180481228E-3</v>
      </c>
      <c r="E38">
        <f t="shared" si="1"/>
        <v>1.0180197220578835E-2</v>
      </c>
      <c r="F38">
        <f t="shared" si="2"/>
        <v>9.7442754147219462E-3</v>
      </c>
      <c r="G38">
        <f t="shared" si="3"/>
        <v>-7.7079322966738233E-3</v>
      </c>
      <c r="H38">
        <f>0</f>
        <v>0</v>
      </c>
    </row>
    <row r="39" spans="1:8" x14ac:dyDescent="0.2">
      <c r="A39" s="4">
        <v>44553</v>
      </c>
      <c r="B39">
        <v>40.557292938232422</v>
      </c>
      <c r="C39">
        <v>4725.7900390625</v>
      </c>
      <c r="D39">
        <f t="shared" si="0"/>
        <v>3.1618156086881122E-3</v>
      </c>
      <c r="E39">
        <f t="shared" si="1"/>
        <v>6.2236999216618294E-3</v>
      </c>
      <c r="F39">
        <f t="shared" si="2"/>
        <v>5.8584058227264943E-3</v>
      </c>
      <c r="G39">
        <f t="shared" si="3"/>
        <v>-2.6965902140383821E-3</v>
      </c>
      <c r="H39">
        <f>0</f>
        <v>0</v>
      </c>
    </row>
    <row r="40" spans="1:8" x14ac:dyDescent="0.2">
      <c r="A40" s="4">
        <v>44557</v>
      </c>
      <c r="B40">
        <v>40.758159637451172</v>
      </c>
      <c r="C40">
        <v>4791.18994140625</v>
      </c>
      <c r="D40">
        <f t="shared" si="0"/>
        <v>4.9526653449150082E-3</v>
      </c>
      <c r="E40">
        <f t="shared" si="1"/>
        <v>1.3838935247475259E-2</v>
      </c>
      <c r="F40">
        <f t="shared" si="2"/>
        <v>1.3337701056055234E-2</v>
      </c>
      <c r="G40">
        <f t="shared" si="3"/>
        <v>-8.3850357111402256E-3</v>
      </c>
      <c r="H40">
        <f>0</f>
        <v>0</v>
      </c>
    </row>
    <row r="41" spans="1:8" x14ac:dyDescent="0.2">
      <c r="A41" s="4">
        <v>44558</v>
      </c>
      <c r="B41">
        <v>40.812946319580078</v>
      </c>
      <c r="C41">
        <v>4786.35009765625</v>
      </c>
      <c r="D41">
        <f t="shared" si="0"/>
        <v>1.3441893013874662E-3</v>
      </c>
      <c r="E41">
        <f t="shared" si="1"/>
        <v>-1.0101548486260992E-3</v>
      </c>
      <c r="F41">
        <f t="shared" si="2"/>
        <v>-1.2463169057504052E-3</v>
      </c>
      <c r="G41">
        <f t="shared" si="3"/>
        <v>2.5905062071378713E-3</v>
      </c>
      <c r="H41">
        <f>0</f>
        <v>0</v>
      </c>
    </row>
    <row r="42" spans="1:8" x14ac:dyDescent="0.2">
      <c r="A42" s="4">
        <v>44559</v>
      </c>
      <c r="B42">
        <v>40.749031066894531</v>
      </c>
      <c r="C42">
        <v>4793.06005859375</v>
      </c>
      <c r="D42">
        <f t="shared" si="0"/>
        <v>-1.5660533837735802E-3</v>
      </c>
      <c r="E42">
        <f t="shared" si="1"/>
        <v>1.4018951394270118E-3</v>
      </c>
      <c r="F42">
        <f t="shared" si="2"/>
        <v>1.1226754111441834E-3</v>
      </c>
      <c r="G42">
        <f t="shared" si="3"/>
        <v>-2.6887287949177636E-3</v>
      </c>
      <c r="H42">
        <f>0</f>
        <v>0</v>
      </c>
    </row>
    <row r="43" spans="1:8" x14ac:dyDescent="0.2">
      <c r="A43" s="4">
        <v>44560</v>
      </c>
      <c r="B43">
        <v>40.657730102539062</v>
      </c>
      <c r="C43">
        <v>4778.72998046875</v>
      </c>
      <c r="D43">
        <f t="shared" si="0"/>
        <v>-2.2405677378092292E-3</v>
      </c>
      <c r="E43">
        <f t="shared" si="1"/>
        <v>-2.9897555945093135E-3</v>
      </c>
      <c r="F43">
        <f t="shared" si="2"/>
        <v>-3.1905796618060516E-3</v>
      </c>
      <c r="G43">
        <f t="shared" si="3"/>
        <v>9.5001192399682237E-4</v>
      </c>
      <c r="H43">
        <f>0</f>
        <v>0</v>
      </c>
    </row>
    <row r="44" spans="1:8" x14ac:dyDescent="0.2">
      <c r="A44" s="4">
        <v>44561</v>
      </c>
      <c r="B44">
        <v>40.621204376220703</v>
      </c>
      <c r="C44">
        <v>4766.18017578125</v>
      </c>
      <c r="D44">
        <f t="shared" si="0"/>
        <v>-8.9837101643996942E-4</v>
      </c>
      <c r="E44">
        <f t="shared" si="1"/>
        <v>-2.6261799136575448E-3</v>
      </c>
      <c r="F44">
        <f t="shared" si="2"/>
        <v>-2.8334941955787266E-3</v>
      </c>
      <c r="G44">
        <f t="shared" si="3"/>
        <v>1.9351231791387572E-3</v>
      </c>
      <c r="H44">
        <f>0</f>
        <v>0</v>
      </c>
    </row>
    <row r="45" spans="1:8" x14ac:dyDescent="0.2">
      <c r="A45" s="4">
        <v>44564</v>
      </c>
      <c r="B45">
        <v>42.164249420166023</v>
      </c>
      <c r="C45">
        <v>4796.56005859375</v>
      </c>
      <c r="D45">
        <f t="shared" si="0"/>
        <v>3.7986196313977372E-2</v>
      </c>
      <c r="E45">
        <f t="shared" si="1"/>
        <v>6.3740525309705642E-3</v>
      </c>
      <c r="F45">
        <f t="shared" si="2"/>
        <v>6.0060744772077977E-3</v>
      </c>
      <c r="G45">
        <f t="shared" si="3"/>
        <v>3.1980121836769571E-2</v>
      </c>
      <c r="H45">
        <f>0</f>
        <v>0</v>
      </c>
    </row>
    <row r="46" spans="1:8" x14ac:dyDescent="0.2">
      <c r="A46" s="4">
        <v>44565</v>
      </c>
      <c r="B46">
        <v>43.816856384277337</v>
      </c>
      <c r="C46">
        <v>4793.5400390625</v>
      </c>
      <c r="D46">
        <f t="shared" si="0"/>
        <v>3.9194506882907154E-2</v>
      </c>
      <c r="E46">
        <f t="shared" si="1"/>
        <v>-6.2962195706051105E-4</v>
      </c>
      <c r="F46">
        <f t="shared" si="2"/>
        <v>-8.7257693315050458E-4</v>
      </c>
      <c r="G46">
        <f t="shared" si="3"/>
        <v>4.0067083816057655E-2</v>
      </c>
      <c r="H46">
        <f>0</f>
        <v>0</v>
      </c>
    </row>
    <row r="47" spans="1:8" x14ac:dyDescent="0.2">
      <c r="A47" s="4">
        <v>44566</v>
      </c>
      <c r="B47">
        <v>43.077285766601562</v>
      </c>
      <c r="C47">
        <v>4700.580078125</v>
      </c>
      <c r="D47">
        <f t="shared" si="0"/>
        <v>-1.687867817786104E-2</v>
      </c>
      <c r="E47">
        <f t="shared" si="1"/>
        <v>-1.9392757790687165E-2</v>
      </c>
      <c r="F47">
        <f t="shared" si="2"/>
        <v>-1.9300770731318317E-2</v>
      </c>
      <c r="G47">
        <f t="shared" si="3"/>
        <v>2.4220925534572772E-3</v>
      </c>
      <c r="H47">
        <f>0</f>
        <v>0</v>
      </c>
    </row>
    <row r="48" spans="1:8" x14ac:dyDescent="0.2">
      <c r="A48" s="4">
        <v>44567</v>
      </c>
      <c r="B48">
        <v>43.944671630859382</v>
      </c>
      <c r="C48">
        <v>4696.0498046875</v>
      </c>
      <c r="D48">
        <f t="shared" si="0"/>
        <v>2.013557374430297E-2</v>
      </c>
      <c r="E48">
        <f t="shared" si="1"/>
        <v>-9.6376901620764954E-4</v>
      </c>
      <c r="F48">
        <f t="shared" si="2"/>
        <v>-1.2007591100345861E-3</v>
      </c>
      <c r="G48">
        <f t="shared" si="3"/>
        <v>2.1336332854337555E-2</v>
      </c>
      <c r="H48">
        <f>0</f>
        <v>0</v>
      </c>
    </row>
    <row r="49" spans="1:8" x14ac:dyDescent="0.2">
      <c r="A49" s="4">
        <v>44568</v>
      </c>
      <c r="B49">
        <v>44.903373718261719</v>
      </c>
      <c r="C49">
        <v>4677.02978515625</v>
      </c>
      <c r="D49">
        <f t="shared" si="0"/>
        <v>2.1816116762813698E-2</v>
      </c>
      <c r="E49">
        <f t="shared" si="1"/>
        <v>-4.050216740091761E-3</v>
      </c>
      <c r="F49">
        <f t="shared" si="2"/>
        <v>-4.2321104421352753E-3</v>
      </c>
      <c r="G49">
        <f t="shared" si="3"/>
        <v>2.6048227204948975E-2</v>
      </c>
      <c r="H49">
        <f>0</f>
        <v>0</v>
      </c>
    </row>
    <row r="50" spans="1:8" x14ac:dyDescent="0.2">
      <c r="A50" s="4">
        <v>44571</v>
      </c>
      <c r="B50">
        <v>44.675106048583977</v>
      </c>
      <c r="C50">
        <v>4670.2900390625</v>
      </c>
      <c r="D50">
        <f t="shared" si="0"/>
        <v>-5.0835304961708294E-3</v>
      </c>
      <c r="E50">
        <f t="shared" si="1"/>
        <v>-1.4410312534549607E-3</v>
      </c>
      <c r="F50">
        <f t="shared" si="2"/>
        <v>-1.6695017060764669E-3</v>
      </c>
      <c r="G50">
        <f t="shared" si="3"/>
        <v>-3.4140287900943627E-3</v>
      </c>
      <c r="H50">
        <f>0</f>
        <v>0</v>
      </c>
    </row>
    <row r="51" spans="1:8" x14ac:dyDescent="0.2">
      <c r="A51" s="4">
        <v>44572</v>
      </c>
      <c r="B51">
        <v>44.930755615234382</v>
      </c>
      <c r="C51">
        <v>4713.06982421875</v>
      </c>
      <c r="D51">
        <f t="shared" si="0"/>
        <v>5.7224165595126664E-3</v>
      </c>
      <c r="E51">
        <f t="shared" si="1"/>
        <v>9.159984668711818E-3</v>
      </c>
      <c r="F51">
        <f t="shared" si="2"/>
        <v>8.7422747476780735E-3</v>
      </c>
      <c r="G51">
        <f t="shared" si="3"/>
        <v>-3.0198581881654071E-3</v>
      </c>
      <c r="H51">
        <f>0</f>
        <v>0</v>
      </c>
    </row>
    <row r="52" spans="1:8" x14ac:dyDescent="0.2">
      <c r="A52" s="4">
        <v>44573</v>
      </c>
      <c r="B52">
        <v>44.611194610595703</v>
      </c>
      <c r="C52">
        <v>4726.35009765625</v>
      </c>
      <c r="D52">
        <f t="shared" si="0"/>
        <v>-7.112299810295819E-3</v>
      </c>
      <c r="E52">
        <f t="shared" si="1"/>
        <v>2.8177544430294521E-3</v>
      </c>
      <c r="F52">
        <f t="shared" si="2"/>
        <v>2.5132601123945986E-3</v>
      </c>
      <c r="G52">
        <f t="shared" si="3"/>
        <v>-9.6255599226904177E-3</v>
      </c>
      <c r="H52">
        <f>0</f>
        <v>0</v>
      </c>
    </row>
    <row r="53" spans="1:8" x14ac:dyDescent="0.2">
      <c r="A53" s="4">
        <v>44574</v>
      </c>
      <c r="B53">
        <v>44.519886016845703</v>
      </c>
      <c r="C53">
        <v>4659.02978515625</v>
      </c>
      <c r="D53">
        <f t="shared" si="0"/>
        <v>-2.046764148483815E-3</v>
      </c>
      <c r="E53">
        <f t="shared" si="1"/>
        <v>-1.42436152864307E-2</v>
      </c>
      <c r="F53">
        <f t="shared" si="2"/>
        <v>-1.424354592602944E-2</v>
      </c>
      <c r="G53">
        <f t="shared" si="3"/>
        <v>1.2196781777545625E-2</v>
      </c>
      <c r="H53">
        <f>0</f>
        <v>0</v>
      </c>
    </row>
    <row r="54" spans="1:8" x14ac:dyDescent="0.2">
      <c r="A54" s="4">
        <v>44575</v>
      </c>
      <c r="B54">
        <v>43.743808746337891</v>
      </c>
      <c r="C54">
        <v>4662.85009765625</v>
      </c>
      <c r="D54">
        <f t="shared" si="0"/>
        <v>-1.7432148640590728E-2</v>
      </c>
      <c r="E54">
        <f t="shared" si="1"/>
        <v>8.1998026974883231E-4</v>
      </c>
      <c r="F54">
        <f t="shared" si="2"/>
        <v>5.5114834405092523E-4</v>
      </c>
      <c r="G54">
        <f t="shared" si="3"/>
        <v>-1.7983296984641652E-2</v>
      </c>
      <c r="H54">
        <f>0</f>
        <v>0</v>
      </c>
    </row>
    <row r="55" spans="1:8" x14ac:dyDescent="0.2">
      <c r="A55" s="4">
        <v>44579</v>
      </c>
      <c r="B55">
        <v>42.237289428710938</v>
      </c>
      <c r="C55">
        <v>4577.10986328125</v>
      </c>
      <c r="D55">
        <f t="shared" si="0"/>
        <v>-3.4439600958457328E-2</v>
      </c>
      <c r="E55">
        <f t="shared" si="1"/>
        <v>-1.8387945694007368E-2</v>
      </c>
      <c r="F55">
        <f t="shared" si="2"/>
        <v>-1.8313895604870994E-2</v>
      </c>
      <c r="G55">
        <f t="shared" si="3"/>
        <v>-1.6125705353586334E-2</v>
      </c>
      <c r="H55">
        <f>0</f>
        <v>0</v>
      </c>
    </row>
    <row r="56" spans="1:8" x14ac:dyDescent="0.2">
      <c r="A56" s="4">
        <v>44580</v>
      </c>
      <c r="B56">
        <v>42.401638031005859</v>
      </c>
      <c r="C56">
        <v>4532.759765625</v>
      </c>
      <c r="D56">
        <f t="shared" si="0"/>
        <v>3.8910783461214571E-3</v>
      </c>
      <c r="E56">
        <f t="shared" si="1"/>
        <v>-9.6895418683388135E-3</v>
      </c>
      <c r="F56">
        <f t="shared" si="2"/>
        <v>-9.7707675874919558E-3</v>
      </c>
      <c r="G56">
        <f t="shared" si="3"/>
        <v>1.3661845933613413E-2</v>
      </c>
      <c r="H56">
        <f>0</f>
        <v>0</v>
      </c>
    </row>
    <row r="57" spans="1:8" x14ac:dyDescent="0.2">
      <c r="A57" s="4">
        <v>44581</v>
      </c>
      <c r="B57">
        <v>41.771640777587891</v>
      </c>
      <c r="C57">
        <v>4482.72998046875</v>
      </c>
      <c r="D57">
        <f t="shared" si="0"/>
        <v>-1.4857851787642873E-2</v>
      </c>
      <c r="E57">
        <f t="shared" si="1"/>
        <v>-1.103737849414832E-2</v>
      </c>
      <c r="F57">
        <f t="shared" si="2"/>
        <v>-1.1094543888475292E-2</v>
      </c>
      <c r="G57">
        <f t="shared" si="3"/>
        <v>-3.7633078991675811E-3</v>
      </c>
      <c r="H57">
        <f>0</f>
        <v>0</v>
      </c>
    </row>
    <row r="58" spans="1:8" x14ac:dyDescent="0.2">
      <c r="A58" s="4">
        <v>44582</v>
      </c>
      <c r="B58">
        <v>41.013816833496087</v>
      </c>
      <c r="C58">
        <v>4397.93994140625</v>
      </c>
      <c r="D58">
        <f t="shared" si="0"/>
        <v>-1.8142067919400651E-2</v>
      </c>
      <c r="E58">
        <f t="shared" si="1"/>
        <v>-1.8914821867908604E-2</v>
      </c>
      <c r="F58">
        <f t="shared" si="2"/>
        <v>-1.88313664757522E-2</v>
      </c>
      <c r="G58">
        <f t="shared" si="3"/>
        <v>6.8929855635154955E-4</v>
      </c>
      <c r="H58">
        <f>0</f>
        <v>0</v>
      </c>
    </row>
    <row r="59" spans="1:8" x14ac:dyDescent="0.2">
      <c r="A59" s="4">
        <v>44585</v>
      </c>
      <c r="B59">
        <v>40.675991058349609</v>
      </c>
      <c r="C59">
        <v>4410.1298828125</v>
      </c>
      <c r="D59">
        <f t="shared" si="0"/>
        <v>-8.2368772581676852E-3</v>
      </c>
      <c r="E59">
        <f t="shared" si="1"/>
        <v>2.7717389433818962E-3</v>
      </c>
      <c r="F59">
        <f t="shared" si="2"/>
        <v>2.4680660386137672E-3</v>
      </c>
      <c r="G59">
        <f t="shared" si="3"/>
        <v>-1.0704943296781452E-2</v>
      </c>
      <c r="H59">
        <f>0</f>
        <v>0</v>
      </c>
    </row>
    <row r="60" spans="1:8" x14ac:dyDescent="0.2">
      <c r="A60" s="4">
        <v>44586</v>
      </c>
      <c r="B60">
        <v>41.479461669921882</v>
      </c>
      <c r="C60">
        <v>4356.4501953125</v>
      </c>
      <c r="D60">
        <f t="shared" si="0"/>
        <v>1.9752944935495176E-2</v>
      </c>
      <c r="E60">
        <f t="shared" si="1"/>
        <v>-1.2171906253646725E-2</v>
      </c>
      <c r="F60">
        <f t="shared" si="2"/>
        <v>-1.2208819114472877E-2</v>
      </c>
      <c r="G60">
        <f t="shared" si="3"/>
        <v>3.1961764049968054E-2</v>
      </c>
      <c r="H60">
        <f>0</f>
        <v>0</v>
      </c>
    </row>
    <row r="61" spans="1:8" x14ac:dyDescent="0.2">
      <c r="A61" s="4">
        <v>44587</v>
      </c>
      <c r="B61">
        <v>41.908592224121087</v>
      </c>
      <c r="C61">
        <v>4349.93017578125</v>
      </c>
      <c r="D61">
        <f t="shared" si="0"/>
        <v>1.0345615321964985E-2</v>
      </c>
      <c r="E61">
        <f t="shared" si="1"/>
        <v>-1.4966358477518371E-3</v>
      </c>
      <c r="F61">
        <f t="shared" si="2"/>
        <v>-1.7241136989148342E-3</v>
      </c>
      <c r="G61">
        <f t="shared" si="3"/>
        <v>1.206972902087982E-2</v>
      </c>
      <c r="H61">
        <f>0</f>
        <v>0</v>
      </c>
    </row>
    <row r="62" spans="1:8" x14ac:dyDescent="0.2">
      <c r="A62" s="4">
        <v>44588</v>
      </c>
      <c r="B62">
        <v>41.515987396240227</v>
      </c>
      <c r="C62">
        <v>4326.509765625</v>
      </c>
      <c r="D62">
        <f t="shared" si="0"/>
        <v>-9.3681225506517807E-3</v>
      </c>
      <c r="E62">
        <f t="shared" si="1"/>
        <v>-5.3840887577105701E-3</v>
      </c>
      <c r="F62">
        <f t="shared" si="2"/>
        <v>-5.5421714181145441E-3</v>
      </c>
      <c r="G62">
        <f t="shared" si="3"/>
        <v>-3.8259511325372366E-3</v>
      </c>
      <c r="H62">
        <f>0</f>
        <v>0</v>
      </c>
    </row>
    <row r="63" spans="1:8" x14ac:dyDescent="0.2">
      <c r="A63" s="4">
        <v>44589</v>
      </c>
      <c r="B63">
        <v>41.881202697753913</v>
      </c>
      <c r="C63">
        <v>4431.85009765625</v>
      </c>
      <c r="D63">
        <f t="shared" si="0"/>
        <v>8.7969797761997537E-3</v>
      </c>
      <c r="E63">
        <f t="shared" si="1"/>
        <v>2.4347646888076113E-2</v>
      </c>
      <c r="F63">
        <f t="shared" si="2"/>
        <v>2.3658820958358012E-2</v>
      </c>
      <c r="G63">
        <f t="shared" si="3"/>
        <v>-1.4861841182158258E-2</v>
      </c>
      <c r="H63">
        <f>0</f>
        <v>0</v>
      </c>
    </row>
    <row r="64" spans="1:8" x14ac:dyDescent="0.2">
      <c r="A64" s="4">
        <v>44592</v>
      </c>
      <c r="B64">
        <v>42.127723693847663</v>
      </c>
      <c r="C64">
        <v>4515.5498046875</v>
      </c>
      <c r="D64">
        <f t="shared" si="0"/>
        <v>5.8861966756980078E-3</v>
      </c>
      <c r="E64">
        <f t="shared" si="1"/>
        <v>1.8885951732779516E-2</v>
      </c>
      <c r="F64">
        <f t="shared" si="2"/>
        <v>1.8294622901019436E-2</v>
      </c>
      <c r="G64">
        <f t="shared" si="3"/>
        <v>-1.2408426225321428E-2</v>
      </c>
      <c r="H64">
        <f>0</f>
        <v>0</v>
      </c>
    </row>
    <row r="65" spans="1:8" x14ac:dyDescent="0.2">
      <c r="A65" s="4">
        <v>44593</v>
      </c>
      <c r="B65">
        <v>42.858150482177727</v>
      </c>
      <c r="C65">
        <v>4546.5400390625</v>
      </c>
      <c r="D65">
        <f t="shared" si="0"/>
        <v>1.7338387272909594E-2</v>
      </c>
      <c r="E65">
        <f t="shared" si="1"/>
        <v>6.8630035578014503E-3</v>
      </c>
      <c r="F65">
        <f t="shared" si="2"/>
        <v>6.4862972054419788E-3</v>
      </c>
      <c r="G65">
        <f t="shared" si="3"/>
        <v>1.0852090067467617E-2</v>
      </c>
      <c r="H65">
        <f>0</f>
        <v>0</v>
      </c>
    </row>
    <row r="66" spans="1:8" x14ac:dyDescent="0.2">
      <c r="A66" s="4">
        <v>44594</v>
      </c>
      <c r="B66">
        <v>42.8125</v>
      </c>
      <c r="C66">
        <v>4589.3798828125</v>
      </c>
      <c r="D66">
        <f t="shared" ref="D66:D129" si="4">(B66/B65)-1</f>
        <v>-1.0651528744038963E-3</v>
      </c>
      <c r="E66">
        <f t="shared" ref="E66:E129" si="5">(C66/C65)-1</f>
        <v>9.4225154473364103E-3</v>
      </c>
      <c r="F66">
        <f t="shared" ref="F66:F129" si="6">alpha_bac+beta_bac*E66</f>
        <v>9.0001190712163288E-3</v>
      </c>
      <c r="G66">
        <f t="shared" ref="G66:G129" si="7">D66-F66</f>
        <v>-1.0065271945620225E-2</v>
      </c>
      <c r="H66">
        <f>0</f>
        <v>0</v>
      </c>
    </row>
    <row r="67" spans="1:8" x14ac:dyDescent="0.2">
      <c r="A67" s="4">
        <v>44595</v>
      </c>
      <c r="B67">
        <v>42.392505645751953</v>
      </c>
      <c r="C67">
        <v>4477.43994140625</v>
      </c>
      <c r="D67">
        <f t="shared" si="4"/>
        <v>-9.8100871065237572E-3</v>
      </c>
      <c r="E67">
        <f t="shared" si="5"/>
        <v>-2.4391082077444004E-2</v>
      </c>
      <c r="F67">
        <f t="shared" si="6"/>
        <v>-2.4209869585539015E-2</v>
      </c>
      <c r="G67">
        <f t="shared" si="7"/>
        <v>1.4399782479015258E-2</v>
      </c>
      <c r="H67">
        <f>0</f>
        <v>0</v>
      </c>
    </row>
    <row r="68" spans="1:8" x14ac:dyDescent="0.2">
      <c r="A68" s="4">
        <v>44596</v>
      </c>
      <c r="B68">
        <v>44.081626892089837</v>
      </c>
      <c r="C68">
        <v>4500.52978515625</v>
      </c>
      <c r="D68">
        <f t="shared" si="4"/>
        <v>3.9844807958577144E-2</v>
      </c>
      <c r="E68">
        <f t="shared" si="5"/>
        <v>5.1569298644233985E-3</v>
      </c>
      <c r="F68">
        <f t="shared" si="6"/>
        <v>4.8106787515595937E-3</v>
      </c>
      <c r="G68">
        <f t="shared" si="7"/>
        <v>3.5034129207017553E-2</v>
      </c>
      <c r="H68">
        <f>0</f>
        <v>0</v>
      </c>
    </row>
    <row r="69" spans="1:8" x14ac:dyDescent="0.2">
      <c r="A69" s="4">
        <v>44599</v>
      </c>
      <c r="B69">
        <v>44.291633605957031</v>
      </c>
      <c r="C69">
        <v>4483.8701171875</v>
      </c>
      <c r="D69">
        <f t="shared" si="4"/>
        <v>4.7640418168160004E-3</v>
      </c>
      <c r="E69">
        <f t="shared" si="5"/>
        <v>-3.7017126347429485E-3</v>
      </c>
      <c r="F69">
        <f t="shared" si="6"/>
        <v>-3.8898275076742258E-3</v>
      </c>
      <c r="G69">
        <f t="shared" si="7"/>
        <v>8.6538693244902262E-3</v>
      </c>
      <c r="H69">
        <f>0</f>
        <v>0</v>
      </c>
    </row>
    <row r="70" spans="1:8" x14ac:dyDescent="0.2">
      <c r="A70" s="4">
        <v>44600</v>
      </c>
      <c r="B70">
        <v>45.085979461669922</v>
      </c>
      <c r="C70">
        <v>4521.5400390625</v>
      </c>
      <c r="D70">
        <f t="shared" si="4"/>
        <v>1.7934444748185063E-2</v>
      </c>
      <c r="E70">
        <f t="shared" si="5"/>
        <v>8.4012071916632625E-3</v>
      </c>
      <c r="F70">
        <f t="shared" si="6"/>
        <v>7.9970422598507496E-3</v>
      </c>
      <c r="G70">
        <f t="shared" si="7"/>
        <v>9.9374024883343137E-3</v>
      </c>
      <c r="H70">
        <f>0</f>
        <v>0</v>
      </c>
    </row>
    <row r="71" spans="1:8" x14ac:dyDescent="0.2">
      <c r="A71" s="4">
        <v>44601</v>
      </c>
      <c r="B71">
        <v>44.994667053222663</v>
      </c>
      <c r="C71">
        <v>4587.18017578125</v>
      </c>
      <c r="D71">
        <f t="shared" si="4"/>
        <v>-2.025294992756832E-3</v>
      </c>
      <c r="E71">
        <f t="shared" si="5"/>
        <v>1.4517207887505545E-2</v>
      </c>
      <c r="F71">
        <f t="shared" si="6"/>
        <v>1.4003865804277763E-2</v>
      </c>
      <c r="G71">
        <f t="shared" si="7"/>
        <v>-1.6029160797034595E-2</v>
      </c>
      <c r="H71">
        <f>0</f>
        <v>0</v>
      </c>
    </row>
    <row r="72" spans="1:8" x14ac:dyDescent="0.2">
      <c r="A72" s="4">
        <v>44602</v>
      </c>
      <c r="B72">
        <v>44.784675598144531</v>
      </c>
      <c r="C72">
        <v>4504.080078125</v>
      </c>
      <c r="D72">
        <f t="shared" si="4"/>
        <v>-4.6670298688895606E-3</v>
      </c>
      <c r="E72">
        <f t="shared" si="5"/>
        <v>-1.8115725668459759E-2</v>
      </c>
      <c r="F72">
        <f t="shared" si="6"/>
        <v>-1.8046534997826668E-2</v>
      </c>
      <c r="G72">
        <f t="shared" si="7"/>
        <v>1.3379505128937107E-2</v>
      </c>
      <c r="H72">
        <f>0</f>
        <v>0</v>
      </c>
    </row>
    <row r="73" spans="1:8" x14ac:dyDescent="0.2">
      <c r="A73" s="4">
        <v>44603</v>
      </c>
      <c r="B73">
        <v>43.752925872802727</v>
      </c>
      <c r="C73">
        <v>4418.64013671875</v>
      </c>
      <c r="D73">
        <f t="shared" si="4"/>
        <v>-2.3038008237455054E-2</v>
      </c>
      <c r="E73">
        <f t="shared" si="5"/>
        <v>-1.896945434456343E-2</v>
      </c>
      <c r="F73">
        <f t="shared" si="6"/>
        <v>-1.8885023704287778E-2</v>
      </c>
      <c r="G73">
        <f t="shared" si="7"/>
        <v>-4.1529845331672761E-3</v>
      </c>
      <c r="H73">
        <f>0</f>
        <v>0</v>
      </c>
    </row>
    <row r="74" spans="1:8" x14ac:dyDescent="0.2">
      <c r="A74" s="4">
        <v>44606</v>
      </c>
      <c r="B74">
        <v>43.296424865722663</v>
      </c>
      <c r="C74">
        <v>4401.669921875</v>
      </c>
      <c r="D74">
        <f t="shared" si="4"/>
        <v>-1.0433610963691664E-2</v>
      </c>
      <c r="E74">
        <f t="shared" si="5"/>
        <v>-3.8405967262932217E-3</v>
      </c>
      <c r="F74">
        <f t="shared" si="6"/>
        <v>-4.0262323697007572E-3</v>
      </c>
      <c r="G74">
        <f t="shared" si="7"/>
        <v>-6.4073785939909068E-3</v>
      </c>
      <c r="H74">
        <f>0</f>
        <v>0</v>
      </c>
    </row>
    <row r="75" spans="1:8" x14ac:dyDescent="0.2">
      <c r="A75" s="4">
        <v>44607</v>
      </c>
      <c r="B75">
        <v>43.634239196777337</v>
      </c>
      <c r="C75">
        <v>4471.06982421875</v>
      </c>
      <c r="D75">
        <f t="shared" si="4"/>
        <v>7.8023608670312328E-3</v>
      </c>
      <c r="E75">
        <f t="shared" si="5"/>
        <v>1.5766721170720421E-2</v>
      </c>
      <c r="F75">
        <f t="shared" si="6"/>
        <v>1.5231073939455348E-2</v>
      </c>
      <c r="G75">
        <f t="shared" si="7"/>
        <v>-7.4287130724241153E-3</v>
      </c>
      <c r="H75">
        <f>0</f>
        <v>0</v>
      </c>
    </row>
    <row r="76" spans="1:8" x14ac:dyDescent="0.2">
      <c r="A76" s="4">
        <v>44608</v>
      </c>
      <c r="B76">
        <v>43.533809661865227</v>
      </c>
      <c r="C76">
        <v>4475.009765625</v>
      </c>
      <c r="D76">
        <f t="shared" si="4"/>
        <v>-2.3016222297174149E-3</v>
      </c>
      <c r="E76">
        <f t="shared" si="5"/>
        <v>8.8120775589506373E-4</v>
      </c>
      <c r="F76">
        <f t="shared" si="6"/>
        <v>6.1128285410735547E-4</v>
      </c>
      <c r="G76">
        <f t="shared" si="7"/>
        <v>-2.9129050838247704E-3</v>
      </c>
      <c r="H76">
        <f>0</f>
        <v>0</v>
      </c>
    </row>
    <row r="77" spans="1:8" x14ac:dyDescent="0.2">
      <c r="A77" s="4">
        <v>44609</v>
      </c>
      <c r="B77">
        <v>42.063808441162109</v>
      </c>
      <c r="C77">
        <v>4380.259765625</v>
      </c>
      <c r="D77">
        <f t="shared" si="4"/>
        <v>-3.3766886751260161E-2</v>
      </c>
      <c r="E77">
        <f t="shared" si="5"/>
        <v>-2.1173138152195015E-2</v>
      </c>
      <c r="F77">
        <f t="shared" si="6"/>
        <v>-2.104936939985853E-2</v>
      </c>
      <c r="G77">
        <f t="shared" si="7"/>
        <v>-1.2717517351401631E-2</v>
      </c>
      <c r="H77">
        <f>0</f>
        <v>0</v>
      </c>
    </row>
    <row r="78" spans="1:8" x14ac:dyDescent="0.2">
      <c r="A78" s="4">
        <v>44610</v>
      </c>
      <c r="B78">
        <v>41.963375091552727</v>
      </c>
      <c r="C78">
        <v>4348.8701171875</v>
      </c>
      <c r="D78">
        <f t="shared" si="4"/>
        <v>-2.3876428058069443E-3</v>
      </c>
      <c r="E78">
        <f t="shared" si="5"/>
        <v>-7.1661613961429005E-3</v>
      </c>
      <c r="F78">
        <f t="shared" si="6"/>
        <v>-7.292432154626818E-3</v>
      </c>
      <c r="G78">
        <f t="shared" si="7"/>
        <v>4.9047893488198737E-3</v>
      </c>
      <c r="H78">
        <f>0</f>
        <v>0</v>
      </c>
    </row>
    <row r="79" spans="1:8" x14ac:dyDescent="0.2">
      <c r="A79" s="4">
        <v>44614</v>
      </c>
      <c r="B79">
        <v>41.598163604736328</v>
      </c>
      <c r="C79">
        <v>4304.759765625</v>
      </c>
      <c r="D79">
        <f t="shared" si="4"/>
        <v>-8.7031008830821266E-3</v>
      </c>
      <c r="E79">
        <f t="shared" si="5"/>
        <v>-1.0142945264832837E-2</v>
      </c>
      <c r="F79">
        <f t="shared" si="6"/>
        <v>-1.0216077248596956E-2</v>
      </c>
      <c r="G79">
        <f t="shared" si="7"/>
        <v>1.5129763655148294E-3</v>
      </c>
      <c r="H79">
        <f>0</f>
        <v>0</v>
      </c>
    </row>
    <row r="80" spans="1:8" x14ac:dyDescent="0.2">
      <c r="A80" s="4">
        <v>44615</v>
      </c>
      <c r="B80">
        <v>40.885990142822273</v>
      </c>
      <c r="C80">
        <v>4225.5</v>
      </c>
      <c r="D80">
        <f t="shared" si="4"/>
        <v>-1.7120310133906247E-2</v>
      </c>
      <c r="E80">
        <f t="shared" si="5"/>
        <v>-1.8412122845487655E-2</v>
      </c>
      <c r="F80">
        <f t="shared" si="6"/>
        <v>-1.833764116834807E-2</v>
      </c>
      <c r="G80">
        <f t="shared" si="7"/>
        <v>1.217331034441823E-3</v>
      </c>
      <c r="H80">
        <f>0</f>
        <v>0</v>
      </c>
    </row>
    <row r="81" spans="1:8" x14ac:dyDescent="0.2">
      <c r="A81" s="4">
        <v>44616</v>
      </c>
      <c r="B81">
        <v>39.808597564697273</v>
      </c>
      <c r="C81">
        <v>4288.7001953125</v>
      </c>
      <c r="D81">
        <f t="shared" si="4"/>
        <v>-2.6351143126569054E-2</v>
      </c>
      <c r="E81">
        <f t="shared" si="5"/>
        <v>1.4956856067329216E-2</v>
      </c>
      <c r="F81">
        <f t="shared" si="6"/>
        <v>1.443566579403653E-2</v>
      </c>
      <c r="G81">
        <f t="shared" si="7"/>
        <v>-4.0786808920605586E-2</v>
      </c>
      <c r="H81">
        <f>0</f>
        <v>0</v>
      </c>
    </row>
    <row r="82" spans="1:8" x14ac:dyDescent="0.2">
      <c r="A82" s="4">
        <v>44617</v>
      </c>
      <c r="B82">
        <v>41.105110168457031</v>
      </c>
      <c r="C82">
        <v>4384.64990234375</v>
      </c>
      <c r="D82">
        <f t="shared" si="4"/>
        <v>3.2568658105894155E-2</v>
      </c>
      <c r="E82">
        <f t="shared" si="5"/>
        <v>2.2372677655603468E-2</v>
      </c>
      <c r="F82">
        <f t="shared" si="6"/>
        <v>2.171910703824672E-2</v>
      </c>
      <c r="G82">
        <f t="shared" si="7"/>
        <v>1.0849551067647435E-2</v>
      </c>
      <c r="H82">
        <f>0</f>
        <v>0</v>
      </c>
    </row>
    <row r="83" spans="1:8" x14ac:dyDescent="0.2">
      <c r="A83" s="4">
        <v>44620</v>
      </c>
      <c r="B83">
        <v>40.356422424316413</v>
      </c>
      <c r="C83">
        <v>4373.93994140625</v>
      </c>
      <c r="D83">
        <f t="shared" si="4"/>
        <v>-1.8213982180618093E-2</v>
      </c>
      <c r="E83">
        <f t="shared" si="5"/>
        <v>-2.4426034406476171E-3</v>
      </c>
      <c r="F83">
        <f t="shared" si="6"/>
        <v>-2.6531947588849837E-3</v>
      </c>
      <c r="G83">
        <f t="shared" si="7"/>
        <v>-1.556078742173311E-2</v>
      </c>
      <c r="H83">
        <f>0</f>
        <v>0</v>
      </c>
    </row>
    <row r="84" spans="1:8" x14ac:dyDescent="0.2">
      <c r="A84" s="4">
        <v>44621</v>
      </c>
      <c r="B84">
        <v>38.776866912841797</v>
      </c>
      <c r="C84">
        <v>4306.259765625</v>
      </c>
      <c r="D84">
        <f t="shared" si="4"/>
        <v>-3.9140127310265949E-2</v>
      </c>
      <c r="E84">
        <f t="shared" si="5"/>
        <v>-1.5473503680411893E-2</v>
      </c>
      <c r="F84">
        <f t="shared" si="6"/>
        <v>-1.5451479497228346E-2</v>
      </c>
      <c r="G84">
        <f t="shared" si="7"/>
        <v>-2.3688647813037603E-2</v>
      </c>
      <c r="H84">
        <f>0</f>
        <v>0</v>
      </c>
    </row>
    <row r="85" spans="1:8" x14ac:dyDescent="0.2">
      <c r="A85" s="4">
        <v>44622</v>
      </c>
      <c r="B85">
        <v>39.406867980957031</v>
      </c>
      <c r="C85">
        <v>4386.5400390625</v>
      </c>
      <c r="D85">
        <f t="shared" si="4"/>
        <v>1.6246827510104866E-2</v>
      </c>
      <c r="E85">
        <f t="shared" si="5"/>
        <v>1.8642691757321028E-2</v>
      </c>
      <c r="F85">
        <f t="shared" si="6"/>
        <v>1.8055705376207161E-2</v>
      </c>
      <c r="G85">
        <f t="shared" si="7"/>
        <v>-1.8088778661022945E-3</v>
      </c>
      <c r="H85">
        <f>0</f>
        <v>0</v>
      </c>
    </row>
    <row r="86" spans="1:8" x14ac:dyDescent="0.2">
      <c r="A86" s="4">
        <v>44623</v>
      </c>
      <c r="B86">
        <v>38.984809875488281</v>
      </c>
      <c r="C86">
        <v>4363.490234375</v>
      </c>
      <c r="D86">
        <f t="shared" si="4"/>
        <v>-1.0710267704419074E-2</v>
      </c>
      <c r="E86">
        <f t="shared" si="5"/>
        <v>-5.2546664300883172E-3</v>
      </c>
      <c r="F86">
        <f t="shared" si="6"/>
        <v>-5.4150594174137605E-3</v>
      </c>
      <c r="G86">
        <f t="shared" si="7"/>
        <v>-5.2952082870053136E-3</v>
      </c>
      <c r="H86">
        <f>0</f>
        <v>0</v>
      </c>
    </row>
    <row r="87" spans="1:8" x14ac:dyDescent="0.2">
      <c r="A87" s="4">
        <v>44624</v>
      </c>
      <c r="B87">
        <v>37.571849822998047</v>
      </c>
      <c r="C87">
        <v>4328.8701171875</v>
      </c>
      <c r="D87">
        <f t="shared" si="4"/>
        <v>-3.6243861570776414E-2</v>
      </c>
      <c r="E87">
        <f t="shared" si="5"/>
        <v>-7.9340425503344747E-3</v>
      </c>
      <c r="F87">
        <f t="shared" si="6"/>
        <v>-8.046605809226854E-3</v>
      </c>
      <c r="G87">
        <f t="shared" si="7"/>
        <v>-2.819725576154956E-2</v>
      </c>
      <c r="H87">
        <f>0</f>
        <v>0</v>
      </c>
    </row>
    <row r="88" spans="1:8" x14ac:dyDescent="0.2">
      <c r="A88" s="4">
        <v>44627</v>
      </c>
      <c r="B88">
        <v>35.177158355712891</v>
      </c>
      <c r="C88">
        <v>4201.08984375</v>
      </c>
      <c r="D88">
        <f t="shared" si="4"/>
        <v>-6.3736320638100308E-2</v>
      </c>
      <c r="E88">
        <f t="shared" si="5"/>
        <v>-2.9518158313449172E-2</v>
      </c>
      <c r="F88">
        <f t="shared" si="6"/>
        <v>-2.9245422029057291E-2</v>
      </c>
      <c r="G88">
        <f t="shared" si="7"/>
        <v>-3.4490898609043016E-2</v>
      </c>
      <c r="H88">
        <f>0</f>
        <v>0</v>
      </c>
    </row>
    <row r="89" spans="1:8" x14ac:dyDescent="0.2">
      <c r="A89" s="4">
        <v>44628</v>
      </c>
      <c r="B89">
        <v>35.406543731689453</v>
      </c>
      <c r="C89">
        <v>4170.7001953125</v>
      </c>
      <c r="D89">
        <f t="shared" si="4"/>
        <v>6.5208614538163623E-3</v>
      </c>
      <c r="E89">
        <f t="shared" si="5"/>
        <v>-7.2337535181997703E-3</v>
      </c>
      <c r="F89">
        <f t="shared" si="6"/>
        <v>-7.3588176850380559E-3</v>
      </c>
      <c r="G89">
        <f t="shared" si="7"/>
        <v>1.3879679138854418E-2</v>
      </c>
      <c r="H89">
        <f>0</f>
        <v>0</v>
      </c>
    </row>
    <row r="90" spans="1:8" x14ac:dyDescent="0.2">
      <c r="A90" s="4">
        <v>44629</v>
      </c>
      <c r="B90">
        <v>37.654422760009773</v>
      </c>
      <c r="C90">
        <v>4277.8798828125</v>
      </c>
      <c r="D90">
        <f t="shared" si="4"/>
        <v>6.3487671808768686E-2</v>
      </c>
      <c r="E90">
        <f t="shared" si="5"/>
        <v>2.5698247891435821E-2</v>
      </c>
      <c r="F90">
        <f t="shared" si="6"/>
        <v>2.4985312289796714E-2</v>
      </c>
      <c r="G90">
        <f t="shared" si="7"/>
        <v>3.8502359518971976E-2</v>
      </c>
      <c r="H90">
        <f>0</f>
        <v>0</v>
      </c>
    </row>
    <row r="91" spans="1:8" x14ac:dyDescent="0.2">
      <c r="A91" s="4">
        <v>44630</v>
      </c>
      <c r="B91">
        <v>37.314949035644531</v>
      </c>
      <c r="C91">
        <v>4259.52001953125</v>
      </c>
      <c r="D91">
        <f t="shared" si="4"/>
        <v>-9.0155073290825172E-3</v>
      </c>
      <c r="E91">
        <f t="shared" si="5"/>
        <v>-4.291813651667864E-3</v>
      </c>
      <c r="F91">
        <f t="shared" si="6"/>
        <v>-4.4693945905335498E-3</v>
      </c>
      <c r="G91">
        <f t="shared" si="7"/>
        <v>-4.5461127385489674E-3</v>
      </c>
      <c r="H91">
        <f>0</f>
        <v>0</v>
      </c>
    </row>
    <row r="92" spans="1:8" x14ac:dyDescent="0.2">
      <c r="A92" s="4">
        <v>44631</v>
      </c>
      <c r="B92">
        <v>37.002998352050781</v>
      </c>
      <c r="C92">
        <v>4204.31005859375</v>
      </c>
      <c r="D92">
        <f t="shared" si="4"/>
        <v>-8.3599386212684923E-3</v>
      </c>
      <c r="E92">
        <f t="shared" si="5"/>
        <v>-1.2961545123475138E-2</v>
      </c>
      <c r="F92">
        <f t="shared" si="6"/>
        <v>-1.2984362086223115E-2</v>
      </c>
      <c r="G92">
        <f t="shared" si="7"/>
        <v>4.6244234649546224E-3</v>
      </c>
      <c r="H92">
        <f>0</f>
        <v>0</v>
      </c>
    </row>
    <row r="93" spans="1:8" x14ac:dyDescent="0.2">
      <c r="A93" s="4">
        <v>44634</v>
      </c>
      <c r="B93">
        <v>37.801223754882812</v>
      </c>
      <c r="C93">
        <v>4173.10986328125</v>
      </c>
      <c r="D93">
        <f t="shared" si="4"/>
        <v>2.1571911422896717E-2</v>
      </c>
      <c r="E93">
        <f t="shared" si="5"/>
        <v>-7.4210024659636664E-3</v>
      </c>
      <c r="F93">
        <f t="shared" si="6"/>
        <v>-7.5427240388849393E-3</v>
      </c>
      <c r="G93">
        <f t="shared" si="7"/>
        <v>2.9114635461781654E-2</v>
      </c>
      <c r="H93">
        <f>0</f>
        <v>0</v>
      </c>
    </row>
    <row r="94" spans="1:8" x14ac:dyDescent="0.2">
      <c r="A94" s="4">
        <v>44635</v>
      </c>
      <c r="B94">
        <v>38.076473236083977</v>
      </c>
      <c r="C94">
        <v>4262.4501953125</v>
      </c>
      <c r="D94">
        <f t="shared" si="4"/>
        <v>7.2814965723329017E-3</v>
      </c>
      <c r="E94">
        <f t="shared" si="5"/>
        <v>2.1408574170870942E-2</v>
      </c>
      <c r="F94">
        <f t="shared" si="6"/>
        <v>2.0772213831499312E-2</v>
      </c>
      <c r="G94">
        <f t="shared" si="7"/>
        <v>-1.349071725916641E-2</v>
      </c>
      <c r="H94">
        <f>0</f>
        <v>0</v>
      </c>
    </row>
    <row r="95" spans="1:8" x14ac:dyDescent="0.2">
      <c r="A95" s="4">
        <v>44636</v>
      </c>
      <c r="B95">
        <v>39.269233703613281</v>
      </c>
      <c r="C95">
        <v>4357.85986328125</v>
      </c>
      <c r="D95">
        <f t="shared" si="4"/>
        <v>3.1325392457801415E-2</v>
      </c>
      <c r="E95">
        <f t="shared" si="5"/>
        <v>2.238376135718223E-2</v>
      </c>
      <c r="F95">
        <f t="shared" si="6"/>
        <v>2.1729992883902028E-2</v>
      </c>
      <c r="G95">
        <f t="shared" si="7"/>
        <v>9.5953995738993873E-3</v>
      </c>
      <c r="H95">
        <f>0</f>
        <v>0</v>
      </c>
    </row>
    <row r="96" spans="1:8" x14ac:dyDescent="0.2">
      <c r="A96" s="4">
        <v>44637</v>
      </c>
      <c r="B96">
        <v>39.480251312255859</v>
      </c>
      <c r="C96">
        <v>4411.669921875</v>
      </c>
      <c r="D96">
        <f t="shared" si="4"/>
        <v>5.3736115717266664E-3</v>
      </c>
      <c r="E96">
        <f t="shared" si="5"/>
        <v>1.234781757145198E-2</v>
      </c>
      <c r="F96">
        <f t="shared" si="6"/>
        <v>1.1873201424795071E-2</v>
      </c>
      <c r="G96">
        <f t="shared" si="7"/>
        <v>-6.4995898530684042E-3</v>
      </c>
      <c r="H96">
        <f>0</f>
        <v>0</v>
      </c>
    </row>
    <row r="97" spans="1:8" x14ac:dyDescent="0.2">
      <c r="A97" s="4">
        <v>44638</v>
      </c>
      <c r="B97">
        <v>39.360980987548828</v>
      </c>
      <c r="C97">
        <v>4463.1201171875</v>
      </c>
      <c r="D97">
        <f t="shared" si="4"/>
        <v>-3.0210122971027209E-3</v>
      </c>
      <c r="E97">
        <f t="shared" si="5"/>
        <v>1.1662294827948783E-2</v>
      </c>
      <c r="F97">
        <f t="shared" si="6"/>
        <v>1.1199915995198154E-2</v>
      </c>
      <c r="G97">
        <f t="shared" si="7"/>
        <v>-1.4220928292300875E-2</v>
      </c>
      <c r="H97">
        <f>0</f>
        <v>0</v>
      </c>
    </row>
    <row r="98" spans="1:8" x14ac:dyDescent="0.2">
      <c r="A98" s="4">
        <v>44641</v>
      </c>
      <c r="B98">
        <v>39.305927276611328</v>
      </c>
      <c r="C98">
        <v>4461.18017578125</v>
      </c>
      <c r="D98">
        <f t="shared" si="4"/>
        <v>-1.3986874705921304E-3</v>
      </c>
      <c r="E98">
        <f t="shared" si="5"/>
        <v>-4.3466036210393355E-4</v>
      </c>
      <c r="F98">
        <f t="shared" si="6"/>
        <v>-6.810956111093973E-4</v>
      </c>
      <c r="G98">
        <f t="shared" si="7"/>
        <v>-7.1759185948273309E-4</v>
      </c>
      <c r="H98">
        <f>0</f>
        <v>0</v>
      </c>
    </row>
    <row r="99" spans="1:8" x14ac:dyDescent="0.2">
      <c r="A99" s="4">
        <v>44642</v>
      </c>
      <c r="B99">
        <v>40.535388946533203</v>
      </c>
      <c r="C99">
        <v>4511.60986328125</v>
      </c>
      <c r="D99">
        <f t="shared" si="4"/>
        <v>3.1279294373840028E-2</v>
      </c>
      <c r="E99">
        <f t="shared" si="5"/>
        <v>1.1304113600650201E-2</v>
      </c>
      <c r="F99">
        <f t="shared" si="6"/>
        <v>1.0848128685760548E-2</v>
      </c>
      <c r="G99">
        <f t="shared" si="7"/>
        <v>2.043116568807948E-2</v>
      </c>
      <c r="H99">
        <f>0</f>
        <v>0</v>
      </c>
    </row>
    <row r="100" spans="1:8" x14ac:dyDescent="0.2">
      <c r="A100" s="4">
        <v>44643</v>
      </c>
      <c r="B100">
        <v>39.535308837890618</v>
      </c>
      <c r="C100">
        <v>4456.240234375</v>
      </c>
      <c r="D100">
        <f t="shared" si="4"/>
        <v>-2.4671777788087934E-2</v>
      </c>
      <c r="E100">
        <f t="shared" si="5"/>
        <v>-1.2272698789159042E-2</v>
      </c>
      <c r="F100">
        <f t="shared" si="6"/>
        <v>-1.2307812395462768E-2</v>
      </c>
      <c r="G100">
        <f t="shared" si="7"/>
        <v>-1.2363965392625166E-2</v>
      </c>
      <c r="H100">
        <f>0</f>
        <v>0</v>
      </c>
    </row>
    <row r="101" spans="1:8" x14ac:dyDescent="0.2">
      <c r="A101" s="4">
        <v>44644</v>
      </c>
      <c r="B101">
        <v>39.516960144042969</v>
      </c>
      <c r="C101">
        <v>4520.16015625</v>
      </c>
      <c r="D101">
        <f t="shared" si="4"/>
        <v>-4.6410903030724704E-4</v>
      </c>
      <c r="E101">
        <f t="shared" si="5"/>
        <v>1.4343912920566471E-2</v>
      </c>
      <c r="F101">
        <f t="shared" si="6"/>
        <v>1.3833664337778915E-2</v>
      </c>
      <c r="G101">
        <f t="shared" si="7"/>
        <v>-1.4297773368086162E-2</v>
      </c>
      <c r="H101">
        <f>0</f>
        <v>0</v>
      </c>
    </row>
    <row r="102" spans="1:8" x14ac:dyDescent="0.2">
      <c r="A102" s="4">
        <v>44645</v>
      </c>
      <c r="B102">
        <v>40.122520446777337</v>
      </c>
      <c r="C102">
        <v>4543.06005859375</v>
      </c>
      <c r="D102">
        <f t="shared" si="4"/>
        <v>1.5324060872269563E-2</v>
      </c>
      <c r="E102">
        <f t="shared" si="5"/>
        <v>5.0661705674490687E-3</v>
      </c>
      <c r="F102">
        <f t="shared" si="6"/>
        <v>4.721539605072632E-3</v>
      </c>
      <c r="G102">
        <f t="shared" si="7"/>
        <v>1.0602521267196931E-2</v>
      </c>
      <c r="H102">
        <f>0</f>
        <v>0</v>
      </c>
    </row>
    <row r="103" spans="1:8" x14ac:dyDescent="0.2">
      <c r="A103" s="4">
        <v>44648</v>
      </c>
      <c r="B103">
        <v>39.957359313964837</v>
      </c>
      <c r="C103">
        <v>4575.52001953125</v>
      </c>
      <c r="D103">
        <f t="shared" si="4"/>
        <v>-4.1164196808519682E-3</v>
      </c>
      <c r="E103">
        <f t="shared" si="5"/>
        <v>7.1449552765867619E-3</v>
      </c>
      <c r="F103">
        <f t="shared" si="6"/>
        <v>6.763215784594958E-3</v>
      </c>
      <c r="G103">
        <f t="shared" si="7"/>
        <v>-1.0879635465446926E-2</v>
      </c>
      <c r="H103">
        <f>0</f>
        <v>0</v>
      </c>
    </row>
    <row r="104" spans="1:8" x14ac:dyDescent="0.2">
      <c r="A104" s="4">
        <v>44649</v>
      </c>
      <c r="B104">
        <v>39.856433868408203</v>
      </c>
      <c r="C104">
        <v>4631.60009765625</v>
      </c>
      <c r="D104">
        <f t="shared" si="4"/>
        <v>-2.5258287156468828E-3</v>
      </c>
      <c r="E104">
        <f t="shared" si="5"/>
        <v>1.2256547427530462E-2</v>
      </c>
      <c r="F104">
        <f t="shared" si="6"/>
        <v>1.1783560550525105E-2</v>
      </c>
      <c r="G104">
        <f t="shared" si="7"/>
        <v>-1.4309389266171988E-2</v>
      </c>
      <c r="H104">
        <f>0</f>
        <v>0</v>
      </c>
    </row>
    <row r="105" spans="1:8" x14ac:dyDescent="0.2">
      <c r="A105" s="4">
        <v>44650</v>
      </c>
      <c r="B105">
        <v>39.452735900878913</v>
      </c>
      <c r="C105">
        <v>4602.4501953125</v>
      </c>
      <c r="D105">
        <f t="shared" si="4"/>
        <v>-1.0128803014894827E-2</v>
      </c>
      <c r="E105">
        <f t="shared" si="5"/>
        <v>-6.2937001746978805E-3</v>
      </c>
      <c r="F105">
        <f t="shared" si="6"/>
        <v>-6.435545298786826E-3</v>
      </c>
      <c r="G105">
        <f t="shared" si="7"/>
        <v>-3.6932577161080012E-3</v>
      </c>
      <c r="H105">
        <f>0</f>
        <v>0</v>
      </c>
    </row>
    <row r="106" spans="1:8" x14ac:dyDescent="0.2">
      <c r="A106" s="4">
        <v>44651</v>
      </c>
      <c r="B106">
        <v>37.819580078125</v>
      </c>
      <c r="C106">
        <v>4530.41015625</v>
      </c>
      <c r="D106">
        <f t="shared" si="4"/>
        <v>-4.1395248908898341E-2</v>
      </c>
      <c r="E106">
        <f t="shared" si="5"/>
        <v>-1.5652540713177343E-2</v>
      </c>
      <c r="F106">
        <f t="shared" si="6"/>
        <v>-1.5627320527539373E-2</v>
      </c>
      <c r="G106">
        <f t="shared" si="7"/>
        <v>-2.5767928381358968E-2</v>
      </c>
      <c r="H106">
        <f>0</f>
        <v>0</v>
      </c>
    </row>
    <row r="107" spans="1:8" x14ac:dyDescent="0.2">
      <c r="A107" s="4">
        <v>44652</v>
      </c>
      <c r="B107">
        <v>37.525974273681641</v>
      </c>
      <c r="C107">
        <v>4545.85986328125</v>
      </c>
      <c r="D107">
        <f t="shared" si="4"/>
        <v>-7.7633279861080151E-3</v>
      </c>
      <c r="E107">
        <f t="shared" si="5"/>
        <v>3.4102225843584133E-3</v>
      </c>
      <c r="F107">
        <f t="shared" si="6"/>
        <v>3.0951520639565175E-3</v>
      </c>
      <c r="G107">
        <f t="shared" si="7"/>
        <v>-1.0858480050064533E-2</v>
      </c>
      <c r="H107">
        <f>0</f>
        <v>0</v>
      </c>
    </row>
    <row r="108" spans="1:8" x14ac:dyDescent="0.2">
      <c r="A108" s="4">
        <v>44655</v>
      </c>
      <c r="B108">
        <v>37.461750030517578</v>
      </c>
      <c r="C108">
        <v>4582.64013671875</v>
      </c>
      <c r="D108">
        <f t="shared" si="4"/>
        <v>-1.7114610455059021E-3</v>
      </c>
      <c r="E108">
        <f t="shared" si="5"/>
        <v>8.0909386878793566E-3</v>
      </c>
      <c r="F108">
        <f t="shared" si="6"/>
        <v>7.6923123805866262E-3</v>
      </c>
      <c r="G108">
        <f t="shared" si="7"/>
        <v>-9.4037734260925283E-3</v>
      </c>
      <c r="H108">
        <f>0</f>
        <v>0</v>
      </c>
    </row>
    <row r="109" spans="1:8" x14ac:dyDescent="0.2">
      <c r="A109" s="4">
        <v>44656</v>
      </c>
      <c r="B109">
        <v>36.828666687011719</v>
      </c>
      <c r="C109">
        <v>4525.1201171875</v>
      </c>
      <c r="D109">
        <f t="shared" si="4"/>
        <v>-1.6899459928864213E-2</v>
      </c>
      <c r="E109">
        <f t="shared" si="5"/>
        <v>-1.2551720801807331E-2</v>
      </c>
      <c r="F109">
        <f t="shared" si="6"/>
        <v>-1.25818535668656E-2</v>
      </c>
      <c r="G109">
        <f t="shared" si="7"/>
        <v>-4.3176063619986133E-3</v>
      </c>
      <c r="H109">
        <f>0</f>
        <v>0</v>
      </c>
    </row>
    <row r="110" spans="1:8" x14ac:dyDescent="0.2">
      <c r="A110" s="4">
        <v>44657</v>
      </c>
      <c r="B110">
        <v>36.424968719482422</v>
      </c>
      <c r="C110">
        <v>4481.14990234375</v>
      </c>
      <c r="D110">
        <f t="shared" si="4"/>
        <v>-1.0961514598400224E-2</v>
      </c>
      <c r="E110">
        <f t="shared" si="5"/>
        <v>-9.7169166132718976E-3</v>
      </c>
      <c r="F110">
        <f t="shared" si="6"/>
        <v>-9.7976536639599512E-3</v>
      </c>
      <c r="G110">
        <f t="shared" si="7"/>
        <v>-1.1638609344402726E-3</v>
      </c>
      <c r="H110">
        <f>0</f>
        <v>0</v>
      </c>
    </row>
    <row r="111" spans="1:8" x14ac:dyDescent="0.2">
      <c r="A111" s="4">
        <v>44658</v>
      </c>
      <c r="B111">
        <v>36.140541076660163</v>
      </c>
      <c r="C111">
        <v>4500.2099609375</v>
      </c>
      <c r="D111">
        <f t="shared" si="4"/>
        <v>-7.8085898992173997E-3</v>
      </c>
      <c r="E111">
        <f t="shared" si="5"/>
        <v>4.2533856284925342E-3</v>
      </c>
      <c r="F111">
        <f t="shared" si="6"/>
        <v>3.9232637462751031E-3</v>
      </c>
      <c r="G111">
        <f t="shared" si="7"/>
        <v>-1.1731853645492504E-2</v>
      </c>
      <c r="H111">
        <f>0</f>
        <v>0</v>
      </c>
    </row>
    <row r="112" spans="1:8" x14ac:dyDescent="0.2">
      <c r="A112" s="4">
        <v>44659</v>
      </c>
      <c r="B112">
        <v>36.397441864013672</v>
      </c>
      <c r="C112">
        <v>4488.27978515625</v>
      </c>
      <c r="D112">
        <f t="shared" si="4"/>
        <v>7.1083824342468294E-3</v>
      </c>
      <c r="E112">
        <f t="shared" si="5"/>
        <v>-2.6510264820542861E-3</v>
      </c>
      <c r="F112">
        <f t="shared" si="6"/>
        <v>-2.8578972261645835E-3</v>
      </c>
      <c r="G112">
        <f t="shared" si="7"/>
        <v>9.9662796604114128E-3</v>
      </c>
      <c r="H112">
        <f>0</f>
        <v>0</v>
      </c>
    </row>
    <row r="113" spans="1:8" x14ac:dyDescent="0.2">
      <c r="A113" s="4">
        <v>44662</v>
      </c>
      <c r="B113">
        <v>36.324050903320312</v>
      </c>
      <c r="C113">
        <v>4412.52978515625</v>
      </c>
      <c r="D113">
        <f t="shared" si="4"/>
        <v>-2.0163768917486058E-3</v>
      </c>
      <c r="E113">
        <f t="shared" si="5"/>
        <v>-1.687729010355421E-2</v>
      </c>
      <c r="F113">
        <f t="shared" si="6"/>
        <v>-1.6830206831842717E-2</v>
      </c>
      <c r="G113">
        <f t="shared" si="7"/>
        <v>1.4813829940094111E-2</v>
      </c>
      <c r="H113">
        <f>0</f>
        <v>0</v>
      </c>
    </row>
    <row r="114" spans="1:8" x14ac:dyDescent="0.2">
      <c r="A114" s="4">
        <v>44663</v>
      </c>
      <c r="B114">
        <v>35.938694000244141</v>
      </c>
      <c r="C114">
        <v>4397.4501953125</v>
      </c>
      <c r="D114">
        <f t="shared" si="4"/>
        <v>-1.0608863645242494E-2</v>
      </c>
      <c r="E114">
        <f t="shared" si="5"/>
        <v>-3.4174477177417728E-3</v>
      </c>
      <c r="F114">
        <f t="shared" si="6"/>
        <v>-3.610637023366719E-3</v>
      </c>
      <c r="G114">
        <f t="shared" si="7"/>
        <v>-6.9982266218757755E-3</v>
      </c>
      <c r="H114">
        <f>0</f>
        <v>0</v>
      </c>
    </row>
    <row r="115" spans="1:8" x14ac:dyDescent="0.2">
      <c r="A115" s="4">
        <v>44664</v>
      </c>
      <c r="B115">
        <v>35.617561340332031</v>
      </c>
      <c r="C115">
        <v>4446.58984375</v>
      </c>
      <c r="D115">
        <f t="shared" si="4"/>
        <v>-8.9355684407989022E-3</v>
      </c>
      <c r="E115">
        <f t="shared" si="5"/>
        <v>1.1174577597236057E-2</v>
      </c>
      <c r="F115">
        <f t="shared" si="6"/>
        <v>1.0720905038502296E-2</v>
      </c>
      <c r="G115">
        <f t="shared" si="7"/>
        <v>-1.9656473479301197E-2</v>
      </c>
      <c r="H115">
        <f>0</f>
        <v>0</v>
      </c>
    </row>
    <row r="116" spans="1:8" x14ac:dyDescent="0.2">
      <c r="A116" s="4">
        <v>44665</v>
      </c>
      <c r="B116">
        <v>34.470680236816413</v>
      </c>
      <c r="C116">
        <v>4392.58984375</v>
      </c>
      <c r="D116">
        <f t="shared" si="4"/>
        <v>-3.2199877261583687E-2</v>
      </c>
      <c r="E116">
        <f t="shared" si="5"/>
        <v>-1.214413784439794E-2</v>
      </c>
      <c r="F116">
        <f t="shared" si="6"/>
        <v>-1.2181546401018106E-2</v>
      </c>
      <c r="G116">
        <f t="shared" si="7"/>
        <v>-2.0018330860565581E-2</v>
      </c>
      <c r="H116">
        <f>0</f>
        <v>0</v>
      </c>
    </row>
    <row r="117" spans="1:8" x14ac:dyDescent="0.2">
      <c r="A117" s="4">
        <v>44669</v>
      </c>
      <c r="B117">
        <v>35.64508056640625</v>
      </c>
      <c r="C117">
        <v>4391.68994140625</v>
      </c>
      <c r="D117">
        <f t="shared" si="4"/>
        <v>3.4069543203720132E-2</v>
      </c>
      <c r="E117">
        <f t="shared" si="5"/>
        <v>-2.0486828403298851E-4</v>
      </c>
      <c r="F117">
        <f t="shared" si="6"/>
        <v>-4.554055673169369E-4</v>
      </c>
      <c r="G117">
        <f t="shared" si="7"/>
        <v>3.4524948771037067E-2</v>
      </c>
      <c r="H117">
        <f>0</f>
        <v>0</v>
      </c>
    </row>
    <row r="118" spans="1:8" x14ac:dyDescent="0.2">
      <c r="A118" s="4">
        <v>44670</v>
      </c>
      <c r="B118">
        <v>36.305683135986328</v>
      </c>
      <c r="C118">
        <v>4462.2099609375</v>
      </c>
      <c r="D118">
        <f t="shared" si="4"/>
        <v>1.8532783741346481E-2</v>
      </c>
      <c r="E118">
        <f t="shared" si="5"/>
        <v>1.6057604355527166E-2</v>
      </c>
      <c r="F118">
        <f t="shared" si="6"/>
        <v>1.5516764548412094E-2</v>
      </c>
      <c r="G118">
        <f t="shared" si="7"/>
        <v>3.0160191929343872E-3</v>
      </c>
      <c r="H118">
        <f>0</f>
        <v>0</v>
      </c>
    </row>
    <row r="119" spans="1:8" x14ac:dyDescent="0.2">
      <c r="A119" s="4">
        <v>44671</v>
      </c>
      <c r="B119">
        <v>36.388263702392578</v>
      </c>
      <c r="C119">
        <v>4459.4501953125</v>
      </c>
      <c r="D119">
        <f t="shared" si="4"/>
        <v>2.2745906225463131E-3</v>
      </c>
      <c r="E119">
        <f t="shared" si="5"/>
        <v>-6.1847507158097059E-4</v>
      </c>
      <c r="F119">
        <f t="shared" si="6"/>
        <v>-8.6162903149459842E-4</v>
      </c>
      <c r="G119">
        <f t="shared" si="7"/>
        <v>3.1362196540409117E-3</v>
      </c>
      <c r="H119">
        <f>0</f>
        <v>0</v>
      </c>
    </row>
    <row r="120" spans="1:8" x14ac:dyDescent="0.2">
      <c r="A120" s="4">
        <v>44672</v>
      </c>
      <c r="B120">
        <v>35.700138092041023</v>
      </c>
      <c r="C120">
        <v>4393.66015625</v>
      </c>
      <c r="D120">
        <f t="shared" si="4"/>
        <v>-1.8910647014639181E-2</v>
      </c>
      <c r="E120">
        <f t="shared" si="5"/>
        <v>-1.4752948498371943E-2</v>
      </c>
      <c r="F120">
        <f t="shared" si="6"/>
        <v>-1.4743786995577905E-2</v>
      </c>
      <c r="G120">
        <f t="shared" si="7"/>
        <v>-4.1668600190612765E-3</v>
      </c>
      <c r="H120">
        <f>0</f>
        <v>0</v>
      </c>
    </row>
    <row r="121" spans="1:8" x14ac:dyDescent="0.2">
      <c r="A121" s="4">
        <v>44673</v>
      </c>
      <c r="B121">
        <v>34.461505889892578</v>
      </c>
      <c r="C121">
        <v>4271.77978515625</v>
      </c>
      <c r="D121">
        <f t="shared" si="4"/>
        <v>-3.4695445685813286E-2</v>
      </c>
      <c r="E121">
        <f t="shared" si="5"/>
        <v>-2.7740054250753654E-2</v>
      </c>
      <c r="F121">
        <f t="shared" si="6"/>
        <v>-2.7499059024961879E-2</v>
      </c>
      <c r="G121">
        <f t="shared" si="7"/>
        <v>-7.1963866608514074E-3</v>
      </c>
      <c r="H121">
        <f>0</f>
        <v>0</v>
      </c>
    </row>
    <row r="122" spans="1:8" x14ac:dyDescent="0.2">
      <c r="A122" s="4">
        <v>44676</v>
      </c>
      <c r="B122">
        <v>34.213779449462891</v>
      </c>
      <c r="C122">
        <v>4296.1201171875</v>
      </c>
      <c r="D122">
        <f t="shared" si="4"/>
        <v>-7.1884972531727209E-3</v>
      </c>
      <c r="E122">
        <f t="shared" si="5"/>
        <v>5.6979369853822348E-3</v>
      </c>
      <c r="F122">
        <f t="shared" si="6"/>
        <v>5.3420283169851529E-3</v>
      </c>
      <c r="G122">
        <f t="shared" si="7"/>
        <v>-1.2530525570157873E-2</v>
      </c>
      <c r="H122">
        <f>0</f>
        <v>0</v>
      </c>
    </row>
    <row r="123" spans="1:8" x14ac:dyDescent="0.2">
      <c r="A123" s="4">
        <v>44677</v>
      </c>
      <c r="B123">
        <v>33.443073272705078</v>
      </c>
      <c r="C123">
        <v>4175.2001953125</v>
      </c>
      <c r="D123">
        <f t="shared" si="4"/>
        <v>-2.2526192345871054E-2</v>
      </c>
      <c r="E123">
        <f t="shared" si="5"/>
        <v>-2.8146308431003852E-2</v>
      </c>
      <c r="F123">
        <f t="shared" si="6"/>
        <v>-2.7898061133743147E-2</v>
      </c>
      <c r="G123">
        <f t="shared" si="7"/>
        <v>5.3718687878720923E-3</v>
      </c>
      <c r="H123">
        <f>0</f>
        <v>0</v>
      </c>
    </row>
    <row r="124" spans="1:8" x14ac:dyDescent="0.2">
      <c r="A124" s="4">
        <v>44678</v>
      </c>
      <c r="B124">
        <v>33.259567260742188</v>
      </c>
      <c r="C124">
        <v>4183.9599609375</v>
      </c>
      <c r="D124">
        <f t="shared" si="4"/>
        <v>-5.4871156866035387E-3</v>
      </c>
      <c r="E124">
        <f t="shared" si="5"/>
        <v>2.0980468517017847E-3</v>
      </c>
      <c r="F124">
        <f t="shared" si="6"/>
        <v>1.8064000710560143E-3</v>
      </c>
      <c r="G124">
        <f t="shared" si="7"/>
        <v>-7.2935157576595527E-3</v>
      </c>
      <c r="H124">
        <f>0</f>
        <v>0</v>
      </c>
    </row>
    <row r="125" spans="1:8" x14ac:dyDescent="0.2">
      <c r="A125" s="4">
        <v>44679</v>
      </c>
      <c r="B125">
        <v>33.77337646484375</v>
      </c>
      <c r="C125">
        <v>4287.5</v>
      </c>
      <c r="D125">
        <f t="shared" si="4"/>
        <v>1.5448463296996451E-2</v>
      </c>
      <c r="E125">
        <f t="shared" si="5"/>
        <v>2.4746900072939448E-2</v>
      </c>
      <c r="F125">
        <f t="shared" si="6"/>
        <v>2.4050947047005271E-2</v>
      </c>
      <c r="G125">
        <f t="shared" si="7"/>
        <v>-8.60248375000882E-3</v>
      </c>
      <c r="H125">
        <f>0</f>
        <v>0</v>
      </c>
    </row>
    <row r="126" spans="1:8" x14ac:dyDescent="0.2">
      <c r="A126" s="4">
        <v>44680</v>
      </c>
      <c r="B126">
        <v>32.736598968505859</v>
      </c>
      <c r="C126">
        <v>4131.93017578125</v>
      </c>
      <c r="D126">
        <f t="shared" si="4"/>
        <v>-3.0698070636115404E-2</v>
      </c>
      <c r="E126">
        <f t="shared" si="5"/>
        <v>-3.6284507106413955E-2</v>
      </c>
      <c r="F126">
        <f t="shared" si="6"/>
        <v>-3.5890984261745806E-2</v>
      </c>
      <c r="G126">
        <f t="shared" si="7"/>
        <v>5.192913625630402E-3</v>
      </c>
      <c r="H126">
        <f>0</f>
        <v>0</v>
      </c>
    </row>
    <row r="127" spans="1:8" x14ac:dyDescent="0.2">
      <c r="A127" s="4">
        <v>44683</v>
      </c>
      <c r="B127">
        <v>33.158653259277337</v>
      </c>
      <c r="C127">
        <v>4155.3798828125</v>
      </c>
      <c r="D127">
        <f t="shared" si="4"/>
        <v>1.289242939309343E-2</v>
      </c>
      <c r="E127">
        <f t="shared" si="5"/>
        <v>5.6752428123536536E-3</v>
      </c>
      <c r="F127">
        <f t="shared" si="6"/>
        <v>5.3197392592088753E-3</v>
      </c>
      <c r="G127">
        <f t="shared" si="7"/>
        <v>7.5726901338845545E-3</v>
      </c>
      <c r="H127">
        <f>0</f>
        <v>0</v>
      </c>
    </row>
    <row r="128" spans="1:8" x14ac:dyDescent="0.2">
      <c r="A128" s="4">
        <v>44684</v>
      </c>
      <c r="B128">
        <v>34.066974639892578</v>
      </c>
      <c r="C128">
        <v>4175.47998046875</v>
      </c>
      <c r="D128">
        <f t="shared" si="4"/>
        <v>2.7393192766690611E-2</v>
      </c>
      <c r="E128">
        <f t="shared" si="5"/>
        <v>4.8371263814863674E-3</v>
      </c>
      <c r="F128">
        <f t="shared" si="6"/>
        <v>4.4965841027146654E-3</v>
      </c>
      <c r="G128">
        <f t="shared" si="7"/>
        <v>2.2896608663975946E-2</v>
      </c>
      <c r="H128">
        <f>0</f>
        <v>0</v>
      </c>
    </row>
    <row r="129" spans="1:8" x14ac:dyDescent="0.2">
      <c r="A129" s="4">
        <v>44685</v>
      </c>
      <c r="B129">
        <v>35.434055328369141</v>
      </c>
      <c r="C129">
        <v>4300.169921875</v>
      </c>
      <c r="D129">
        <f t="shared" si="4"/>
        <v>4.0129207331363714E-2</v>
      </c>
      <c r="E129">
        <f t="shared" si="5"/>
        <v>2.9862421084402291E-2</v>
      </c>
      <c r="F129">
        <f t="shared" si="6"/>
        <v>2.9075150539093708E-2</v>
      </c>
      <c r="G129">
        <f t="shared" si="7"/>
        <v>1.1054056792270006E-2</v>
      </c>
      <c r="H129">
        <f>0</f>
        <v>0</v>
      </c>
    </row>
    <row r="130" spans="1:8" x14ac:dyDescent="0.2">
      <c r="A130" s="4">
        <v>44686</v>
      </c>
      <c r="B130">
        <v>34.443153381347663</v>
      </c>
      <c r="C130">
        <v>4146.8701171875</v>
      </c>
      <c r="D130">
        <f t="shared" ref="D130:D193" si="8">(B130/B129)-1</f>
        <v>-2.7964677986720421E-2</v>
      </c>
      <c r="E130">
        <f t="shared" ref="E130:E193" si="9">(C130/C129)-1</f>
        <v>-3.5649708609806985E-2</v>
      </c>
      <c r="F130">
        <f t="shared" ref="F130:F193" si="10">alpha_bac+beta_bac*E130</f>
        <v>-3.5267517597005596E-2</v>
      </c>
      <c r="G130">
        <f t="shared" ref="G130:G193" si="11">D130-F130</f>
        <v>7.302839610285175E-3</v>
      </c>
      <c r="H130">
        <f>0</f>
        <v>0</v>
      </c>
    </row>
    <row r="131" spans="1:8" x14ac:dyDescent="0.2">
      <c r="A131" s="4">
        <v>44687</v>
      </c>
      <c r="B131">
        <v>34.360576629638672</v>
      </c>
      <c r="C131">
        <v>4123.33984375</v>
      </c>
      <c r="D131">
        <f t="shared" si="8"/>
        <v>-2.3974794292125345E-3</v>
      </c>
      <c r="E131">
        <f t="shared" si="9"/>
        <v>-5.6742248424840325E-3</v>
      </c>
      <c r="F131">
        <f t="shared" si="10"/>
        <v>-5.8271282635723731E-3</v>
      </c>
      <c r="G131">
        <f t="shared" si="11"/>
        <v>3.4296488343598386E-3</v>
      </c>
      <c r="H131">
        <f>0</f>
        <v>0</v>
      </c>
    </row>
    <row r="132" spans="1:8" x14ac:dyDescent="0.2">
      <c r="A132" s="4">
        <v>44690</v>
      </c>
      <c r="B132">
        <v>33.369667053222663</v>
      </c>
      <c r="C132">
        <v>3991.239990234375</v>
      </c>
      <c r="D132">
        <f t="shared" si="8"/>
        <v>-2.8838560746424435E-2</v>
      </c>
      <c r="E132">
        <f t="shared" si="9"/>
        <v>-3.2037100632356763E-2</v>
      </c>
      <c r="F132">
        <f t="shared" si="10"/>
        <v>-3.1719398534415404E-2</v>
      </c>
      <c r="G132">
        <f t="shared" si="11"/>
        <v>2.8808377879909683E-3</v>
      </c>
      <c r="H132">
        <f>0</f>
        <v>0</v>
      </c>
    </row>
    <row r="133" spans="1:8" x14ac:dyDescent="0.2">
      <c r="A133" s="4">
        <v>44691</v>
      </c>
      <c r="B133">
        <v>32.809989929199219</v>
      </c>
      <c r="C133">
        <v>4001.050048828125</v>
      </c>
      <c r="D133">
        <f t="shared" si="8"/>
        <v>-1.6772032011311166E-2</v>
      </c>
      <c r="E133">
        <f t="shared" si="9"/>
        <v>2.4578974498534745E-3</v>
      </c>
      <c r="F133">
        <f t="shared" si="10"/>
        <v>2.1598269512921736E-3</v>
      </c>
      <c r="G133">
        <f t="shared" si="11"/>
        <v>-1.893185896260334E-2</v>
      </c>
      <c r="H133">
        <f>0</f>
        <v>0</v>
      </c>
    </row>
    <row r="134" spans="1:8" x14ac:dyDescent="0.2">
      <c r="A134" s="4">
        <v>44692</v>
      </c>
      <c r="B134">
        <v>32.635669708251953</v>
      </c>
      <c r="C134">
        <v>3935.179931640625</v>
      </c>
      <c r="D134">
        <f t="shared" si="8"/>
        <v>-5.3130226898402411E-3</v>
      </c>
      <c r="E134">
        <f t="shared" si="9"/>
        <v>-1.6463207503938371E-2</v>
      </c>
      <c r="F134">
        <f t="shared" si="10"/>
        <v>-1.6423516049351328E-2</v>
      </c>
      <c r="G134">
        <f t="shared" si="11"/>
        <v>1.1110493359511087E-2</v>
      </c>
      <c r="H134">
        <f>0</f>
        <v>0</v>
      </c>
    </row>
    <row r="135" spans="1:8" x14ac:dyDescent="0.2">
      <c r="A135" s="4">
        <v>44693</v>
      </c>
      <c r="B135">
        <v>32.176910400390618</v>
      </c>
      <c r="C135">
        <v>3930.080078125</v>
      </c>
      <c r="D135">
        <f t="shared" si="8"/>
        <v>-1.4056990769989897E-2</v>
      </c>
      <c r="E135">
        <f t="shared" si="9"/>
        <v>-1.2959645058717717E-3</v>
      </c>
      <c r="F135">
        <f t="shared" si="10"/>
        <v>-1.5270245550374668E-3</v>
      </c>
      <c r="G135">
        <f t="shared" si="11"/>
        <v>-1.2529966214952429E-2</v>
      </c>
      <c r="H135">
        <f>0</f>
        <v>0</v>
      </c>
    </row>
    <row r="136" spans="1:8" x14ac:dyDescent="0.2">
      <c r="A136" s="4">
        <v>44694</v>
      </c>
      <c r="B136">
        <v>32.268669128417969</v>
      </c>
      <c r="C136">
        <v>4023.889892578125</v>
      </c>
      <c r="D136">
        <f t="shared" si="8"/>
        <v>2.8516947987100583E-3</v>
      </c>
      <c r="E136">
        <f t="shared" si="9"/>
        <v>2.3869695423071491E-2</v>
      </c>
      <c r="F136">
        <f t="shared" si="10"/>
        <v>2.3189401438011185E-2</v>
      </c>
      <c r="G136">
        <f t="shared" si="11"/>
        <v>-2.0337706639301126E-2</v>
      </c>
      <c r="H136">
        <f>0</f>
        <v>0</v>
      </c>
    </row>
    <row r="137" spans="1:8" x14ac:dyDescent="0.2">
      <c r="A137" s="4">
        <v>44697</v>
      </c>
      <c r="B137">
        <v>31.938369750976559</v>
      </c>
      <c r="C137">
        <v>4008.010009765625</v>
      </c>
      <c r="D137">
        <f t="shared" si="8"/>
        <v>-1.023591571523863E-2</v>
      </c>
      <c r="E137">
        <f t="shared" si="9"/>
        <v>-3.9464009295556712E-3</v>
      </c>
      <c r="F137">
        <f t="shared" si="10"/>
        <v>-4.1301478548131567E-3</v>
      </c>
      <c r="G137">
        <f t="shared" si="11"/>
        <v>-6.1057678604254737E-3</v>
      </c>
      <c r="H137">
        <f>0</f>
        <v>0</v>
      </c>
    </row>
    <row r="138" spans="1:8" x14ac:dyDescent="0.2">
      <c r="A138" s="4">
        <v>44698</v>
      </c>
      <c r="B138">
        <v>33.021022796630859</v>
      </c>
      <c r="C138">
        <v>4088.85009765625</v>
      </c>
      <c r="D138">
        <f t="shared" si="8"/>
        <v>3.3898193743003846E-2</v>
      </c>
      <c r="E138">
        <f t="shared" si="9"/>
        <v>2.0169632234863677E-2</v>
      </c>
      <c r="F138">
        <f t="shared" si="10"/>
        <v>1.9555388333679202E-2</v>
      </c>
      <c r="G138">
        <f t="shared" si="11"/>
        <v>1.4342805409324644E-2</v>
      </c>
      <c r="H138">
        <f>0</f>
        <v>0</v>
      </c>
    </row>
    <row r="139" spans="1:8" x14ac:dyDescent="0.2">
      <c r="A139" s="4">
        <v>44699</v>
      </c>
      <c r="B139">
        <v>32.002590179443359</v>
      </c>
      <c r="C139">
        <v>3923.679931640625</v>
      </c>
      <c r="D139">
        <f t="shared" si="8"/>
        <v>-3.0841946461192316E-2</v>
      </c>
      <c r="E139">
        <f t="shared" si="9"/>
        <v>-4.0395260787452592E-2</v>
      </c>
      <c r="F139">
        <f t="shared" si="10"/>
        <v>-3.9928356594516982E-2</v>
      </c>
      <c r="G139">
        <f t="shared" si="11"/>
        <v>9.0864101333246669E-3</v>
      </c>
      <c r="H139">
        <f>0</f>
        <v>0</v>
      </c>
    </row>
    <row r="140" spans="1:8" x14ac:dyDescent="0.2">
      <c r="A140" s="4">
        <v>44700</v>
      </c>
      <c r="B140">
        <v>31.608064651489261</v>
      </c>
      <c r="C140">
        <v>3900.7900390625</v>
      </c>
      <c r="D140">
        <f t="shared" si="8"/>
        <v>-1.2327924888014818E-2</v>
      </c>
      <c r="E140">
        <f t="shared" si="9"/>
        <v>-5.8337818009925879E-3</v>
      </c>
      <c r="F140">
        <f t="shared" si="10"/>
        <v>-5.9838369597793421E-3</v>
      </c>
      <c r="G140">
        <f t="shared" si="11"/>
        <v>-6.3440879282354763E-3</v>
      </c>
      <c r="H140">
        <f>0</f>
        <v>0</v>
      </c>
    </row>
    <row r="141" spans="1:8" x14ac:dyDescent="0.2">
      <c r="A141" s="4">
        <v>44701</v>
      </c>
      <c r="B141">
        <v>31.066732406616211</v>
      </c>
      <c r="C141">
        <v>3901.360107421875</v>
      </c>
      <c r="D141">
        <f t="shared" si="8"/>
        <v>-1.7126396406796252E-2</v>
      </c>
      <c r="E141">
        <f t="shared" si="9"/>
        <v>1.4614176965843662E-4</v>
      </c>
      <c r="F141">
        <f t="shared" si="10"/>
        <v>-1.1066141837045435E-4</v>
      </c>
      <c r="G141">
        <f t="shared" si="11"/>
        <v>-1.7015734988425797E-2</v>
      </c>
      <c r="H141">
        <f>0</f>
        <v>0</v>
      </c>
    </row>
    <row r="142" spans="1:8" x14ac:dyDescent="0.2">
      <c r="A142" s="4">
        <v>44704</v>
      </c>
      <c r="B142">
        <v>32.910923004150391</v>
      </c>
      <c r="C142">
        <v>3973.75</v>
      </c>
      <c r="D142">
        <f t="shared" si="8"/>
        <v>5.9362232673733972E-2</v>
      </c>
      <c r="E142">
        <f t="shared" si="9"/>
        <v>1.8555039930923556E-2</v>
      </c>
      <c r="F142">
        <f t="shared" si="10"/>
        <v>1.7969618228624872E-2</v>
      </c>
      <c r="G142">
        <f t="shared" si="11"/>
        <v>4.1392614445109097E-2</v>
      </c>
      <c r="H142">
        <f>0</f>
        <v>0</v>
      </c>
    </row>
    <row r="143" spans="1:8" x14ac:dyDescent="0.2">
      <c r="A143" s="4">
        <v>44705</v>
      </c>
      <c r="B143">
        <v>32.709072113037109</v>
      </c>
      <c r="C143">
        <v>3941.47998046875</v>
      </c>
      <c r="D143">
        <f t="shared" si="8"/>
        <v>-6.1332491673912193E-3</v>
      </c>
      <c r="E143">
        <f t="shared" si="9"/>
        <v>-8.1207976171752128E-3</v>
      </c>
      <c r="F143">
        <f t="shared" si="10"/>
        <v>-8.2300270984530955E-3</v>
      </c>
      <c r="G143">
        <f t="shared" si="11"/>
        <v>2.0967779310618762E-3</v>
      </c>
      <c r="H143">
        <f>0</f>
        <v>0</v>
      </c>
    </row>
    <row r="144" spans="1:8" x14ac:dyDescent="0.2">
      <c r="A144" s="4">
        <v>44706</v>
      </c>
      <c r="B144">
        <v>32.883396148681641</v>
      </c>
      <c r="C144">
        <v>3978.72998046875</v>
      </c>
      <c r="D144">
        <f t="shared" si="8"/>
        <v>5.3295316676087445E-3</v>
      </c>
      <c r="E144">
        <f t="shared" si="9"/>
        <v>9.450764734207695E-3</v>
      </c>
      <c r="F144">
        <f t="shared" si="10"/>
        <v>9.0278640781139025E-3</v>
      </c>
      <c r="G144">
        <f t="shared" si="11"/>
        <v>-3.698332410505158E-3</v>
      </c>
      <c r="H144">
        <f>0</f>
        <v>0</v>
      </c>
    </row>
    <row r="145" spans="1:8" x14ac:dyDescent="0.2">
      <c r="A145" s="4">
        <v>44707</v>
      </c>
      <c r="B145">
        <v>33.644916534423828</v>
      </c>
      <c r="C145">
        <v>4057.840087890625</v>
      </c>
      <c r="D145">
        <f t="shared" si="8"/>
        <v>2.3158203681243439E-2</v>
      </c>
      <c r="E145">
        <f t="shared" si="9"/>
        <v>1.9883256167224195E-2</v>
      </c>
      <c r="F145">
        <f t="shared" si="10"/>
        <v>1.9274124385029446E-2</v>
      </c>
      <c r="G145">
        <f t="shared" si="11"/>
        <v>3.8840792962139929E-3</v>
      </c>
      <c r="H145">
        <f>0</f>
        <v>0</v>
      </c>
    </row>
    <row r="146" spans="1:8" x14ac:dyDescent="0.2">
      <c r="A146" s="4">
        <v>44708</v>
      </c>
      <c r="B146">
        <v>33.966049194335938</v>
      </c>
      <c r="C146">
        <v>4158.240234375</v>
      </c>
      <c r="D146">
        <f t="shared" si="8"/>
        <v>9.5447601893601242E-3</v>
      </c>
      <c r="E146">
        <f t="shared" si="9"/>
        <v>2.4742262955109728E-2</v>
      </c>
      <c r="F146">
        <f t="shared" si="10"/>
        <v>2.4046392706686643E-2</v>
      </c>
      <c r="G146">
        <f t="shared" si="11"/>
        <v>-1.4501632517326519E-2</v>
      </c>
      <c r="H146">
        <f>0</f>
        <v>0</v>
      </c>
    </row>
    <row r="147" spans="1:8" x14ac:dyDescent="0.2">
      <c r="A147" s="4">
        <v>44712</v>
      </c>
      <c r="B147">
        <v>34.131202697753913</v>
      </c>
      <c r="C147">
        <v>4132.14990234375</v>
      </c>
      <c r="D147">
        <f t="shared" si="8"/>
        <v>4.8623112589001316E-3</v>
      </c>
      <c r="E147">
        <f t="shared" si="9"/>
        <v>-6.2743686176590652E-3</v>
      </c>
      <c r="F147">
        <f t="shared" si="10"/>
        <v>-6.4165588307097165E-3</v>
      </c>
      <c r="G147">
        <f t="shared" si="11"/>
        <v>1.1278870089609847E-2</v>
      </c>
      <c r="H147">
        <f>0</f>
        <v>0</v>
      </c>
    </row>
    <row r="148" spans="1:8" x14ac:dyDescent="0.2">
      <c r="A148" s="4">
        <v>44713</v>
      </c>
      <c r="B148">
        <v>33.644916534423828</v>
      </c>
      <c r="C148">
        <v>4101.22998046875</v>
      </c>
      <c r="D148">
        <f t="shared" si="8"/>
        <v>-1.4247554287387776E-2</v>
      </c>
      <c r="E148">
        <f t="shared" si="9"/>
        <v>-7.4827686811318461E-3</v>
      </c>
      <c r="F148">
        <f t="shared" si="10"/>
        <v>-7.603387661074287E-3</v>
      </c>
      <c r="G148">
        <f t="shared" si="11"/>
        <v>-6.6441666263134889E-3</v>
      </c>
      <c r="H148">
        <f>0</f>
        <v>0</v>
      </c>
    </row>
    <row r="149" spans="1:8" x14ac:dyDescent="0.2">
      <c r="A149" s="4">
        <v>44714</v>
      </c>
      <c r="B149">
        <v>33.86639404296875</v>
      </c>
      <c r="C149">
        <v>4176.81982421875</v>
      </c>
      <c r="D149">
        <f t="shared" si="8"/>
        <v>6.5827926283696936E-3</v>
      </c>
      <c r="E149">
        <f t="shared" si="9"/>
        <v>1.8431018038486124E-2</v>
      </c>
      <c r="F149">
        <f t="shared" si="10"/>
        <v>1.7847810259566922E-2</v>
      </c>
      <c r="G149">
        <f t="shared" si="11"/>
        <v>-1.1265017631197229E-2</v>
      </c>
      <c r="H149">
        <f>0</f>
        <v>0</v>
      </c>
    </row>
    <row r="150" spans="1:8" x14ac:dyDescent="0.2">
      <c r="A150" s="4">
        <v>44715</v>
      </c>
      <c r="B150">
        <v>33.395767211914062</v>
      </c>
      <c r="C150">
        <v>4108.5400390625</v>
      </c>
      <c r="D150">
        <f t="shared" si="8"/>
        <v>-1.3896573413088142E-2</v>
      </c>
      <c r="E150">
        <f t="shared" si="9"/>
        <v>-1.6347313992415624E-2</v>
      </c>
      <c r="F150">
        <f t="shared" si="10"/>
        <v>-1.6309691360918182E-2</v>
      </c>
      <c r="G150">
        <f t="shared" si="11"/>
        <v>2.4131179478300395E-3</v>
      </c>
      <c r="H150">
        <f>0</f>
        <v>0</v>
      </c>
    </row>
    <row r="151" spans="1:8" x14ac:dyDescent="0.2">
      <c r="A151" s="4">
        <v>44718</v>
      </c>
      <c r="B151">
        <v>33.358863830566413</v>
      </c>
      <c r="C151">
        <v>4121.43017578125</v>
      </c>
      <c r="D151">
        <f t="shared" si="8"/>
        <v>-1.1050316979837049E-3</v>
      </c>
      <c r="E151">
        <f t="shared" si="9"/>
        <v>3.1374007789131131E-3</v>
      </c>
      <c r="F151">
        <f t="shared" si="10"/>
        <v>2.8272004194290759E-3</v>
      </c>
      <c r="G151">
        <f t="shared" si="11"/>
        <v>-3.9322321174127808E-3</v>
      </c>
      <c r="H151">
        <f>0</f>
        <v>0</v>
      </c>
    </row>
    <row r="152" spans="1:8" x14ac:dyDescent="0.2">
      <c r="A152" s="4">
        <v>44719</v>
      </c>
      <c r="B152">
        <v>33.543418884277337</v>
      </c>
      <c r="C152">
        <v>4160.68017578125</v>
      </c>
      <c r="D152">
        <f t="shared" si="8"/>
        <v>5.53241425272466E-3</v>
      </c>
      <c r="E152">
        <f t="shared" si="9"/>
        <v>9.5233931732350285E-3</v>
      </c>
      <c r="F152">
        <f t="shared" si="10"/>
        <v>9.099196021853044E-3</v>
      </c>
      <c r="G152">
        <f t="shared" si="11"/>
        <v>-3.566781769128384E-3</v>
      </c>
      <c r="H152">
        <f>0</f>
        <v>0</v>
      </c>
    </row>
    <row r="153" spans="1:8" x14ac:dyDescent="0.2">
      <c r="A153" s="4">
        <v>44720</v>
      </c>
      <c r="B153">
        <v>33.118927001953118</v>
      </c>
      <c r="C153">
        <v>4115.77001953125</v>
      </c>
      <c r="D153">
        <f t="shared" si="8"/>
        <v>-1.2654997506029053E-2</v>
      </c>
      <c r="E153">
        <f t="shared" si="9"/>
        <v>-1.0793945785935621E-2</v>
      </c>
      <c r="F153">
        <f t="shared" si="10"/>
        <v>-1.0855456714373149E-2</v>
      </c>
      <c r="G153">
        <f t="shared" si="11"/>
        <v>-1.7995407916559045E-3</v>
      </c>
      <c r="H153">
        <f>0</f>
        <v>0</v>
      </c>
    </row>
    <row r="154" spans="1:8" x14ac:dyDescent="0.2">
      <c r="A154" s="4">
        <v>44721</v>
      </c>
      <c r="B154">
        <v>31.84548187255859</v>
      </c>
      <c r="C154">
        <v>4017.820068359375</v>
      </c>
      <c r="D154">
        <f t="shared" si="8"/>
        <v>-3.8450675932811151E-2</v>
      </c>
      <c r="E154">
        <f t="shared" si="9"/>
        <v>-2.3798693976353591E-2</v>
      </c>
      <c r="F154">
        <f t="shared" si="10"/>
        <v>-2.362805624541181E-2</v>
      </c>
      <c r="G154">
        <f t="shared" si="11"/>
        <v>-1.4822619687399341E-2</v>
      </c>
      <c r="H154">
        <f>0</f>
        <v>0</v>
      </c>
    </row>
    <row r="155" spans="1:8" x14ac:dyDescent="0.2">
      <c r="A155" s="4">
        <v>44722</v>
      </c>
      <c r="B155">
        <v>30.608945846557621</v>
      </c>
      <c r="C155">
        <v>3900.860107421875</v>
      </c>
      <c r="D155">
        <f t="shared" si="8"/>
        <v>-3.8829245258383049E-2</v>
      </c>
      <c r="E155">
        <f t="shared" si="9"/>
        <v>-2.9110303335524668E-2</v>
      </c>
      <c r="F155">
        <f t="shared" si="10"/>
        <v>-2.8844847698551713E-2</v>
      </c>
      <c r="G155">
        <f t="shared" si="11"/>
        <v>-9.9843975598313366E-3</v>
      </c>
      <c r="H155">
        <f>0</f>
        <v>0</v>
      </c>
    </row>
    <row r="156" spans="1:8" x14ac:dyDescent="0.2">
      <c r="A156" s="4">
        <v>44725</v>
      </c>
      <c r="B156">
        <v>29.547737121582031</v>
      </c>
      <c r="C156">
        <v>3749.6298828125</v>
      </c>
      <c r="D156">
        <f t="shared" si="8"/>
        <v>-3.4669888022129891E-2</v>
      </c>
      <c r="E156">
        <f t="shared" si="9"/>
        <v>-3.8768430665237275E-2</v>
      </c>
      <c r="F156">
        <f t="shared" si="10"/>
        <v>-3.8330567129327878E-2</v>
      </c>
      <c r="G156">
        <f t="shared" si="11"/>
        <v>3.6606791071979866E-3</v>
      </c>
      <c r="H156">
        <f>0</f>
        <v>0</v>
      </c>
    </row>
    <row r="157" spans="1:8" x14ac:dyDescent="0.2">
      <c r="A157" s="4">
        <v>44726</v>
      </c>
      <c r="B157">
        <v>29.030973434448239</v>
      </c>
      <c r="C157">
        <v>3735.47998046875</v>
      </c>
      <c r="D157">
        <f t="shared" si="8"/>
        <v>-1.7489112110596894E-2</v>
      </c>
      <c r="E157">
        <f t="shared" si="9"/>
        <v>-3.7736797459957394E-3</v>
      </c>
      <c r="F157">
        <f t="shared" si="10"/>
        <v>-3.9605099290466661E-3</v>
      </c>
      <c r="G157">
        <f t="shared" si="11"/>
        <v>-1.3528602181550227E-2</v>
      </c>
      <c r="H157">
        <f>0</f>
        <v>0</v>
      </c>
    </row>
    <row r="158" spans="1:8" x14ac:dyDescent="0.2">
      <c r="A158" s="4">
        <v>44727</v>
      </c>
      <c r="B158">
        <v>29.575420379638668</v>
      </c>
      <c r="C158">
        <v>3789.989990234375</v>
      </c>
      <c r="D158">
        <f t="shared" si="8"/>
        <v>1.8754002390577451E-2</v>
      </c>
      <c r="E158">
        <f t="shared" si="9"/>
        <v>1.4592504858983224E-2</v>
      </c>
      <c r="F158">
        <f t="shared" si="10"/>
        <v>1.4077818644309917E-2</v>
      </c>
      <c r="G158">
        <f t="shared" si="11"/>
        <v>4.6761837462675343E-3</v>
      </c>
      <c r="H158">
        <f>0</f>
        <v>0</v>
      </c>
    </row>
    <row r="159" spans="1:8" x14ac:dyDescent="0.2">
      <c r="A159" s="4">
        <v>44728</v>
      </c>
      <c r="B159">
        <v>29.390861511230469</v>
      </c>
      <c r="C159">
        <v>3666.77001953125</v>
      </c>
      <c r="D159">
        <f t="shared" si="8"/>
        <v>-6.2402787868828247E-3</v>
      </c>
      <c r="E159">
        <f t="shared" si="9"/>
        <v>-3.2511951488163437E-2</v>
      </c>
      <c r="F159">
        <f t="shared" si="10"/>
        <v>-3.2185772794753521E-2</v>
      </c>
      <c r="G159">
        <f t="shared" si="11"/>
        <v>2.5945494007870697E-2</v>
      </c>
      <c r="H159">
        <f>0</f>
        <v>0</v>
      </c>
    </row>
    <row r="160" spans="1:8" x14ac:dyDescent="0.2">
      <c r="A160" s="4">
        <v>44729</v>
      </c>
      <c r="B160">
        <v>29.45545768737793</v>
      </c>
      <c r="C160">
        <v>3674.840087890625</v>
      </c>
      <c r="D160">
        <f t="shared" si="8"/>
        <v>2.1978320071625035E-3</v>
      </c>
      <c r="E160">
        <f t="shared" si="9"/>
        <v>2.2008656982546171E-3</v>
      </c>
      <c r="F160">
        <f t="shared" si="10"/>
        <v>1.9073834912678928E-3</v>
      </c>
      <c r="G160">
        <f t="shared" si="11"/>
        <v>2.9044851589461068E-4</v>
      </c>
      <c r="H160">
        <f>0</f>
        <v>0</v>
      </c>
    </row>
    <row r="161" spans="1:8" x14ac:dyDescent="0.2">
      <c r="A161" s="4">
        <v>44733</v>
      </c>
      <c r="B161">
        <v>30.313650131225589</v>
      </c>
      <c r="C161">
        <v>3764.7900390625</v>
      </c>
      <c r="D161">
        <f t="shared" si="8"/>
        <v>2.9135260872738211E-2</v>
      </c>
      <c r="E161">
        <f t="shared" si="9"/>
        <v>2.4477242280086964E-2</v>
      </c>
      <c r="F161">
        <f t="shared" si="10"/>
        <v>2.3786102934063025E-2</v>
      </c>
      <c r="G161">
        <f t="shared" si="11"/>
        <v>5.3491579386751864E-3</v>
      </c>
      <c r="H161">
        <f>0</f>
        <v>0</v>
      </c>
    </row>
    <row r="162" spans="1:8" x14ac:dyDescent="0.2">
      <c r="A162" s="4">
        <v>44734</v>
      </c>
      <c r="B162">
        <v>30.082954406738281</v>
      </c>
      <c r="C162">
        <v>3759.889892578125</v>
      </c>
      <c r="D162">
        <f t="shared" si="8"/>
        <v>-7.6102918483469395E-3</v>
      </c>
      <c r="E162">
        <f t="shared" si="9"/>
        <v>-1.3015723144006452E-3</v>
      </c>
      <c r="F162">
        <f t="shared" si="10"/>
        <v>-1.5325322581884451E-3</v>
      </c>
      <c r="G162">
        <f t="shared" si="11"/>
        <v>-6.0777595901584944E-3</v>
      </c>
      <c r="H162">
        <f>0</f>
        <v>0</v>
      </c>
    </row>
    <row r="163" spans="1:8" x14ac:dyDescent="0.2">
      <c r="A163" s="4">
        <v>44735</v>
      </c>
      <c r="B163">
        <v>29.603107452392582</v>
      </c>
      <c r="C163">
        <v>3795.72998046875</v>
      </c>
      <c r="D163">
        <f t="shared" si="8"/>
        <v>-1.5950792194739272E-2</v>
      </c>
      <c r="E163">
        <f t="shared" si="9"/>
        <v>9.5322174091778678E-3</v>
      </c>
      <c r="F163">
        <f t="shared" si="10"/>
        <v>9.1078627357497662E-3</v>
      </c>
      <c r="G163">
        <f t="shared" si="11"/>
        <v>-2.505865493048904E-2</v>
      </c>
      <c r="H163">
        <f>0</f>
        <v>0</v>
      </c>
    </row>
    <row r="164" spans="1:8" x14ac:dyDescent="0.2">
      <c r="A164" s="4">
        <v>44736</v>
      </c>
      <c r="B164">
        <v>29.815349578857418</v>
      </c>
      <c r="C164">
        <v>3911.739990234375</v>
      </c>
      <c r="D164">
        <f t="shared" si="8"/>
        <v>7.1695894360468415E-3</v>
      </c>
      <c r="E164">
        <f t="shared" si="9"/>
        <v>3.056329358583576E-2</v>
      </c>
      <c r="F164">
        <f t="shared" si="10"/>
        <v>2.9763511717030466E-2</v>
      </c>
      <c r="G164">
        <f t="shared" si="11"/>
        <v>-2.2593922280983624E-2</v>
      </c>
      <c r="H164">
        <f>0</f>
        <v>0</v>
      </c>
    </row>
    <row r="165" spans="1:8" x14ac:dyDescent="0.2">
      <c r="A165" s="4">
        <v>44739</v>
      </c>
      <c r="B165">
        <v>29.85225677490234</v>
      </c>
      <c r="C165">
        <v>3900.110107421875</v>
      </c>
      <c r="D165">
        <f t="shared" si="8"/>
        <v>1.2378589071144752E-3</v>
      </c>
      <c r="E165">
        <f t="shared" si="9"/>
        <v>-2.9730715337762392E-3</v>
      </c>
      <c r="F165">
        <f t="shared" si="10"/>
        <v>-3.1741934293950235E-3</v>
      </c>
      <c r="G165">
        <f t="shared" si="11"/>
        <v>4.4120523365094987E-3</v>
      </c>
      <c r="H165">
        <f>0</f>
        <v>0</v>
      </c>
    </row>
    <row r="166" spans="1:8" x14ac:dyDescent="0.2">
      <c r="A166" s="4">
        <v>44740</v>
      </c>
      <c r="B166">
        <v>29.769205093383789</v>
      </c>
      <c r="C166">
        <v>3821.550048828125</v>
      </c>
      <c r="D166">
        <f t="shared" si="8"/>
        <v>-2.782090551638805E-3</v>
      </c>
      <c r="E166">
        <f t="shared" si="9"/>
        <v>-2.0143036075892073E-2</v>
      </c>
      <c r="F166">
        <f t="shared" si="10"/>
        <v>-2.0037655746963416E-2</v>
      </c>
      <c r="G166">
        <f t="shared" si="11"/>
        <v>1.7255565195324611E-2</v>
      </c>
      <c r="H166">
        <f>0</f>
        <v>0</v>
      </c>
    </row>
    <row r="167" spans="1:8" x14ac:dyDescent="0.2">
      <c r="A167" s="4">
        <v>44741</v>
      </c>
      <c r="B167">
        <v>29.400094985961911</v>
      </c>
      <c r="C167">
        <v>3818.830078125</v>
      </c>
      <c r="D167">
        <f t="shared" si="8"/>
        <v>-1.2399058230275428E-2</v>
      </c>
      <c r="E167">
        <f t="shared" si="9"/>
        <v>-7.1174540915908135E-4</v>
      </c>
      <c r="F167">
        <f t="shared" si="10"/>
        <v>-9.5323439382585524E-4</v>
      </c>
      <c r="G167">
        <f t="shared" si="11"/>
        <v>-1.1445823836449574E-2</v>
      </c>
      <c r="H167">
        <f>0</f>
        <v>0</v>
      </c>
    </row>
    <row r="168" spans="1:8" x14ac:dyDescent="0.2">
      <c r="A168" s="4">
        <v>44742</v>
      </c>
      <c r="B168">
        <v>28.726455688476559</v>
      </c>
      <c r="C168">
        <v>3785.3798828125</v>
      </c>
      <c r="D168">
        <f t="shared" si="8"/>
        <v>-2.2912827247905332E-2</v>
      </c>
      <c r="E168">
        <f t="shared" si="9"/>
        <v>-8.7592782679987158E-3</v>
      </c>
      <c r="F168">
        <f t="shared" si="10"/>
        <v>-8.85711018702026E-3</v>
      </c>
      <c r="G168">
        <f t="shared" si="11"/>
        <v>-1.4055717060885072E-2</v>
      </c>
      <c r="H168">
        <f>0</f>
        <v>0</v>
      </c>
    </row>
    <row r="169" spans="1:8" x14ac:dyDescent="0.2">
      <c r="A169" s="4">
        <v>44743</v>
      </c>
      <c r="B169">
        <v>29.12325477600098</v>
      </c>
      <c r="C169">
        <v>3825.330078125</v>
      </c>
      <c r="D169">
        <f t="shared" si="8"/>
        <v>1.3813019323633213E-2</v>
      </c>
      <c r="E169">
        <f t="shared" si="9"/>
        <v>1.0553814029047315E-2</v>
      </c>
      <c r="F169">
        <f t="shared" si="10"/>
        <v>1.0111222763702434E-2</v>
      </c>
      <c r="G169">
        <f t="shared" si="11"/>
        <v>3.7017965599307791E-3</v>
      </c>
      <c r="H169">
        <f>0</f>
        <v>0</v>
      </c>
    </row>
    <row r="170" spans="1:8" x14ac:dyDescent="0.2">
      <c r="A170" s="4">
        <v>44747</v>
      </c>
      <c r="B170">
        <v>28.827962875366211</v>
      </c>
      <c r="C170">
        <v>3831.389892578125</v>
      </c>
      <c r="D170">
        <f t="shared" si="8"/>
        <v>-1.0139385274962609E-2</v>
      </c>
      <c r="E170">
        <f t="shared" si="9"/>
        <v>1.5841285142366157E-3</v>
      </c>
      <c r="F170">
        <f t="shared" si="10"/>
        <v>1.3016557253764677E-3</v>
      </c>
      <c r="G170">
        <f t="shared" si="11"/>
        <v>-1.1441041000339077E-2</v>
      </c>
      <c r="H170">
        <f>0</f>
        <v>0</v>
      </c>
    </row>
    <row r="171" spans="1:8" x14ac:dyDescent="0.2">
      <c r="A171" s="4">
        <v>44748</v>
      </c>
      <c r="B171">
        <v>28.58803749084473</v>
      </c>
      <c r="C171">
        <v>3845.080078125</v>
      </c>
      <c r="D171">
        <f t="shared" si="8"/>
        <v>-8.3226617697117478E-3</v>
      </c>
      <c r="E171">
        <f t="shared" si="9"/>
        <v>3.5731642904301975E-3</v>
      </c>
      <c r="F171">
        <f t="shared" si="10"/>
        <v>3.2551850863638673E-3</v>
      </c>
      <c r="G171">
        <f t="shared" si="11"/>
        <v>-1.1577846856075616E-2</v>
      </c>
      <c r="H171">
        <f>0</f>
        <v>0</v>
      </c>
    </row>
    <row r="172" spans="1:8" x14ac:dyDescent="0.2">
      <c r="A172" s="4">
        <v>44749</v>
      </c>
      <c r="B172">
        <v>29.400094985961911</v>
      </c>
      <c r="C172">
        <v>3902.6201171875</v>
      </c>
      <c r="D172">
        <f t="shared" si="8"/>
        <v>2.8405499866062556E-2</v>
      </c>
      <c r="E172">
        <f t="shared" si="9"/>
        <v>1.4964587965241805E-2</v>
      </c>
      <c r="F172">
        <f t="shared" si="10"/>
        <v>1.4443259669304728E-2</v>
      </c>
      <c r="G172">
        <f t="shared" si="11"/>
        <v>1.3962240196757828E-2</v>
      </c>
      <c r="H172">
        <f>0</f>
        <v>0</v>
      </c>
    </row>
    <row r="173" spans="1:8" x14ac:dyDescent="0.2">
      <c r="A173" s="4">
        <v>44750</v>
      </c>
      <c r="B173">
        <v>29.33549880981445</v>
      </c>
      <c r="C173">
        <v>3899.3798828125</v>
      </c>
      <c r="D173">
        <f t="shared" si="8"/>
        <v>-2.1971417499945245E-3</v>
      </c>
      <c r="E173">
        <f t="shared" si="9"/>
        <v>-8.3027152981907104E-4</v>
      </c>
      <c r="F173">
        <f t="shared" si="10"/>
        <v>-1.0696446965084603E-3</v>
      </c>
      <c r="G173">
        <f t="shared" si="11"/>
        <v>-1.1274970534860642E-3</v>
      </c>
      <c r="H173">
        <f>0</f>
        <v>0</v>
      </c>
    </row>
    <row r="174" spans="1:8" x14ac:dyDescent="0.2">
      <c r="A174" s="4">
        <v>44753</v>
      </c>
      <c r="B174">
        <v>29.030973434448239</v>
      </c>
      <c r="C174">
        <v>3854.429931640625</v>
      </c>
      <c r="D174">
        <f t="shared" si="8"/>
        <v>-1.0380780546480062E-2</v>
      </c>
      <c r="E174">
        <f t="shared" si="9"/>
        <v>-1.1527461422777274E-2</v>
      </c>
      <c r="F174">
        <f t="shared" si="10"/>
        <v>-1.1575878312850259E-2</v>
      </c>
      <c r="G174">
        <f t="shared" si="11"/>
        <v>1.1950977663701973E-3</v>
      </c>
      <c r="H174">
        <f>0</f>
        <v>0</v>
      </c>
    </row>
    <row r="175" spans="1:8" x14ac:dyDescent="0.2">
      <c r="A175" s="4">
        <v>44754</v>
      </c>
      <c r="B175">
        <v>28.938694000244141</v>
      </c>
      <c r="C175">
        <v>3818.800048828125</v>
      </c>
      <c r="D175">
        <f t="shared" si="8"/>
        <v>-3.1786544950848095E-3</v>
      </c>
      <c r="E175">
        <f t="shared" si="9"/>
        <v>-9.2438787173215742E-3</v>
      </c>
      <c r="F175">
        <f t="shared" si="10"/>
        <v>-9.3330600002064033E-3</v>
      </c>
      <c r="G175">
        <f t="shared" si="11"/>
        <v>6.1544055051215938E-3</v>
      </c>
      <c r="H175">
        <f>0</f>
        <v>0</v>
      </c>
    </row>
    <row r="176" spans="1:8" x14ac:dyDescent="0.2">
      <c r="A176" s="4">
        <v>44755</v>
      </c>
      <c r="B176">
        <v>28.458845138549801</v>
      </c>
      <c r="C176">
        <v>3801.780029296875</v>
      </c>
      <c r="D176">
        <f t="shared" si="8"/>
        <v>-1.6581565902396678E-2</v>
      </c>
      <c r="E176">
        <f t="shared" si="9"/>
        <v>-4.4569025122100925E-3</v>
      </c>
      <c r="F176">
        <f t="shared" si="10"/>
        <v>-4.6315364384083915E-3</v>
      </c>
      <c r="G176">
        <f t="shared" si="11"/>
        <v>-1.1950029463988286E-2</v>
      </c>
      <c r="H176">
        <f>0</f>
        <v>0</v>
      </c>
    </row>
    <row r="177" spans="1:8" x14ac:dyDescent="0.2">
      <c r="A177" s="4">
        <v>44756</v>
      </c>
      <c r="B177">
        <v>27.80366325378418</v>
      </c>
      <c r="C177">
        <v>3790.3798828125</v>
      </c>
      <c r="D177">
        <f t="shared" si="8"/>
        <v>-2.3022082645164144E-2</v>
      </c>
      <c r="E177">
        <f t="shared" si="9"/>
        <v>-2.9986339021522701E-3</v>
      </c>
      <c r="F177">
        <f t="shared" si="10"/>
        <v>-3.199299482165234E-3</v>
      </c>
      <c r="G177">
        <f t="shared" si="11"/>
        <v>-1.982278316299891E-2</v>
      </c>
      <c r="H177">
        <f>0</f>
        <v>0</v>
      </c>
    </row>
    <row r="178" spans="1:8" x14ac:dyDescent="0.2">
      <c r="A178" s="4">
        <v>44757</v>
      </c>
      <c r="B178">
        <v>29.759979248046879</v>
      </c>
      <c r="C178">
        <v>3863.159912109375</v>
      </c>
      <c r="D178">
        <f t="shared" si="8"/>
        <v>7.0361807234031959E-2</v>
      </c>
      <c r="E178">
        <f t="shared" si="9"/>
        <v>1.9201249359436678E-2</v>
      </c>
      <c r="F178">
        <f t="shared" si="10"/>
        <v>1.8604292127936579E-2</v>
      </c>
      <c r="G178">
        <f t="shared" si="11"/>
        <v>5.1757515106095379E-2</v>
      </c>
      <c r="H178">
        <f>0</f>
        <v>0</v>
      </c>
    </row>
    <row r="179" spans="1:8" x14ac:dyDescent="0.2">
      <c r="A179" s="4">
        <v>44760</v>
      </c>
      <c r="B179">
        <v>29.769205093383789</v>
      </c>
      <c r="C179">
        <v>3830.85009765625</v>
      </c>
      <c r="D179">
        <f t="shared" si="8"/>
        <v>3.1000846001982829E-4</v>
      </c>
      <c r="E179">
        <f t="shared" si="9"/>
        <v>-8.3635715808313416E-3</v>
      </c>
      <c r="F179">
        <f t="shared" si="10"/>
        <v>-8.4684672872933076E-3</v>
      </c>
      <c r="G179">
        <f t="shared" si="11"/>
        <v>8.7784757473131358E-3</v>
      </c>
      <c r="H179">
        <f>0</f>
        <v>0</v>
      </c>
    </row>
    <row r="180" spans="1:8" x14ac:dyDescent="0.2">
      <c r="A180" s="4">
        <v>44761</v>
      </c>
      <c r="B180">
        <v>30.77504730224609</v>
      </c>
      <c r="C180">
        <v>3936.68994140625</v>
      </c>
      <c r="D180">
        <f t="shared" si="8"/>
        <v>3.3788010318281936E-2</v>
      </c>
      <c r="E180">
        <f t="shared" si="9"/>
        <v>2.7628291645959591E-2</v>
      </c>
      <c r="F180">
        <f t="shared" si="10"/>
        <v>2.6880902699773123E-2</v>
      </c>
      <c r="G180">
        <f t="shared" si="11"/>
        <v>6.9071076185088127E-3</v>
      </c>
      <c r="H180">
        <f>0</f>
        <v>0</v>
      </c>
    </row>
    <row r="181" spans="1:8" x14ac:dyDescent="0.2">
      <c r="A181" s="4">
        <v>44762</v>
      </c>
      <c r="B181">
        <v>30.78427696228027</v>
      </c>
      <c r="C181">
        <v>3959.89990234375</v>
      </c>
      <c r="D181">
        <f t="shared" si="8"/>
        <v>2.9990725744566404E-4</v>
      </c>
      <c r="E181">
        <f t="shared" si="9"/>
        <v>5.8958061932632422E-3</v>
      </c>
      <c r="F181">
        <f t="shared" si="10"/>
        <v>5.5363653479512803E-3</v>
      </c>
      <c r="G181">
        <f t="shared" si="11"/>
        <v>-5.2364580905056163E-3</v>
      </c>
      <c r="H181">
        <f>0</f>
        <v>0</v>
      </c>
    </row>
    <row r="182" spans="1:8" x14ac:dyDescent="0.2">
      <c r="A182" s="4">
        <v>44763</v>
      </c>
      <c r="B182">
        <v>31.051895141601559</v>
      </c>
      <c r="C182">
        <v>3998.949951171875</v>
      </c>
      <c r="D182">
        <f t="shared" si="8"/>
        <v>8.6933397737163354E-3</v>
      </c>
      <c r="E182">
        <f t="shared" si="9"/>
        <v>9.8613727091971803E-3</v>
      </c>
      <c r="F182">
        <f t="shared" si="10"/>
        <v>9.4311422617434516E-3</v>
      </c>
      <c r="G182">
        <f t="shared" si="11"/>
        <v>-7.3780248802711619E-4</v>
      </c>
      <c r="H182">
        <f>0</f>
        <v>0</v>
      </c>
    </row>
    <row r="183" spans="1:8" x14ac:dyDescent="0.2">
      <c r="A183" s="4">
        <v>44764</v>
      </c>
      <c r="B183">
        <v>30.848875045776371</v>
      </c>
      <c r="C183">
        <v>3961.6298828125</v>
      </c>
      <c r="D183">
        <f t="shared" si="8"/>
        <v>-6.5380903451910388E-3</v>
      </c>
      <c r="E183">
        <f t="shared" si="9"/>
        <v>-9.3324669763467094E-3</v>
      </c>
      <c r="F183">
        <f t="shared" si="10"/>
        <v>-9.4200668640927552E-3</v>
      </c>
      <c r="G183">
        <f t="shared" si="11"/>
        <v>2.8819765189017164E-3</v>
      </c>
      <c r="H183">
        <f>0</f>
        <v>0</v>
      </c>
    </row>
    <row r="184" spans="1:8" x14ac:dyDescent="0.2">
      <c r="A184" s="4">
        <v>44767</v>
      </c>
      <c r="B184">
        <v>31.125713348388668</v>
      </c>
      <c r="C184">
        <v>3966.840087890625</v>
      </c>
      <c r="D184">
        <f t="shared" si="8"/>
        <v>8.9740161416420605E-3</v>
      </c>
      <c r="E184">
        <f t="shared" si="9"/>
        <v>1.3151670479691902E-3</v>
      </c>
      <c r="F184">
        <f t="shared" si="10"/>
        <v>1.0374955088452487E-3</v>
      </c>
      <c r="G184">
        <f t="shared" si="11"/>
        <v>7.9365206327968122E-3</v>
      </c>
      <c r="H184">
        <f>0</f>
        <v>0</v>
      </c>
    </row>
    <row r="185" spans="1:8" x14ac:dyDescent="0.2">
      <c r="A185" s="4">
        <v>44768</v>
      </c>
      <c r="B185">
        <v>30.498208999633789</v>
      </c>
      <c r="C185">
        <v>3921.050048828125</v>
      </c>
      <c r="D185">
        <f t="shared" si="8"/>
        <v>-2.0160320238487461E-2</v>
      </c>
      <c r="E185">
        <f t="shared" si="9"/>
        <v>-1.154320266205866E-2</v>
      </c>
      <c r="F185">
        <f t="shared" si="10"/>
        <v>-1.159133855418054E-2</v>
      </c>
      <c r="G185">
        <f t="shared" si="11"/>
        <v>-8.5689816843069217E-3</v>
      </c>
      <c r="H185">
        <f>0</f>
        <v>0</v>
      </c>
    </row>
    <row r="186" spans="1:8" x14ac:dyDescent="0.2">
      <c r="A186" s="4">
        <v>44769</v>
      </c>
      <c r="B186">
        <v>30.996519088745121</v>
      </c>
      <c r="C186">
        <v>4023.610107421875</v>
      </c>
      <c r="D186">
        <f t="shared" si="8"/>
        <v>1.6338995155988245E-2</v>
      </c>
      <c r="E186">
        <f t="shared" si="9"/>
        <v>2.6156273782937722E-2</v>
      </c>
      <c r="F186">
        <f t="shared" si="10"/>
        <v>2.5435161929431505E-2</v>
      </c>
      <c r="G186">
        <f t="shared" si="11"/>
        <v>-9.0961667734432601E-3</v>
      </c>
      <c r="H186">
        <f>0</f>
        <v>0</v>
      </c>
    </row>
    <row r="187" spans="1:8" x14ac:dyDescent="0.2">
      <c r="A187" s="4">
        <v>44770</v>
      </c>
      <c r="B187">
        <v>30.747365951538089</v>
      </c>
      <c r="C187">
        <v>4072.429931640625</v>
      </c>
      <c r="D187">
        <f t="shared" si="8"/>
        <v>-8.0381005523132432E-3</v>
      </c>
      <c r="E187">
        <f t="shared" si="9"/>
        <v>1.2133338697180918E-2</v>
      </c>
      <c r="F187">
        <f t="shared" si="10"/>
        <v>1.166255122774237E-2</v>
      </c>
      <c r="G187">
        <f t="shared" si="11"/>
        <v>-1.9700651780055613E-2</v>
      </c>
      <c r="H187">
        <f>0</f>
        <v>0</v>
      </c>
    </row>
    <row r="188" spans="1:8" x14ac:dyDescent="0.2">
      <c r="A188" s="4">
        <v>44771</v>
      </c>
      <c r="B188">
        <v>31.199529647827148</v>
      </c>
      <c r="C188">
        <v>4130.2900390625</v>
      </c>
      <c r="D188">
        <f t="shared" si="8"/>
        <v>1.4705770146351105E-2</v>
      </c>
      <c r="E188">
        <f t="shared" si="9"/>
        <v>1.4207760082581844E-2</v>
      </c>
      <c r="F188">
        <f t="shared" si="10"/>
        <v>1.369994197352173E-2</v>
      </c>
      <c r="G188">
        <f t="shared" si="11"/>
        <v>1.0058281728293744E-3</v>
      </c>
      <c r="H188">
        <f>0</f>
        <v>0</v>
      </c>
    </row>
    <row r="189" spans="1:8" x14ac:dyDescent="0.2">
      <c r="A189" s="4">
        <v>44774</v>
      </c>
      <c r="B189">
        <v>31.10725021362305</v>
      </c>
      <c r="C189">
        <v>4118.6298828125</v>
      </c>
      <c r="D189">
        <f t="shared" si="8"/>
        <v>-2.9577187619725942E-3</v>
      </c>
      <c r="E189">
        <f t="shared" si="9"/>
        <v>-2.8230841271976725E-3</v>
      </c>
      <c r="F189">
        <f t="shared" si="10"/>
        <v>-3.0268834583846941E-3</v>
      </c>
      <c r="G189">
        <f t="shared" si="11"/>
        <v>6.9164696412099894E-5</v>
      </c>
      <c r="H189">
        <f>0</f>
        <v>0</v>
      </c>
    </row>
    <row r="190" spans="1:8" x14ac:dyDescent="0.2">
      <c r="A190" s="4">
        <v>44775</v>
      </c>
      <c r="B190">
        <v>30.488985061645511</v>
      </c>
      <c r="C190">
        <v>4091.18994140625</v>
      </c>
      <c r="D190">
        <f t="shared" si="8"/>
        <v>-1.9875274983539915E-2</v>
      </c>
      <c r="E190">
        <f t="shared" si="9"/>
        <v>-6.6623955507048027E-3</v>
      </c>
      <c r="F190">
        <f t="shared" si="10"/>
        <v>-6.7976590681370023E-3</v>
      </c>
      <c r="G190">
        <f t="shared" si="11"/>
        <v>-1.3077615915402912E-2</v>
      </c>
      <c r="H190">
        <f>0</f>
        <v>0</v>
      </c>
    </row>
    <row r="191" spans="1:8" x14ac:dyDescent="0.2">
      <c r="A191" s="4">
        <v>44776</v>
      </c>
      <c r="B191">
        <v>31.042659759521481</v>
      </c>
      <c r="C191">
        <v>4155.169921875</v>
      </c>
      <c r="D191">
        <f t="shared" si="8"/>
        <v>1.8159827123024774E-2</v>
      </c>
      <c r="E191">
        <f t="shared" si="9"/>
        <v>1.5638477163140152E-2</v>
      </c>
      <c r="F191">
        <f t="shared" si="10"/>
        <v>1.5105119224523983E-2</v>
      </c>
      <c r="G191">
        <f t="shared" si="11"/>
        <v>3.0547078985007914E-3</v>
      </c>
      <c r="H191">
        <f>0</f>
        <v>0</v>
      </c>
    </row>
    <row r="192" spans="1:8" x14ac:dyDescent="0.2">
      <c r="A192" s="4">
        <v>44777</v>
      </c>
      <c r="B192">
        <v>30.821193695068359</v>
      </c>
      <c r="C192">
        <v>4151.93994140625</v>
      </c>
      <c r="D192">
        <f t="shared" si="8"/>
        <v>-7.1342490034280726E-3</v>
      </c>
      <c r="E192">
        <f t="shared" si="9"/>
        <v>-7.7734016405583972E-4</v>
      </c>
      <c r="F192">
        <f t="shared" si="10"/>
        <v>-1.0176582122162984E-3</v>
      </c>
      <c r="G192">
        <f t="shared" si="11"/>
        <v>-6.1165907912117739E-3</v>
      </c>
      <c r="H192">
        <f>0</f>
        <v>0</v>
      </c>
    </row>
    <row r="193" spans="1:8" x14ac:dyDescent="0.2">
      <c r="A193" s="4">
        <v>44778</v>
      </c>
      <c r="B193">
        <v>31.337947845458981</v>
      </c>
      <c r="C193">
        <v>4145.18994140625</v>
      </c>
      <c r="D193">
        <f t="shared" si="8"/>
        <v>1.6766195219535041E-2</v>
      </c>
      <c r="E193">
        <f t="shared" si="9"/>
        <v>-1.6257460597355333E-3</v>
      </c>
      <c r="F193">
        <f t="shared" si="10"/>
        <v>-1.8509191555749112E-3</v>
      </c>
      <c r="G193">
        <f t="shared" si="11"/>
        <v>1.8617114375109951E-2</v>
      </c>
      <c r="H193">
        <f>0</f>
        <v>0</v>
      </c>
    </row>
    <row r="194" spans="1:8" x14ac:dyDescent="0.2">
      <c r="A194" s="4">
        <v>44781</v>
      </c>
      <c r="B194">
        <v>30.904239654541019</v>
      </c>
      <c r="C194">
        <v>4140.06005859375</v>
      </c>
      <c r="D194">
        <f t="shared" ref="D194:D257" si="12">(B194/B193)-1</f>
        <v>-1.3839712576482865E-2</v>
      </c>
      <c r="E194">
        <f t="shared" ref="E194:E257" si="13">(C194/C193)-1</f>
        <v>-1.2375507238541195E-3</v>
      </c>
      <c r="F194">
        <f t="shared" ref="F194:F257" si="14">alpha_bac+beta_bac*E194</f>
        <v>-1.4696535214826156E-3</v>
      </c>
      <c r="G194">
        <f t="shared" ref="G194:G257" si="15">D194-F194</f>
        <v>-1.237005905500025E-2</v>
      </c>
      <c r="H194">
        <f>0</f>
        <v>0</v>
      </c>
    </row>
    <row r="195" spans="1:8" x14ac:dyDescent="0.2">
      <c r="A195" s="4">
        <v>44782</v>
      </c>
      <c r="B195">
        <v>31.301034927368161</v>
      </c>
      <c r="C195">
        <v>4122.47021484375</v>
      </c>
      <c r="D195">
        <f t="shared" si="12"/>
        <v>1.2839509312077002E-2</v>
      </c>
      <c r="E195">
        <f t="shared" si="13"/>
        <v>-4.248692893594086E-3</v>
      </c>
      <c r="F195">
        <f t="shared" si="14"/>
        <v>-4.4270435840944571E-3</v>
      </c>
      <c r="G195">
        <f t="shared" si="15"/>
        <v>1.7266552896171461E-2</v>
      </c>
      <c r="H195">
        <f>0</f>
        <v>0</v>
      </c>
    </row>
    <row r="196" spans="1:8" x14ac:dyDescent="0.2">
      <c r="A196" s="4">
        <v>44783</v>
      </c>
      <c r="B196">
        <v>32.362251281738281</v>
      </c>
      <c r="C196">
        <v>4210.240234375</v>
      </c>
      <c r="D196">
        <f t="shared" si="12"/>
        <v>3.3903554845154504E-2</v>
      </c>
      <c r="E196">
        <f t="shared" si="13"/>
        <v>2.1290637641290244E-2</v>
      </c>
      <c r="F196">
        <f t="shared" si="14"/>
        <v>2.0656382595064866E-2</v>
      </c>
      <c r="G196">
        <f t="shared" si="15"/>
        <v>1.3247172250089638E-2</v>
      </c>
      <c r="H196">
        <f>0</f>
        <v>0</v>
      </c>
    </row>
    <row r="197" spans="1:8" x14ac:dyDescent="0.2">
      <c r="A197" s="4">
        <v>44784</v>
      </c>
      <c r="B197">
        <v>33.137393951416023</v>
      </c>
      <c r="C197">
        <v>4207.27001953125</v>
      </c>
      <c r="D197">
        <f t="shared" si="12"/>
        <v>2.3952062634009286E-2</v>
      </c>
      <c r="E197">
        <f t="shared" si="13"/>
        <v>-7.0547395835030002E-4</v>
      </c>
      <c r="F197">
        <f t="shared" si="14"/>
        <v>-9.4707489511920652E-4</v>
      </c>
      <c r="G197">
        <f t="shared" si="15"/>
        <v>2.4899137529128493E-2</v>
      </c>
      <c r="H197">
        <f>0</f>
        <v>0</v>
      </c>
    </row>
    <row r="198" spans="1:8" x14ac:dyDescent="0.2">
      <c r="A198" s="4">
        <v>44785</v>
      </c>
      <c r="B198">
        <v>33.497287750244141</v>
      </c>
      <c r="C198">
        <v>4280.14990234375</v>
      </c>
      <c r="D198">
        <f t="shared" si="12"/>
        <v>1.0860654864886854E-2</v>
      </c>
      <c r="E198">
        <f t="shared" si="13"/>
        <v>1.7322368774566943E-2</v>
      </c>
      <c r="F198">
        <f t="shared" si="14"/>
        <v>1.675895157033417E-2</v>
      </c>
      <c r="G198">
        <f t="shared" si="15"/>
        <v>-5.8982967054473159E-3</v>
      </c>
      <c r="H198">
        <f>0</f>
        <v>0</v>
      </c>
    </row>
    <row r="199" spans="1:8" x14ac:dyDescent="0.2">
      <c r="A199" s="4">
        <v>44788</v>
      </c>
      <c r="B199">
        <v>33.451141357421882</v>
      </c>
      <c r="C199">
        <v>4297.14013671875</v>
      </c>
      <c r="D199">
        <f t="shared" si="12"/>
        <v>-1.3776157988171223E-3</v>
      </c>
      <c r="E199">
        <f t="shared" si="13"/>
        <v>3.9695418998517695E-3</v>
      </c>
      <c r="F199">
        <f t="shared" si="14"/>
        <v>3.6444869316654555E-3</v>
      </c>
      <c r="G199">
        <f t="shared" si="15"/>
        <v>-5.0221027304825777E-3</v>
      </c>
      <c r="H199">
        <f>0</f>
        <v>0</v>
      </c>
    </row>
    <row r="200" spans="1:8" x14ac:dyDescent="0.2">
      <c r="A200" s="4">
        <v>44789</v>
      </c>
      <c r="B200">
        <v>33.811031341552727</v>
      </c>
      <c r="C200">
        <v>4305.2001953125</v>
      </c>
      <c r="D200">
        <f t="shared" si="12"/>
        <v>1.0758675773883342E-2</v>
      </c>
      <c r="E200">
        <f t="shared" si="13"/>
        <v>1.8756797165810912E-3</v>
      </c>
      <c r="F200">
        <f t="shared" si="14"/>
        <v>1.588002427043678E-3</v>
      </c>
      <c r="G200">
        <f t="shared" si="15"/>
        <v>9.1706733468396636E-3</v>
      </c>
      <c r="H200">
        <f>0</f>
        <v>0</v>
      </c>
    </row>
    <row r="201" spans="1:8" x14ac:dyDescent="0.2">
      <c r="A201" s="4">
        <v>44790</v>
      </c>
      <c r="B201">
        <v>33.598785400390618</v>
      </c>
      <c r="C201">
        <v>4274.0400390625</v>
      </c>
      <c r="D201">
        <f t="shared" si="12"/>
        <v>-6.2774169476831343E-3</v>
      </c>
      <c r="E201">
        <f t="shared" si="13"/>
        <v>-7.2377949540946007E-3</v>
      </c>
      <c r="F201">
        <f t="shared" si="14"/>
        <v>-7.3627869769812143E-3</v>
      </c>
      <c r="G201">
        <f t="shared" si="15"/>
        <v>1.08537002929808E-3</v>
      </c>
      <c r="H201">
        <f>0</f>
        <v>0</v>
      </c>
    </row>
    <row r="202" spans="1:8" x14ac:dyDescent="0.2">
      <c r="A202" s="4">
        <v>44791</v>
      </c>
      <c r="B202">
        <v>33.47882080078125</v>
      </c>
      <c r="C202">
        <v>4283.740234375</v>
      </c>
      <c r="D202">
        <f t="shared" si="12"/>
        <v>-3.5705040578035696E-3</v>
      </c>
      <c r="E202">
        <f t="shared" si="13"/>
        <v>2.2695611701915031E-3</v>
      </c>
      <c r="F202">
        <f t="shared" si="14"/>
        <v>1.9748526755841286E-3</v>
      </c>
      <c r="G202">
        <f t="shared" si="15"/>
        <v>-5.5453567333876982E-3</v>
      </c>
      <c r="H202">
        <f>0</f>
        <v>0</v>
      </c>
    </row>
    <row r="203" spans="1:8" x14ac:dyDescent="0.2">
      <c r="A203" s="4">
        <v>44792</v>
      </c>
      <c r="B203">
        <v>32.740592956542969</v>
      </c>
      <c r="C203">
        <v>4228.47998046875</v>
      </c>
      <c r="D203">
        <f t="shared" si="12"/>
        <v>-2.2050592780169076E-2</v>
      </c>
      <c r="E203">
        <f t="shared" si="13"/>
        <v>-1.2900001139847905E-2</v>
      </c>
      <c r="F203">
        <f t="shared" si="14"/>
        <v>-1.2923916728504107E-2</v>
      </c>
      <c r="G203">
        <f t="shared" si="15"/>
        <v>-9.1266760516649694E-3</v>
      </c>
      <c r="H203">
        <f>0</f>
        <v>0</v>
      </c>
    </row>
    <row r="204" spans="1:8" x14ac:dyDescent="0.2">
      <c r="A204" s="4">
        <v>44795</v>
      </c>
      <c r="B204">
        <v>32.039272308349609</v>
      </c>
      <c r="C204">
        <v>4137.990234375</v>
      </c>
      <c r="D204">
        <f t="shared" si="12"/>
        <v>-2.1420523724913321E-2</v>
      </c>
      <c r="E204">
        <f t="shared" si="13"/>
        <v>-2.14000649197158E-2</v>
      </c>
      <c r="F204">
        <f t="shared" si="14"/>
        <v>-2.1272245281957633E-2</v>
      </c>
      <c r="G204">
        <f t="shared" si="15"/>
        <v>-1.4827844295568771E-4</v>
      </c>
      <c r="H204">
        <f>0</f>
        <v>0</v>
      </c>
    </row>
    <row r="205" spans="1:8" x14ac:dyDescent="0.2">
      <c r="A205" s="4">
        <v>44796</v>
      </c>
      <c r="B205">
        <v>31.753202438354489</v>
      </c>
      <c r="C205">
        <v>4128.72998046875</v>
      </c>
      <c r="D205">
        <f t="shared" si="12"/>
        <v>-8.9287255728517367E-3</v>
      </c>
      <c r="E205">
        <f t="shared" si="13"/>
        <v>-2.2378626777133093E-3</v>
      </c>
      <c r="F205">
        <f t="shared" si="14"/>
        <v>-2.4521088374700618E-3</v>
      </c>
      <c r="G205">
        <f t="shared" si="15"/>
        <v>-6.476616735381675E-3</v>
      </c>
      <c r="H205">
        <f>0</f>
        <v>0</v>
      </c>
    </row>
    <row r="206" spans="1:8" x14ac:dyDescent="0.2">
      <c r="A206" s="4">
        <v>44797</v>
      </c>
      <c r="B206">
        <v>31.85471343994141</v>
      </c>
      <c r="C206">
        <v>4140.77001953125</v>
      </c>
      <c r="D206">
        <f t="shared" si="12"/>
        <v>3.1968744501911228E-3</v>
      </c>
      <c r="E206">
        <f t="shared" si="13"/>
        <v>2.9161604463010526E-3</v>
      </c>
      <c r="F206">
        <f t="shared" si="14"/>
        <v>2.6099094632958588E-3</v>
      </c>
      <c r="G206">
        <f t="shared" si="15"/>
        <v>5.8696498689526401E-4</v>
      </c>
      <c r="H206">
        <f>0</f>
        <v>0</v>
      </c>
    </row>
    <row r="207" spans="1:8" x14ac:dyDescent="0.2">
      <c r="A207" s="4">
        <v>44798</v>
      </c>
      <c r="B207">
        <v>32.426841735839837</v>
      </c>
      <c r="C207">
        <v>4199.1201171875</v>
      </c>
      <c r="D207">
        <f t="shared" si="12"/>
        <v>1.7960553843220373E-2</v>
      </c>
      <c r="E207">
        <f t="shared" si="13"/>
        <v>1.4091605518061545E-2</v>
      </c>
      <c r="F207">
        <f t="shared" si="14"/>
        <v>1.3585860892166145E-2</v>
      </c>
      <c r="G207">
        <f t="shared" si="15"/>
        <v>4.3746929510542279E-3</v>
      </c>
      <c r="H207">
        <f>0</f>
        <v>0</v>
      </c>
    </row>
    <row r="208" spans="1:8" x14ac:dyDescent="0.2">
      <c r="A208" s="4">
        <v>44799</v>
      </c>
      <c r="B208">
        <v>31.402545928955082</v>
      </c>
      <c r="C208">
        <v>4057.659912109375</v>
      </c>
      <c r="D208">
        <f t="shared" si="12"/>
        <v>-3.1587899161719779E-2</v>
      </c>
      <c r="E208">
        <f t="shared" si="13"/>
        <v>-3.3688058719518743E-2</v>
      </c>
      <c r="F208">
        <f t="shared" si="14"/>
        <v>-3.3340885254580177E-2</v>
      </c>
      <c r="G208">
        <f t="shared" si="15"/>
        <v>1.752986092860398E-3</v>
      </c>
      <c r="H208">
        <f>0</f>
        <v>0</v>
      </c>
    </row>
    <row r="209" spans="1:8" x14ac:dyDescent="0.2">
      <c r="A209" s="4">
        <v>44802</v>
      </c>
      <c r="B209">
        <v>31.282585144042969</v>
      </c>
      <c r="C209">
        <v>4030.610107421875</v>
      </c>
      <c r="D209">
        <f t="shared" si="12"/>
        <v>-3.8200974272439847E-3</v>
      </c>
      <c r="E209">
        <f t="shared" si="13"/>
        <v>-6.666355799502699E-3</v>
      </c>
      <c r="F209">
        <f t="shared" si="14"/>
        <v>-6.8015486222597092E-3</v>
      </c>
      <c r="G209">
        <f t="shared" si="15"/>
        <v>2.9814511950157245E-3</v>
      </c>
      <c r="H209">
        <f>0</f>
        <v>0</v>
      </c>
    </row>
    <row r="210" spans="1:8" x14ac:dyDescent="0.2">
      <c r="A210" s="4">
        <v>44803</v>
      </c>
      <c r="B210">
        <v>31.45791053771973</v>
      </c>
      <c r="C210">
        <v>3986.159912109375</v>
      </c>
      <c r="D210">
        <f t="shared" si="12"/>
        <v>5.6045685760770514E-3</v>
      </c>
      <c r="E210">
        <f t="shared" si="13"/>
        <v>-1.1028155571448206E-2</v>
      </c>
      <c r="F210">
        <f t="shared" si="14"/>
        <v>-1.1085485604806171E-2</v>
      </c>
      <c r="G210">
        <f t="shared" si="15"/>
        <v>1.6690054180883221E-2</v>
      </c>
      <c r="H210">
        <f>0</f>
        <v>0</v>
      </c>
    </row>
    <row r="211" spans="1:8" x14ac:dyDescent="0.2">
      <c r="A211" s="4">
        <v>44804</v>
      </c>
      <c r="B211">
        <v>31.01497650146484</v>
      </c>
      <c r="C211">
        <v>3955</v>
      </c>
      <c r="D211">
        <f t="shared" si="12"/>
        <v>-1.4080211580606683E-2</v>
      </c>
      <c r="E211">
        <f t="shared" si="13"/>
        <v>-7.8170251059712648E-3</v>
      </c>
      <c r="F211">
        <f t="shared" si="14"/>
        <v>-7.9316772513561128E-3</v>
      </c>
      <c r="G211">
        <f t="shared" si="15"/>
        <v>-6.1485343292505702E-3</v>
      </c>
      <c r="H211">
        <f>0</f>
        <v>0</v>
      </c>
    </row>
    <row r="212" spans="1:8" x14ac:dyDescent="0.2">
      <c r="A212" s="4">
        <v>44805</v>
      </c>
      <c r="B212">
        <v>31.089284896850589</v>
      </c>
      <c r="C212">
        <v>3966.85009765625</v>
      </c>
      <c r="D212">
        <f t="shared" si="12"/>
        <v>2.3958875281506753E-3</v>
      </c>
      <c r="E212">
        <f t="shared" si="13"/>
        <v>2.9962320243361873E-3</v>
      </c>
      <c r="F212">
        <f t="shared" si="14"/>
        <v>2.6885516780535915E-3</v>
      </c>
      <c r="G212">
        <f t="shared" si="15"/>
        <v>-2.9266414990291624E-4</v>
      </c>
      <c r="H212">
        <f>0</f>
        <v>0</v>
      </c>
    </row>
    <row r="213" spans="1:8" x14ac:dyDescent="0.2">
      <c r="A213" s="4">
        <v>44806</v>
      </c>
      <c r="B213">
        <v>31.052131652832031</v>
      </c>
      <c r="C213">
        <v>3924.260009765625</v>
      </c>
      <c r="D213">
        <f t="shared" si="12"/>
        <v>-1.1950498103069362E-3</v>
      </c>
      <c r="E213">
        <f t="shared" si="13"/>
        <v>-1.0736500458081055E-2</v>
      </c>
      <c r="F213">
        <f t="shared" si="14"/>
        <v>-1.0799036847039138E-2</v>
      </c>
      <c r="G213">
        <f t="shared" si="15"/>
        <v>9.6039870367322019E-3</v>
      </c>
      <c r="H213">
        <f>0</f>
        <v>0</v>
      </c>
    </row>
    <row r="214" spans="1:8" x14ac:dyDescent="0.2">
      <c r="A214" s="4">
        <v>44810</v>
      </c>
      <c r="B214">
        <v>30.70844841003418</v>
      </c>
      <c r="C214">
        <v>3908.18994140625</v>
      </c>
      <c r="D214">
        <f t="shared" si="12"/>
        <v>-1.1067943632349864E-2</v>
      </c>
      <c r="E214">
        <f t="shared" si="13"/>
        <v>-4.0950569838349438E-3</v>
      </c>
      <c r="F214">
        <f t="shared" si="14"/>
        <v>-4.2761502395861654E-3</v>
      </c>
      <c r="G214">
        <f t="shared" si="15"/>
        <v>-6.7917933927636983E-3</v>
      </c>
      <c r="H214">
        <f>0</f>
        <v>0</v>
      </c>
    </row>
    <row r="215" spans="1:8" x14ac:dyDescent="0.2">
      <c r="A215" s="4">
        <v>44811</v>
      </c>
      <c r="B215">
        <v>31.182172775268551</v>
      </c>
      <c r="C215">
        <v>3979.8701171875</v>
      </c>
      <c r="D215">
        <f t="shared" si="12"/>
        <v>1.5426515820955E-2</v>
      </c>
      <c r="E215">
        <f t="shared" si="13"/>
        <v>1.8341016392734E-2</v>
      </c>
      <c r="F215">
        <f t="shared" si="14"/>
        <v>1.7759415239417795E-2</v>
      </c>
      <c r="G215">
        <f t="shared" si="15"/>
        <v>-2.3328994184627951E-3</v>
      </c>
      <c r="H215">
        <f>0</f>
        <v>0</v>
      </c>
    </row>
    <row r="216" spans="1:8" x14ac:dyDescent="0.2">
      <c r="A216" s="4">
        <v>44812</v>
      </c>
      <c r="B216">
        <v>32.185352325439453</v>
      </c>
      <c r="C216">
        <v>4006.179931640625</v>
      </c>
      <c r="D216">
        <f t="shared" si="12"/>
        <v>3.2171573078016991E-2</v>
      </c>
      <c r="E216">
        <f t="shared" si="13"/>
        <v>6.6107218774560383E-3</v>
      </c>
      <c r="F216">
        <f t="shared" si="14"/>
        <v>6.2385190228206756E-3</v>
      </c>
      <c r="G216">
        <f t="shared" si="15"/>
        <v>2.5933054055196317E-2</v>
      </c>
      <c r="H216">
        <f>0</f>
        <v>0</v>
      </c>
    </row>
    <row r="217" spans="1:8" x14ac:dyDescent="0.2">
      <c r="A217" s="4">
        <v>44813</v>
      </c>
      <c r="B217">
        <v>32.454715728759773</v>
      </c>
      <c r="C217">
        <v>4067.360107421875</v>
      </c>
      <c r="D217">
        <f t="shared" si="12"/>
        <v>8.3691301743933355E-3</v>
      </c>
      <c r="E217">
        <f t="shared" si="13"/>
        <v>1.5271449816332883E-2</v>
      </c>
      <c r="F217">
        <f t="shared" si="14"/>
        <v>1.4744643708268853E-2</v>
      </c>
      <c r="G217">
        <f t="shared" si="15"/>
        <v>-6.3755135338755178E-3</v>
      </c>
      <c r="H217">
        <f>0</f>
        <v>0</v>
      </c>
    </row>
    <row r="218" spans="1:8" x14ac:dyDescent="0.2">
      <c r="A218" s="4">
        <v>44816</v>
      </c>
      <c r="B218">
        <v>32.761253356933587</v>
      </c>
      <c r="C218">
        <v>4110.41015625</v>
      </c>
      <c r="D218">
        <f t="shared" si="12"/>
        <v>9.4450874484837133E-3</v>
      </c>
      <c r="E218">
        <f t="shared" si="13"/>
        <v>1.0584272769349701E-2</v>
      </c>
      <c r="F218">
        <f t="shared" si="14"/>
        <v>1.0141137782925101E-2</v>
      </c>
      <c r="G218">
        <f t="shared" si="15"/>
        <v>-6.9605033444138792E-4</v>
      </c>
      <c r="H218">
        <f>0</f>
        <v>0</v>
      </c>
    </row>
    <row r="219" spans="1:8" x14ac:dyDescent="0.2">
      <c r="A219" s="4">
        <v>44817</v>
      </c>
      <c r="B219">
        <v>31.581588745117191</v>
      </c>
      <c r="C219">
        <v>3932.68994140625</v>
      </c>
      <c r="D219">
        <f t="shared" si="12"/>
        <v>-3.6007920666647264E-2</v>
      </c>
      <c r="E219">
        <f t="shared" si="13"/>
        <v>-4.3236613400616797E-2</v>
      </c>
      <c r="F219">
        <f t="shared" si="14"/>
        <v>-4.2718988025670458E-2</v>
      </c>
      <c r="G219">
        <f t="shared" si="15"/>
        <v>6.7110673590231942E-3</v>
      </c>
      <c r="H219">
        <f>0</f>
        <v>0</v>
      </c>
    </row>
    <row r="220" spans="1:8" x14ac:dyDescent="0.2">
      <c r="A220" s="4">
        <v>44818</v>
      </c>
      <c r="B220">
        <v>31.460832595825199</v>
      </c>
      <c r="C220">
        <v>3946.010009765625</v>
      </c>
      <c r="D220">
        <f t="shared" si="12"/>
        <v>-3.8236249058452021E-3</v>
      </c>
      <c r="E220">
        <f t="shared" si="13"/>
        <v>3.3870120853238816E-3</v>
      </c>
      <c r="F220">
        <f t="shared" si="14"/>
        <v>3.0723558971455312E-3</v>
      </c>
      <c r="G220">
        <f t="shared" si="15"/>
        <v>-6.8959808029907333E-3</v>
      </c>
      <c r="H220">
        <f>0</f>
        <v>0</v>
      </c>
    </row>
    <row r="221" spans="1:8" x14ac:dyDescent="0.2">
      <c r="A221" s="4">
        <v>44819</v>
      </c>
      <c r="B221">
        <v>32.055301666259773</v>
      </c>
      <c r="C221">
        <v>3901.35009765625</v>
      </c>
      <c r="D221">
        <f t="shared" si="12"/>
        <v>1.8895528865102484E-2</v>
      </c>
      <c r="E221">
        <f t="shared" si="13"/>
        <v>-1.1317739184353415E-2</v>
      </c>
      <c r="F221">
        <f t="shared" si="14"/>
        <v>-1.1369899840609278E-2</v>
      </c>
      <c r="G221">
        <f t="shared" si="15"/>
        <v>3.0265428705711764E-2</v>
      </c>
      <c r="H221">
        <f>0</f>
        <v>0</v>
      </c>
    </row>
    <row r="222" spans="1:8" x14ac:dyDescent="0.2">
      <c r="A222" s="4">
        <v>44820</v>
      </c>
      <c r="B222">
        <v>31.69304275512695</v>
      </c>
      <c r="C222">
        <v>3873.330078125</v>
      </c>
      <c r="D222">
        <f t="shared" si="12"/>
        <v>-1.1301060738858171E-2</v>
      </c>
      <c r="E222">
        <f t="shared" si="13"/>
        <v>-7.1821340894484553E-3</v>
      </c>
      <c r="F222">
        <f t="shared" si="14"/>
        <v>-7.3081197182794742E-3</v>
      </c>
      <c r="G222">
        <f t="shared" si="15"/>
        <v>-3.9929410205786966E-3</v>
      </c>
      <c r="H222">
        <f>0</f>
        <v>0</v>
      </c>
    </row>
    <row r="223" spans="1:8" x14ac:dyDescent="0.2">
      <c r="A223" s="4">
        <v>44823</v>
      </c>
      <c r="B223">
        <v>32.222503662109382</v>
      </c>
      <c r="C223">
        <v>3899.889892578125</v>
      </c>
      <c r="D223">
        <f t="shared" si="12"/>
        <v>1.6705903282094425E-2</v>
      </c>
      <c r="E223">
        <f t="shared" si="13"/>
        <v>6.8571007162865349E-3</v>
      </c>
      <c r="F223">
        <f t="shared" si="14"/>
        <v>6.4804997359591979E-3</v>
      </c>
      <c r="G223">
        <f t="shared" si="15"/>
        <v>1.0225403546135228E-2</v>
      </c>
      <c r="H223">
        <f>0</f>
        <v>0</v>
      </c>
    </row>
    <row r="224" spans="1:8" x14ac:dyDescent="0.2">
      <c r="A224" s="4">
        <v>44824</v>
      </c>
      <c r="B224">
        <v>31.739486694335941</v>
      </c>
      <c r="C224">
        <v>3855.929931640625</v>
      </c>
      <c r="D224">
        <f t="shared" si="12"/>
        <v>-1.4990050830265611E-2</v>
      </c>
      <c r="E224">
        <f t="shared" si="13"/>
        <v>-1.1272103097361819E-2</v>
      </c>
      <c r="F224">
        <f t="shared" si="14"/>
        <v>-1.1325078406562843E-2</v>
      </c>
      <c r="G224">
        <f t="shared" si="15"/>
        <v>-3.664972423702768E-3</v>
      </c>
      <c r="H224">
        <f>0</f>
        <v>0</v>
      </c>
    </row>
    <row r="225" spans="1:8" x14ac:dyDescent="0.2">
      <c r="A225" s="4">
        <v>44825</v>
      </c>
      <c r="B225">
        <v>30.792049407958981</v>
      </c>
      <c r="C225">
        <v>3789.929931640625</v>
      </c>
      <c r="D225">
        <f t="shared" si="12"/>
        <v>-2.9850428757754122E-2</v>
      </c>
      <c r="E225">
        <f t="shared" si="13"/>
        <v>-1.7116493600784488E-2</v>
      </c>
      <c r="F225">
        <f t="shared" si="14"/>
        <v>-1.7065140290900185E-2</v>
      </c>
      <c r="G225">
        <f t="shared" si="15"/>
        <v>-1.2785288466853936E-2</v>
      </c>
      <c r="H225">
        <f>0</f>
        <v>0</v>
      </c>
    </row>
    <row r="226" spans="1:8" x14ac:dyDescent="0.2">
      <c r="A226" s="4">
        <v>44826</v>
      </c>
      <c r="B226">
        <v>30.18828010559082</v>
      </c>
      <c r="C226">
        <v>3757.989990234375</v>
      </c>
      <c r="D226">
        <f t="shared" si="12"/>
        <v>-1.960796095020878E-2</v>
      </c>
      <c r="E226">
        <f t="shared" si="13"/>
        <v>-8.4275809796894308E-3</v>
      </c>
      <c r="F226">
        <f t="shared" si="14"/>
        <v>-8.531334049945374E-3</v>
      </c>
      <c r="G226">
        <f t="shared" si="15"/>
        <v>-1.1076626900263406E-2</v>
      </c>
      <c r="H226">
        <f>0</f>
        <v>0</v>
      </c>
    </row>
    <row r="227" spans="1:8" x14ac:dyDescent="0.2">
      <c r="A227" s="4">
        <v>44827</v>
      </c>
      <c r="B227">
        <v>29.473049163818359</v>
      </c>
      <c r="C227">
        <v>3693.22998046875</v>
      </c>
      <c r="D227">
        <f t="shared" si="12"/>
        <v>-2.3692338194516771E-2</v>
      </c>
      <c r="E227">
        <f t="shared" si="13"/>
        <v>-1.7232619015461026E-2</v>
      </c>
      <c r="F227">
        <f t="shared" si="14"/>
        <v>-1.7179192742767888E-2</v>
      </c>
      <c r="G227">
        <f t="shared" si="15"/>
        <v>-6.5131454517488828E-3</v>
      </c>
      <c r="H227">
        <f>0</f>
        <v>0</v>
      </c>
    </row>
    <row r="228" spans="1:8" x14ac:dyDescent="0.2">
      <c r="A228" s="4">
        <v>44830</v>
      </c>
      <c r="B228">
        <v>28.822841644287109</v>
      </c>
      <c r="C228">
        <v>3655.0400390625</v>
      </c>
      <c r="D228">
        <f t="shared" si="12"/>
        <v>-2.206108760302472E-2</v>
      </c>
      <c r="E228">
        <f t="shared" si="13"/>
        <v>-1.0340526208282075E-2</v>
      </c>
      <c r="F228">
        <f t="shared" si="14"/>
        <v>-1.0410131160959622E-2</v>
      </c>
      <c r="G228">
        <f t="shared" si="15"/>
        <v>-1.1650956442065099E-2</v>
      </c>
      <c r="H228">
        <f>0</f>
        <v>0</v>
      </c>
    </row>
    <row r="229" spans="1:8" x14ac:dyDescent="0.2">
      <c r="A229" s="4">
        <v>44831</v>
      </c>
      <c r="B229">
        <v>28.395565032958981</v>
      </c>
      <c r="C229">
        <v>3647.2900390625</v>
      </c>
      <c r="D229">
        <f t="shared" si="12"/>
        <v>-1.4824236159685422E-2</v>
      </c>
      <c r="E229">
        <f t="shared" si="13"/>
        <v>-2.1203598092424114E-3</v>
      </c>
      <c r="F229">
        <f t="shared" si="14"/>
        <v>-2.3367035208309512E-3</v>
      </c>
      <c r="G229">
        <f t="shared" si="15"/>
        <v>-1.2487532638854472E-2</v>
      </c>
      <c r="H229">
        <f>0</f>
        <v>0</v>
      </c>
    </row>
    <row r="230" spans="1:8" x14ac:dyDescent="0.2">
      <c r="A230" s="4">
        <v>44832</v>
      </c>
      <c r="B230">
        <v>28.859992980957031</v>
      </c>
      <c r="C230">
        <v>3719.0400390625</v>
      </c>
      <c r="D230">
        <f t="shared" si="12"/>
        <v>1.6355650872204253E-2</v>
      </c>
      <c r="E230">
        <f t="shared" si="13"/>
        <v>1.9672139926234733E-2</v>
      </c>
      <c r="F230">
        <f t="shared" si="14"/>
        <v>1.9066776794659072E-2</v>
      </c>
      <c r="G230">
        <f t="shared" si="15"/>
        <v>-2.7111259224548191E-3</v>
      </c>
      <c r="H230">
        <f>0</f>
        <v>0</v>
      </c>
    </row>
    <row r="231" spans="1:8" x14ac:dyDescent="0.2">
      <c r="A231" s="4">
        <v>44833</v>
      </c>
      <c r="B231">
        <v>28.479156494140621</v>
      </c>
      <c r="C231">
        <v>3640.469970703125</v>
      </c>
      <c r="D231">
        <f t="shared" si="12"/>
        <v>-1.3196000673586505E-2</v>
      </c>
      <c r="E231">
        <f t="shared" si="13"/>
        <v>-2.1126437880238824E-2</v>
      </c>
      <c r="F231">
        <f t="shared" si="14"/>
        <v>-2.1003502777686905E-2</v>
      </c>
      <c r="G231">
        <f t="shared" si="15"/>
        <v>7.8075021041003993E-3</v>
      </c>
      <c r="H231">
        <f>0</f>
        <v>0</v>
      </c>
    </row>
    <row r="232" spans="1:8" x14ac:dyDescent="0.2">
      <c r="A232" s="4">
        <v>44834</v>
      </c>
      <c r="B232">
        <v>28.051881790161129</v>
      </c>
      <c r="C232">
        <v>3585.6201171875</v>
      </c>
      <c r="D232">
        <f t="shared" si="12"/>
        <v>-1.5003067386051283E-2</v>
      </c>
      <c r="E232">
        <f t="shared" si="13"/>
        <v>-1.5066695771983274E-2</v>
      </c>
      <c r="F232">
        <f t="shared" si="14"/>
        <v>-1.5051933544908665E-2</v>
      </c>
      <c r="G232">
        <f t="shared" si="15"/>
        <v>4.886615885738195E-5</v>
      </c>
      <c r="H232">
        <f>0</f>
        <v>0</v>
      </c>
    </row>
    <row r="233" spans="1:8" x14ac:dyDescent="0.2">
      <c r="A233" s="4">
        <v>44837</v>
      </c>
      <c r="B233">
        <v>28.878574371337891</v>
      </c>
      <c r="C233">
        <v>3678.429931640625</v>
      </c>
      <c r="D233">
        <f t="shared" si="12"/>
        <v>2.9470129218450936E-2</v>
      </c>
      <c r="E233">
        <f t="shared" si="13"/>
        <v>2.5883894952576147E-2</v>
      </c>
      <c r="F233">
        <f t="shared" si="14"/>
        <v>2.5167645352408931E-2</v>
      </c>
      <c r="G233">
        <f t="shared" si="15"/>
        <v>4.3024838660420048E-3</v>
      </c>
      <c r="H233">
        <f>0</f>
        <v>0</v>
      </c>
    </row>
    <row r="234" spans="1:8" x14ac:dyDescent="0.2">
      <c r="A234" s="4">
        <v>44838</v>
      </c>
      <c r="B234">
        <v>30.076814651489261</v>
      </c>
      <c r="C234">
        <v>3790.929931640625</v>
      </c>
      <c r="D234">
        <f t="shared" si="12"/>
        <v>4.1492362633407165E-2</v>
      </c>
      <c r="E234">
        <f t="shared" si="13"/>
        <v>3.0583700679551518E-2</v>
      </c>
      <c r="F234">
        <f t="shared" si="14"/>
        <v>2.9783554522304911E-2</v>
      </c>
      <c r="G234">
        <f t="shared" si="15"/>
        <v>1.1708808111102254E-2</v>
      </c>
      <c r="H234">
        <f>0</f>
        <v>0</v>
      </c>
    </row>
    <row r="235" spans="1:8" x14ac:dyDescent="0.2">
      <c r="A235" s="4">
        <v>44839</v>
      </c>
      <c r="B235">
        <v>29.649534225463871</v>
      </c>
      <c r="C235">
        <v>3783.280029296875</v>
      </c>
      <c r="D235">
        <f t="shared" si="12"/>
        <v>-1.4206305786581441E-2</v>
      </c>
      <c r="E235">
        <f t="shared" si="13"/>
        <v>-2.0179487570848309E-3</v>
      </c>
      <c r="F235">
        <f t="shared" si="14"/>
        <v>-2.2361206154483714E-3</v>
      </c>
      <c r="G235">
        <f t="shared" si="15"/>
        <v>-1.1970185171133071E-2</v>
      </c>
      <c r="H235">
        <f>0</f>
        <v>0</v>
      </c>
    </row>
    <row r="236" spans="1:8" x14ac:dyDescent="0.2">
      <c r="A236" s="4">
        <v>44840</v>
      </c>
      <c r="B236">
        <v>29.22225189208984</v>
      </c>
      <c r="C236">
        <v>3744.52001953125</v>
      </c>
      <c r="D236">
        <f t="shared" si="12"/>
        <v>-1.4411097662609063E-2</v>
      </c>
      <c r="E236">
        <f t="shared" si="13"/>
        <v>-1.0245080846639998E-2</v>
      </c>
      <c r="F236">
        <f t="shared" si="14"/>
        <v>-1.0316389601069394E-2</v>
      </c>
      <c r="G236">
        <f t="shared" si="15"/>
        <v>-4.0947080615396682E-3</v>
      </c>
      <c r="H236">
        <f>0</f>
        <v>0</v>
      </c>
    </row>
    <row r="237" spans="1:8" x14ac:dyDescent="0.2">
      <c r="A237" s="4">
        <v>44841</v>
      </c>
      <c r="B237">
        <v>28.562753677368161</v>
      </c>
      <c r="C237">
        <v>3639.659912109375</v>
      </c>
      <c r="D237">
        <f t="shared" si="12"/>
        <v>-2.2568357057390243E-2</v>
      </c>
      <c r="E237">
        <f t="shared" si="13"/>
        <v>-2.8003617786773516E-2</v>
      </c>
      <c r="F237">
        <f t="shared" si="14"/>
        <v>-2.7757917670071713E-2</v>
      </c>
      <c r="G237">
        <f t="shared" si="15"/>
        <v>5.1895606126814708E-3</v>
      </c>
      <c r="H237">
        <f>0</f>
        <v>0</v>
      </c>
    </row>
    <row r="238" spans="1:8" x14ac:dyDescent="0.2">
      <c r="A238" s="4">
        <v>44844</v>
      </c>
      <c r="B238">
        <v>28.479156494140621</v>
      </c>
      <c r="C238">
        <v>3612.389892578125</v>
      </c>
      <c r="D238">
        <f t="shared" si="12"/>
        <v>-2.926790048740191E-3</v>
      </c>
      <c r="E238">
        <f t="shared" si="13"/>
        <v>-7.4924636339018802E-3</v>
      </c>
      <c r="F238">
        <f t="shared" si="14"/>
        <v>-7.6129095485719025E-3</v>
      </c>
      <c r="G238">
        <f t="shared" si="15"/>
        <v>4.6861194998317115E-3</v>
      </c>
      <c r="H238">
        <f>0</f>
        <v>0</v>
      </c>
    </row>
    <row r="239" spans="1:8" x14ac:dyDescent="0.2">
      <c r="A239" s="4">
        <v>44845</v>
      </c>
      <c r="B239">
        <v>27.6524658203125</v>
      </c>
      <c r="C239">
        <v>3588.840087890625</v>
      </c>
      <c r="D239">
        <f t="shared" si="12"/>
        <v>-2.9027919910416089E-2</v>
      </c>
      <c r="E239">
        <f t="shared" si="13"/>
        <v>-6.5191757777544046E-3</v>
      </c>
      <c r="F239">
        <f t="shared" si="14"/>
        <v>-6.6569959212588832E-3</v>
      </c>
      <c r="G239">
        <f t="shared" si="15"/>
        <v>-2.2370923989157205E-2</v>
      </c>
      <c r="H239">
        <f>0</f>
        <v>0</v>
      </c>
    </row>
    <row r="240" spans="1:8" x14ac:dyDescent="0.2">
      <c r="A240" s="4">
        <v>44846</v>
      </c>
      <c r="B240">
        <v>27.73606109619141</v>
      </c>
      <c r="C240">
        <v>3577.030029296875</v>
      </c>
      <c r="D240">
        <f t="shared" si="12"/>
        <v>3.0230676866980222E-3</v>
      </c>
      <c r="E240">
        <f t="shared" si="13"/>
        <v>-3.2907731480149582E-3</v>
      </c>
      <c r="F240">
        <f t="shared" si="14"/>
        <v>-3.4862237301451432E-3</v>
      </c>
      <c r="G240">
        <f t="shared" si="15"/>
        <v>6.5092914168431654E-3</v>
      </c>
      <c r="H240">
        <f>0</f>
        <v>0</v>
      </c>
    </row>
    <row r="241" spans="1:8" x14ac:dyDescent="0.2">
      <c r="A241" s="4">
        <v>44847</v>
      </c>
      <c r="B241">
        <v>29.435897827148441</v>
      </c>
      <c r="C241">
        <v>3669.909912109375</v>
      </c>
      <c r="D241">
        <f t="shared" si="12"/>
        <v>6.1286161905319991E-2</v>
      </c>
      <c r="E241">
        <f t="shared" si="13"/>
        <v>2.5965642460864968E-2</v>
      </c>
      <c r="F241">
        <f t="shared" si="14"/>
        <v>2.5247933580273482E-2</v>
      </c>
      <c r="G241">
        <f t="shared" si="15"/>
        <v>3.6038228325046509E-2</v>
      </c>
      <c r="H241">
        <f>0</f>
        <v>0</v>
      </c>
    </row>
    <row r="242" spans="1:8" x14ac:dyDescent="0.2">
      <c r="A242" s="4">
        <v>44848</v>
      </c>
      <c r="B242">
        <v>29.445182800292969</v>
      </c>
      <c r="C242">
        <v>3583.070068359375</v>
      </c>
      <c r="D242">
        <f t="shared" si="12"/>
        <v>3.1543026813896091E-4</v>
      </c>
      <c r="E242">
        <f t="shared" si="13"/>
        <v>-2.3662663615654389E-2</v>
      </c>
      <c r="F242">
        <f t="shared" si="14"/>
        <v>-2.3494454172089559E-2</v>
      </c>
      <c r="G242">
        <f t="shared" si="15"/>
        <v>2.380988444022852E-2</v>
      </c>
      <c r="H242">
        <f>0</f>
        <v>0</v>
      </c>
    </row>
    <row r="243" spans="1:8" x14ac:dyDescent="0.2">
      <c r="A243" s="4">
        <v>44851</v>
      </c>
      <c r="B243">
        <v>31.22861289978027</v>
      </c>
      <c r="C243">
        <v>3677.949951171875</v>
      </c>
      <c r="D243">
        <f t="shared" si="12"/>
        <v>6.0567805320928647E-2</v>
      </c>
      <c r="E243">
        <f t="shared" si="13"/>
        <v>2.6480052302171098E-2</v>
      </c>
      <c r="F243">
        <f t="shared" si="14"/>
        <v>2.575316065592493E-2</v>
      </c>
      <c r="G243">
        <f t="shared" si="15"/>
        <v>3.4814644665003718E-2</v>
      </c>
      <c r="H243">
        <f>0</f>
        <v>0</v>
      </c>
    </row>
    <row r="244" spans="1:8" x14ac:dyDescent="0.2">
      <c r="A244" s="4">
        <v>44852</v>
      </c>
      <c r="B244">
        <v>32.398994445800781</v>
      </c>
      <c r="C244">
        <v>3719.97998046875</v>
      </c>
      <c r="D244">
        <f t="shared" si="12"/>
        <v>3.7477858839793265E-2</v>
      </c>
      <c r="E244">
        <f t="shared" si="13"/>
        <v>1.1427569666488724E-2</v>
      </c>
      <c r="F244">
        <f t="shared" si="14"/>
        <v>1.0969380928829341E-2</v>
      </c>
      <c r="G244">
        <f t="shared" si="15"/>
        <v>2.6508477910963925E-2</v>
      </c>
      <c r="H244">
        <f>0</f>
        <v>0</v>
      </c>
    </row>
    <row r="245" spans="1:8" x14ac:dyDescent="0.2">
      <c r="A245" s="4">
        <v>44853</v>
      </c>
      <c r="B245">
        <v>31.507270812988281</v>
      </c>
      <c r="C245">
        <v>3695.159912109375</v>
      </c>
      <c r="D245">
        <f t="shared" si="12"/>
        <v>-2.7523188545380162E-2</v>
      </c>
      <c r="E245">
        <f t="shared" si="13"/>
        <v>-6.6720972934503076E-3</v>
      </c>
      <c r="F245">
        <f t="shared" si="14"/>
        <v>-6.8071876244017665E-3</v>
      </c>
      <c r="G245">
        <f t="shared" si="15"/>
        <v>-2.0716000920978396E-2</v>
      </c>
      <c r="H245">
        <f>0</f>
        <v>0</v>
      </c>
    </row>
    <row r="246" spans="1:8" x14ac:dyDescent="0.2">
      <c r="A246" s="4">
        <v>44854</v>
      </c>
      <c r="B246">
        <v>31.302925109863281</v>
      </c>
      <c r="C246">
        <v>3665.780029296875</v>
      </c>
      <c r="D246">
        <f t="shared" si="12"/>
        <v>-6.4856681601492827E-3</v>
      </c>
      <c r="E246">
        <f t="shared" si="13"/>
        <v>-7.9509097065648682E-3</v>
      </c>
      <c r="F246">
        <f t="shared" si="14"/>
        <v>-8.063171868684816E-3</v>
      </c>
      <c r="G246">
        <f t="shared" si="15"/>
        <v>1.5775037085355333E-3</v>
      </c>
      <c r="H246">
        <f>0</f>
        <v>0</v>
      </c>
    </row>
    <row r="247" spans="1:8" x14ac:dyDescent="0.2">
      <c r="A247" s="4">
        <v>44855</v>
      </c>
      <c r="B247">
        <v>32.464008331298828</v>
      </c>
      <c r="C247">
        <v>3752.75</v>
      </c>
      <c r="D247">
        <f t="shared" si="12"/>
        <v>3.7091844208185565E-2</v>
      </c>
      <c r="E247">
        <f t="shared" si="13"/>
        <v>2.372481982226482E-2</v>
      </c>
      <c r="F247">
        <f t="shared" si="14"/>
        <v>2.3047112021574376E-2</v>
      </c>
      <c r="G247">
        <f t="shared" si="15"/>
        <v>1.4044732186611189E-2</v>
      </c>
      <c r="H247">
        <f>0</f>
        <v>0</v>
      </c>
    </row>
    <row r="248" spans="1:8" x14ac:dyDescent="0.2">
      <c r="A248" s="4">
        <v>44858</v>
      </c>
      <c r="B248">
        <v>32.575473785400391</v>
      </c>
      <c r="C248">
        <v>3797.340087890625</v>
      </c>
      <c r="D248">
        <f t="shared" si="12"/>
        <v>3.4335086710195473E-3</v>
      </c>
      <c r="E248">
        <f t="shared" si="13"/>
        <v>1.1881976654619875E-2</v>
      </c>
      <c r="F248">
        <f t="shared" si="14"/>
        <v>1.1415676266387743E-2</v>
      </c>
      <c r="G248">
        <f t="shared" si="15"/>
        <v>-7.9821675953681958E-3</v>
      </c>
      <c r="H248">
        <f>0</f>
        <v>0</v>
      </c>
    </row>
    <row r="249" spans="1:8" x14ac:dyDescent="0.2">
      <c r="A249" s="4">
        <v>44859</v>
      </c>
      <c r="B249">
        <v>32.872714996337891</v>
      </c>
      <c r="C249">
        <v>3859.110107421875</v>
      </c>
      <c r="D249">
        <f t="shared" si="12"/>
        <v>9.1246934087791942E-3</v>
      </c>
      <c r="E249">
        <f t="shared" si="13"/>
        <v>1.6266654579669915E-2</v>
      </c>
      <c r="F249">
        <f t="shared" si="14"/>
        <v>1.5722083002545375E-2</v>
      </c>
      <c r="G249">
        <f t="shared" si="15"/>
        <v>-6.5973895937661807E-3</v>
      </c>
      <c r="H249">
        <f>0</f>
        <v>0</v>
      </c>
    </row>
    <row r="250" spans="1:8" x14ac:dyDescent="0.2">
      <c r="A250" s="4">
        <v>44860</v>
      </c>
      <c r="B250">
        <v>33.160663604736328</v>
      </c>
      <c r="C250">
        <v>3830.60009765625</v>
      </c>
      <c r="D250">
        <f t="shared" si="12"/>
        <v>8.7595018674457847E-3</v>
      </c>
      <c r="E250">
        <f t="shared" si="13"/>
        <v>-7.3877160723645474E-3</v>
      </c>
      <c r="F250">
        <f t="shared" si="14"/>
        <v>-7.5100318430001058E-3</v>
      </c>
      <c r="G250">
        <f t="shared" si="15"/>
        <v>1.6269533710445892E-2</v>
      </c>
      <c r="H250">
        <f>0</f>
        <v>0</v>
      </c>
    </row>
    <row r="251" spans="1:8" x14ac:dyDescent="0.2">
      <c r="A251" s="4">
        <v>44861</v>
      </c>
      <c r="B251">
        <v>33.318572998046882</v>
      </c>
      <c r="C251">
        <v>3807.300048828125</v>
      </c>
      <c r="D251">
        <f t="shared" si="12"/>
        <v>4.7619491332495656E-3</v>
      </c>
      <c r="E251">
        <f t="shared" si="13"/>
        <v>-6.0826106182112483E-3</v>
      </c>
      <c r="F251">
        <f t="shared" si="14"/>
        <v>-6.2282239165723759E-3</v>
      </c>
      <c r="G251">
        <f t="shared" si="15"/>
        <v>1.0990173049821941E-2</v>
      </c>
      <c r="H251">
        <f>0</f>
        <v>0</v>
      </c>
    </row>
    <row r="252" spans="1:8" x14ac:dyDescent="0.2">
      <c r="A252" s="4">
        <v>44862</v>
      </c>
      <c r="B252">
        <v>33.606525421142578</v>
      </c>
      <c r="C252">
        <v>3901.06005859375</v>
      </c>
      <c r="D252">
        <f t="shared" si="12"/>
        <v>8.6423996343594212E-3</v>
      </c>
      <c r="E252">
        <f t="shared" si="13"/>
        <v>2.4626377895927698E-2</v>
      </c>
      <c r="F252">
        <f t="shared" si="14"/>
        <v>2.3932576319710894E-2</v>
      </c>
      <c r="G252">
        <f t="shared" si="15"/>
        <v>-1.5290176685351473E-2</v>
      </c>
      <c r="H252">
        <f>0</f>
        <v>0</v>
      </c>
    </row>
    <row r="253" spans="1:8" x14ac:dyDescent="0.2">
      <c r="A253" s="4">
        <v>44865</v>
      </c>
      <c r="B253">
        <v>33.476482391357422</v>
      </c>
      <c r="C253">
        <v>3871.97998046875</v>
      </c>
      <c r="D253">
        <f t="shared" si="12"/>
        <v>-3.8695767609270293E-3</v>
      </c>
      <c r="E253">
        <f t="shared" si="13"/>
        <v>-7.4544041076575196E-3</v>
      </c>
      <c r="F253">
        <f t="shared" si="14"/>
        <v>-7.5755294255627969E-3</v>
      </c>
      <c r="G253">
        <f t="shared" si="15"/>
        <v>3.7059526646357676E-3</v>
      </c>
      <c r="H253">
        <f>0</f>
        <v>0</v>
      </c>
    </row>
    <row r="254" spans="1:8" x14ac:dyDescent="0.2">
      <c r="A254" s="4">
        <v>44866</v>
      </c>
      <c r="B254">
        <v>33.625102996826172</v>
      </c>
      <c r="C254">
        <v>3856.10009765625</v>
      </c>
      <c r="D254">
        <f t="shared" si="12"/>
        <v>4.4395526307483557E-3</v>
      </c>
      <c r="E254">
        <f t="shared" si="13"/>
        <v>-4.1012306087846451E-3</v>
      </c>
      <c r="F254">
        <f t="shared" si="14"/>
        <v>-4.2822136587299109E-3</v>
      </c>
      <c r="G254">
        <f t="shared" si="15"/>
        <v>8.7217662894782666E-3</v>
      </c>
      <c r="H254">
        <f>0</f>
        <v>0</v>
      </c>
    </row>
    <row r="255" spans="1:8" x14ac:dyDescent="0.2">
      <c r="A255" s="4">
        <v>44867</v>
      </c>
      <c r="B255">
        <v>33.522922515869141</v>
      </c>
      <c r="C255">
        <v>3759.68994140625</v>
      </c>
      <c r="D255">
        <f t="shared" si="12"/>
        <v>-3.0388154042733095E-3</v>
      </c>
      <c r="E255">
        <f t="shared" si="13"/>
        <v>-2.500198485734284E-2</v>
      </c>
      <c r="F255">
        <f t="shared" si="14"/>
        <v>-2.4809867097662724E-2</v>
      </c>
      <c r="G255">
        <f t="shared" si="15"/>
        <v>2.1771051693389415E-2</v>
      </c>
      <c r="H255">
        <f>0</f>
        <v>0</v>
      </c>
    </row>
    <row r="256" spans="1:8" x14ac:dyDescent="0.2">
      <c r="A256" s="4">
        <v>44868</v>
      </c>
      <c r="B256">
        <v>33.337142944335938</v>
      </c>
      <c r="C256">
        <v>3719.889892578125</v>
      </c>
      <c r="D256">
        <f t="shared" si="12"/>
        <v>-5.5418668060714937E-3</v>
      </c>
      <c r="E256">
        <f t="shared" si="13"/>
        <v>-1.0585992315429671E-2</v>
      </c>
      <c r="F256">
        <f t="shared" si="14"/>
        <v>-1.0651215435651642E-2</v>
      </c>
      <c r="G256">
        <f t="shared" si="15"/>
        <v>5.1093486295801481E-3</v>
      </c>
      <c r="H256">
        <f>0</f>
        <v>0</v>
      </c>
    </row>
    <row r="257" spans="1:8" x14ac:dyDescent="0.2">
      <c r="A257" s="4">
        <v>44869</v>
      </c>
      <c r="B257">
        <v>34.173133850097663</v>
      </c>
      <c r="C257">
        <v>3770.550048828125</v>
      </c>
      <c r="D257">
        <f t="shared" si="12"/>
        <v>2.5076861180263865E-2</v>
      </c>
      <c r="E257">
        <f t="shared" si="13"/>
        <v>1.3618724670070526E-2</v>
      </c>
      <c r="F257">
        <f t="shared" si="14"/>
        <v>1.3121421472897918E-2</v>
      </c>
      <c r="G257">
        <f t="shared" si="15"/>
        <v>1.1955439707365947E-2</v>
      </c>
      <c r="H257">
        <f>0</f>
        <v>0</v>
      </c>
    </row>
    <row r="258" spans="1:8" x14ac:dyDescent="0.2">
      <c r="A258" s="4">
        <v>44872</v>
      </c>
      <c r="B258">
        <v>34.377483367919922</v>
      </c>
      <c r="C258">
        <v>3806.800048828125</v>
      </c>
      <c r="D258">
        <f t="shared" ref="D258:D300" si="16">(B258/B257)-1</f>
        <v>5.9798296146513774E-3</v>
      </c>
      <c r="E258">
        <f t="shared" ref="E258:E300" si="17">(C258/C257)-1</f>
        <v>9.6139819205598442E-3</v>
      </c>
      <c r="F258">
        <f t="shared" ref="F258:F300" si="18">alpha_bac+beta_bac*E258</f>
        <v>9.1881676631840811E-3</v>
      </c>
      <c r="G258">
        <f t="shared" ref="G258:G300" si="19">D258-F258</f>
        <v>-3.2083380485327037E-3</v>
      </c>
      <c r="H258">
        <f>0</f>
        <v>0</v>
      </c>
    </row>
    <row r="259" spans="1:8" x14ac:dyDescent="0.2">
      <c r="A259" s="4">
        <v>44873</v>
      </c>
      <c r="B259">
        <v>34.470378875732422</v>
      </c>
      <c r="C259">
        <v>3828.110107421875</v>
      </c>
      <c r="D259">
        <f t="shared" si="16"/>
        <v>2.7022195551169581E-3</v>
      </c>
      <c r="E259">
        <f t="shared" si="17"/>
        <v>5.5978928024627006E-3</v>
      </c>
      <c r="F259">
        <f t="shared" si="18"/>
        <v>5.2437700296941534E-3</v>
      </c>
      <c r="G259">
        <f t="shared" si="19"/>
        <v>-2.5415504745771953E-3</v>
      </c>
      <c r="H259">
        <f>0</f>
        <v>0</v>
      </c>
    </row>
    <row r="260" spans="1:8" x14ac:dyDescent="0.2">
      <c r="A260" s="4">
        <v>44874</v>
      </c>
      <c r="B260">
        <v>33.922340393066413</v>
      </c>
      <c r="C260">
        <v>3748.570068359375</v>
      </c>
      <c r="D260">
        <f t="shared" si="16"/>
        <v>-1.589882387547048E-2</v>
      </c>
      <c r="E260">
        <f t="shared" si="17"/>
        <v>-2.077788695478977E-2</v>
      </c>
      <c r="F260">
        <f t="shared" si="18"/>
        <v>-2.0661173858914462E-2</v>
      </c>
      <c r="G260">
        <f t="shared" si="19"/>
        <v>4.7623499834439816E-3</v>
      </c>
      <c r="H260">
        <f>0</f>
        <v>0</v>
      </c>
    </row>
    <row r="261" spans="1:8" x14ac:dyDescent="0.2">
      <c r="A261" s="4">
        <v>44875</v>
      </c>
      <c r="B261">
        <v>35.417816162109382</v>
      </c>
      <c r="C261">
        <v>3956.3701171875</v>
      </c>
      <c r="D261">
        <f t="shared" si="16"/>
        <v>4.4085276891703939E-2</v>
      </c>
      <c r="E261">
        <f t="shared" si="17"/>
        <v>5.5434484360344927E-2</v>
      </c>
      <c r="F261">
        <f t="shared" si="18"/>
        <v>5.4190725144886848E-2</v>
      </c>
      <c r="G261">
        <f t="shared" si="19"/>
        <v>-1.0105448253182908E-2</v>
      </c>
      <c r="H261">
        <f>0</f>
        <v>0</v>
      </c>
    </row>
    <row r="262" spans="1:8" x14ac:dyDescent="0.2">
      <c r="A262" s="4">
        <v>44876</v>
      </c>
      <c r="B262">
        <v>35.677898406982422</v>
      </c>
      <c r="C262">
        <v>3992.929931640625</v>
      </c>
      <c r="D262">
        <f t="shared" si="16"/>
        <v>7.3432603433998267E-3</v>
      </c>
      <c r="E262">
        <f t="shared" si="17"/>
        <v>9.2407467881479022E-3</v>
      </c>
      <c r="F262">
        <f t="shared" si="18"/>
        <v>8.8215951769344478E-3</v>
      </c>
      <c r="G262">
        <f t="shared" si="19"/>
        <v>-1.4783348335346211E-3</v>
      </c>
      <c r="H262">
        <f>0</f>
        <v>0</v>
      </c>
    </row>
    <row r="263" spans="1:8" x14ac:dyDescent="0.2">
      <c r="A263" s="4">
        <v>44879</v>
      </c>
      <c r="B263">
        <v>35.074134826660163</v>
      </c>
      <c r="C263">
        <v>3957.25</v>
      </c>
      <c r="D263">
        <f t="shared" si="16"/>
        <v>-1.6922621770908419E-2</v>
      </c>
      <c r="E263">
        <f t="shared" si="17"/>
        <v>-8.9357770488009969E-3</v>
      </c>
      <c r="F263">
        <f t="shared" si="18"/>
        <v>-9.0304582758794615E-3</v>
      </c>
      <c r="G263">
        <f t="shared" si="19"/>
        <v>-7.8921634950289577E-3</v>
      </c>
      <c r="H263">
        <f>0</f>
        <v>0</v>
      </c>
    </row>
    <row r="264" spans="1:8" x14ac:dyDescent="0.2">
      <c r="A264" s="4">
        <v>44880</v>
      </c>
      <c r="B264">
        <v>35.018402099609382</v>
      </c>
      <c r="C264">
        <v>3991.72998046875</v>
      </c>
      <c r="D264">
        <f t="shared" si="16"/>
        <v>-1.588997913311796E-3</v>
      </c>
      <c r="E264">
        <f t="shared" si="17"/>
        <v>8.7131165503191443E-3</v>
      </c>
      <c r="F264">
        <f t="shared" si="18"/>
        <v>8.3033837029730436E-3</v>
      </c>
      <c r="G264">
        <f t="shared" si="19"/>
        <v>-9.8923816162848396E-3</v>
      </c>
      <c r="H264">
        <f>0</f>
        <v>0</v>
      </c>
    </row>
    <row r="265" spans="1:8" x14ac:dyDescent="0.2">
      <c r="A265" s="4">
        <v>44881</v>
      </c>
      <c r="B265">
        <v>34.702594757080078</v>
      </c>
      <c r="C265">
        <v>3958.7900390625</v>
      </c>
      <c r="D265">
        <f t="shared" si="16"/>
        <v>-9.018325325952703E-3</v>
      </c>
      <c r="E265">
        <f t="shared" si="17"/>
        <v>-8.252046497990273E-3</v>
      </c>
      <c r="F265">
        <f t="shared" si="18"/>
        <v>-8.3589330464193135E-3</v>
      </c>
      <c r="G265">
        <f t="shared" si="19"/>
        <v>-6.5939227953338946E-4</v>
      </c>
      <c r="H265">
        <f>0</f>
        <v>0</v>
      </c>
    </row>
    <row r="266" spans="1:8" x14ac:dyDescent="0.2">
      <c r="A266" s="4">
        <v>44882</v>
      </c>
      <c r="B266">
        <v>34.526100158691413</v>
      </c>
      <c r="C266">
        <v>3946.56005859375</v>
      </c>
      <c r="D266">
        <f t="shared" si="16"/>
        <v>-5.0859193562940996E-3</v>
      </c>
      <c r="E266">
        <f t="shared" si="17"/>
        <v>-3.0893228355314273E-3</v>
      </c>
      <c r="F266">
        <f t="shared" si="18"/>
        <v>-3.2883695211224275E-3</v>
      </c>
      <c r="G266">
        <f t="shared" si="19"/>
        <v>-1.7975498351716721E-3</v>
      </c>
      <c r="H266">
        <f>0</f>
        <v>0</v>
      </c>
    </row>
    <row r="267" spans="1:8" x14ac:dyDescent="0.2">
      <c r="A267" s="4">
        <v>44883</v>
      </c>
      <c r="B267">
        <v>34.544681549072273</v>
      </c>
      <c r="C267">
        <v>3965.340087890625</v>
      </c>
      <c r="D267">
        <f t="shared" si="16"/>
        <v>5.3818387525539357E-4</v>
      </c>
      <c r="E267">
        <f t="shared" si="17"/>
        <v>4.7585819088147296E-3</v>
      </c>
      <c r="F267">
        <f t="shared" si="18"/>
        <v>4.4194417328569683E-3</v>
      </c>
      <c r="G267">
        <f t="shared" si="19"/>
        <v>-3.8812578576015748E-3</v>
      </c>
      <c r="H267">
        <f>0</f>
        <v>0</v>
      </c>
    </row>
    <row r="268" spans="1:8" x14ac:dyDescent="0.2">
      <c r="A268" s="4">
        <v>44886</v>
      </c>
      <c r="B268">
        <v>34.656143188476562</v>
      </c>
      <c r="C268">
        <v>3949.93994140625</v>
      </c>
      <c r="D268">
        <f t="shared" si="16"/>
        <v>3.2265933395840829E-3</v>
      </c>
      <c r="E268">
        <f t="shared" si="17"/>
        <v>-3.8836886983297791E-3</v>
      </c>
      <c r="F268">
        <f t="shared" si="18"/>
        <v>-4.0685551039641712E-3</v>
      </c>
      <c r="G268">
        <f t="shared" si="19"/>
        <v>7.2951484435482541E-3</v>
      </c>
      <c r="H268">
        <f>0</f>
        <v>0</v>
      </c>
    </row>
    <row r="269" spans="1:8" x14ac:dyDescent="0.2">
      <c r="A269" s="4">
        <v>44887</v>
      </c>
      <c r="B269">
        <v>34.823345184326172</v>
      </c>
      <c r="C269">
        <v>4003.580078125</v>
      </c>
      <c r="D269">
        <f t="shared" si="16"/>
        <v>4.8245990599786737E-3</v>
      </c>
      <c r="E269">
        <f t="shared" si="17"/>
        <v>1.3579987927526016E-2</v>
      </c>
      <c r="F269">
        <f t="shared" si="18"/>
        <v>1.3083376222623674E-2</v>
      </c>
      <c r="G269">
        <f t="shared" si="19"/>
        <v>-8.258777162645E-3</v>
      </c>
      <c r="H269">
        <f>0</f>
        <v>0</v>
      </c>
    </row>
    <row r="270" spans="1:8" x14ac:dyDescent="0.2">
      <c r="A270" s="4">
        <v>44888</v>
      </c>
      <c r="B270">
        <v>34.934803009033203</v>
      </c>
      <c r="C270">
        <v>4027.260009765625</v>
      </c>
      <c r="D270">
        <f t="shared" si="16"/>
        <v>3.200663925796432E-3</v>
      </c>
      <c r="E270">
        <f t="shared" si="17"/>
        <v>5.9146891478476515E-3</v>
      </c>
      <c r="F270">
        <f t="shared" si="18"/>
        <v>5.5549112216074234E-3</v>
      </c>
      <c r="G270">
        <f t="shared" si="19"/>
        <v>-2.3542472958109914E-3</v>
      </c>
      <c r="H270">
        <f>0</f>
        <v>0</v>
      </c>
    </row>
    <row r="271" spans="1:8" x14ac:dyDescent="0.2">
      <c r="A271" s="4">
        <v>44890</v>
      </c>
      <c r="B271">
        <v>35.018402099609382</v>
      </c>
      <c r="C271">
        <v>4026.1201171875</v>
      </c>
      <c r="D271">
        <f t="shared" si="16"/>
        <v>2.3930030621486242E-3</v>
      </c>
      <c r="E271">
        <f t="shared" si="17"/>
        <v>-2.8304419763336419E-4</v>
      </c>
      <c r="F271">
        <f t="shared" si="18"/>
        <v>-5.321859572768432E-4</v>
      </c>
      <c r="G271">
        <f t="shared" si="19"/>
        <v>2.9251890194254672E-3</v>
      </c>
      <c r="H271">
        <f>0</f>
        <v>0</v>
      </c>
    </row>
    <row r="272" spans="1:8" x14ac:dyDescent="0.2">
      <c r="A272" s="4">
        <v>44893</v>
      </c>
      <c r="B272">
        <v>34.238155364990227</v>
      </c>
      <c r="C272">
        <v>3963.93994140625</v>
      </c>
      <c r="D272">
        <f t="shared" si="16"/>
        <v>-2.2281049043864187E-2</v>
      </c>
      <c r="E272">
        <f t="shared" si="17"/>
        <v>-1.5444192913123267E-2</v>
      </c>
      <c r="F272">
        <f t="shared" si="18"/>
        <v>-1.5422691958473777E-2</v>
      </c>
      <c r="G272">
        <f t="shared" si="19"/>
        <v>-6.8583570853904107E-3</v>
      </c>
      <c r="H272">
        <f>0</f>
        <v>0</v>
      </c>
    </row>
    <row r="273" spans="1:16" x14ac:dyDescent="0.2">
      <c r="A273" s="4">
        <v>44894</v>
      </c>
      <c r="B273">
        <v>34.368194580078118</v>
      </c>
      <c r="C273">
        <v>3957.6298828125</v>
      </c>
      <c r="D273">
        <f t="shared" si="16"/>
        <v>3.7980788889362405E-3</v>
      </c>
      <c r="E273">
        <f t="shared" si="17"/>
        <v>-1.5918653377758885E-3</v>
      </c>
      <c r="F273">
        <f t="shared" si="18"/>
        <v>-1.8176432407262207E-3</v>
      </c>
      <c r="G273">
        <f t="shared" si="19"/>
        <v>5.6157221296624614E-3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52</v>
      </c>
      <c r="O273" t="s">
        <v>50</v>
      </c>
      <c r="P273" t="s">
        <v>51</v>
      </c>
    </row>
    <row r="274" spans="1:16" x14ac:dyDescent="0.2">
      <c r="A274" s="5">
        <v>44895</v>
      </c>
      <c r="B274" s="3">
        <v>35.157733917236328</v>
      </c>
      <c r="C274" s="3">
        <v>4080.110107421875</v>
      </c>
      <c r="D274" s="3">
        <f t="shared" si="16"/>
        <v>2.2972965173325477E-2</v>
      </c>
      <c r="E274" s="3">
        <f t="shared" si="17"/>
        <v>3.0947872397389053E-2</v>
      </c>
      <c r="F274" s="3">
        <f t="shared" si="18"/>
        <v>3.0141225385620547E-2</v>
      </c>
      <c r="G274" s="3">
        <f t="shared" si="19"/>
        <v>-7.1682602122950696E-3</v>
      </c>
      <c r="H274">
        <f>0</f>
        <v>0</v>
      </c>
      <c r="K274">
        <f>SUM(G273:G275)</f>
        <v>-2.9146701628385729E-2</v>
      </c>
      <c r="L274">
        <f>SUM(G272:G276)</f>
        <v>-4.7436513284805124E-2</v>
      </c>
      <c r="M274">
        <f>SUM(G271:G277)</f>
        <v>-7.1305480720975964E-2</v>
      </c>
      <c r="N274">
        <f>SUM(G270:G278)</f>
        <v>-0.10190917699926072</v>
      </c>
      <c r="O274">
        <f>SUM(G269:G279)</f>
        <v>-0.1159633549171756</v>
      </c>
      <c r="P274">
        <f>SUM(G264:G284)</f>
        <v>-0.15297990130289063</v>
      </c>
    </row>
    <row r="275" spans="1:16" x14ac:dyDescent="0.2">
      <c r="A275" s="4">
        <v>44896</v>
      </c>
      <c r="B275">
        <v>34.148689270019531</v>
      </c>
      <c r="C275">
        <v>4076.570068359375</v>
      </c>
      <c r="D275">
        <f t="shared" si="16"/>
        <v>-2.8700502984411735E-2</v>
      </c>
      <c r="E275">
        <f t="shared" si="17"/>
        <v>-8.6763321804983473E-4</v>
      </c>
      <c r="F275">
        <f t="shared" si="18"/>
        <v>-1.106339438658614E-3</v>
      </c>
      <c r="G275">
        <f t="shared" si="19"/>
        <v>-2.7594163545753121E-2</v>
      </c>
      <c r="H275">
        <f>0</f>
        <v>0</v>
      </c>
      <c r="K275">
        <f>_xlfn.T.TEST(G273:G275, H273:H275, 2, 1)</f>
        <v>0.42088416840951148</v>
      </c>
      <c r="L275">
        <f>_xlfn.T.TEST(G272:G276, H272:H276, 2, 1)</f>
        <v>0.15073830593962148</v>
      </c>
      <c r="M275">
        <f>_xlfn.T.TEST(G271:G277, H271:H277, 2, 1)</f>
        <v>8.4491730515685537E-2</v>
      </c>
      <c r="N275">
        <f>_xlfn.T.TEST(G270:G278, H270:H278, 2, 1)</f>
        <v>3.3151647094521591E-2</v>
      </c>
      <c r="O275">
        <f>_xlfn.T.TEST(G269:G279, H269:H279, 2, 1)</f>
        <v>1.5237645266209717E-2</v>
      </c>
      <c r="P275">
        <f>_xlfn.T.TEST(G264:G284, H264:H284, 2, 1)</f>
        <v>4.0903120184006157E-3</v>
      </c>
    </row>
    <row r="276" spans="1:16" x14ac:dyDescent="0.2">
      <c r="A276" s="4">
        <v>44897</v>
      </c>
      <c r="B276">
        <v>33.709571838378913</v>
      </c>
      <c r="C276">
        <v>4071.699951171875</v>
      </c>
      <c r="D276">
        <f t="shared" si="16"/>
        <v>-1.2858983493288512E-2</v>
      </c>
      <c r="E276">
        <f t="shared" si="17"/>
        <v>-1.194660488065602E-3</v>
      </c>
      <c r="F276">
        <f t="shared" si="18"/>
        <v>-1.4275289222595261E-3</v>
      </c>
      <c r="G276">
        <f t="shared" si="19"/>
        <v>-1.1431454571028985E-2</v>
      </c>
      <c r="H276">
        <f>0</f>
        <v>0</v>
      </c>
      <c r="N276" t="s">
        <v>53</v>
      </c>
      <c r="O276" t="s">
        <v>54</v>
      </c>
      <c r="P276" t="s">
        <v>55</v>
      </c>
    </row>
    <row r="277" spans="1:16" x14ac:dyDescent="0.2">
      <c r="A277" s="4">
        <v>44900</v>
      </c>
      <c r="B277">
        <v>32.205345153808587</v>
      </c>
      <c r="C277">
        <v>3998.840087890625</v>
      </c>
      <c r="D277">
        <f t="shared" si="16"/>
        <v>-4.4623132319282055E-2</v>
      </c>
      <c r="E277">
        <f t="shared" si="17"/>
        <v>-1.7894212283564803E-2</v>
      </c>
      <c r="F277">
        <f t="shared" si="18"/>
        <v>-1.7828975863685745E-2</v>
      </c>
      <c r="G277">
        <f t="shared" si="19"/>
        <v>-2.679415645559631E-2</v>
      </c>
      <c r="H277">
        <f>0</f>
        <v>0</v>
      </c>
    </row>
    <row r="278" spans="1:16" x14ac:dyDescent="0.2">
      <c r="A278" s="4">
        <v>44901</v>
      </c>
      <c r="B278">
        <v>30.83192253112793</v>
      </c>
      <c r="C278">
        <v>3941.260009765625</v>
      </c>
      <c r="D278">
        <f t="shared" si="16"/>
        <v>-4.2645797339583402E-2</v>
      </c>
      <c r="E278">
        <f t="shared" si="17"/>
        <v>-1.4399194981406072E-2</v>
      </c>
      <c r="F278">
        <f t="shared" si="18"/>
        <v>-1.4396348357109632E-2</v>
      </c>
      <c r="G278">
        <f t="shared" si="19"/>
        <v>-2.8249448982473772E-2</v>
      </c>
      <c r="H278">
        <f>0</f>
        <v>0</v>
      </c>
    </row>
    <row r="279" spans="1:16" x14ac:dyDescent="0.2">
      <c r="A279" s="4">
        <v>44902</v>
      </c>
      <c r="B279">
        <v>30.589006423950199</v>
      </c>
      <c r="C279">
        <v>3933.919921875</v>
      </c>
      <c r="D279">
        <f t="shared" si="16"/>
        <v>-7.8787207295452077E-3</v>
      </c>
      <c r="E279">
        <f t="shared" si="17"/>
        <v>-1.8623708845491027E-3</v>
      </c>
      <c r="F279">
        <f t="shared" si="18"/>
        <v>-2.0833199742753281E-3</v>
      </c>
      <c r="G279">
        <f t="shared" si="19"/>
        <v>-5.7954007552698797E-3</v>
      </c>
      <c r="H279">
        <f>0</f>
        <v>0</v>
      </c>
    </row>
    <row r="280" spans="1:16" x14ac:dyDescent="0.2">
      <c r="A280" s="4">
        <v>44903</v>
      </c>
      <c r="B280">
        <v>30.308713912963871</v>
      </c>
      <c r="C280">
        <v>3963.510009765625</v>
      </c>
      <c r="D280">
        <f t="shared" si="16"/>
        <v>-9.1631780091708803E-3</v>
      </c>
      <c r="E280">
        <f t="shared" si="17"/>
        <v>7.5217819575039702E-3</v>
      </c>
      <c r="F280">
        <f t="shared" si="18"/>
        <v>7.1333157063690911E-3</v>
      </c>
      <c r="G280">
        <f t="shared" si="19"/>
        <v>-1.629649371553997E-2</v>
      </c>
      <c r="H280">
        <f>0</f>
        <v>0</v>
      </c>
    </row>
    <row r="281" spans="1:16" x14ac:dyDescent="0.2">
      <c r="A281" s="4">
        <v>44904</v>
      </c>
      <c r="B281">
        <v>30.252656936645511</v>
      </c>
      <c r="C281">
        <v>3934.3798828125</v>
      </c>
      <c r="D281">
        <f t="shared" si="16"/>
        <v>-1.8495333216491661E-3</v>
      </c>
      <c r="E281">
        <f t="shared" si="17"/>
        <v>-7.349578247904498E-3</v>
      </c>
      <c r="F281">
        <f t="shared" si="18"/>
        <v>-7.472574819482174E-3</v>
      </c>
      <c r="G281">
        <f t="shared" si="19"/>
        <v>5.623041497833008E-3</v>
      </c>
      <c r="H281">
        <f>0</f>
        <v>0</v>
      </c>
    </row>
    <row r="282" spans="1:16" x14ac:dyDescent="0.2">
      <c r="A282" s="4">
        <v>44907</v>
      </c>
      <c r="B282">
        <v>30.579660415649411</v>
      </c>
      <c r="C282">
        <v>3990.56005859375</v>
      </c>
      <c r="D282">
        <f t="shared" si="16"/>
        <v>1.0809082973727069E-2</v>
      </c>
      <c r="E282">
        <f t="shared" si="17"/>
        <v>1.4279296218109305E-2</v>
      </c>
      <c r="F282">
        <f t="shared" si="18"/>
        <v>1.377020111254632E-2</v>
      </c>
      <c r="G282">
        <f t="shared" si="19"/>
        <v>-2.9611181388192517E-3</v>
      </c>
      <c r="H282">
        <f>0</f>
        <v>0</v>
      </c>
    </row>
    <row r="283" spans="1:16" x14ac:dyDescent="0.2">
      <c r="A283" s="4">
        <v>44908</v>
      </c>
      <c r="B283">
        <v>30.598348617553711</v>
      </c>
      <c r="C283">
        <v>4019.64990234375</v>
      </c>
      <c r="D283">
        <f t="shared" si="16"/>
        <v>6.1113176700744454E-4</v>
      </c>
      <c r="E283">
        <f t="shared" si="17"/>
        <v>7.2896644387934195E-3</v>
      </c>
      <c r="F283">
        <f t="shared" si="18"/>
        <v>6.9053417335387139E-3</v>
      </c>
      <c r="G283">
        <f t="shared" si="19"/>
        <v>-6.2942099665312693E-3</v>
      </c>
      <c r="H283">
        <f>0</f>
        <v>0</v>
      </c>
    </row>
    <row r="284" spans="1:16" x14ac:dyDescent="0.2">
      <c r="A284" s="4">
        <v>44909</v>
      </c>
      <c r="B284">
        <v>30.159225463867191</v>
      </c>
      <c r="C284">
        <v>3995.320068359375</v>
      </c>
      <c r="D284">
        <f t="shared" si="16"/>
        <v>-1.4351204346845114E-2</v>
      </c>
      <c r="E284">
        <f t="shared" si="17"/>
        <v>-6.0527246341003371E-3</v>
      </c>
      <c r="F284">
        <f t="shared" si="18"/>
        <v>-6.1988714292307984E-3</v>
      </c>
      <c r="G284">
        <f t="shared" si="19"/>
        <v>-8.1523329176143161E-3</v>
      </c>
      <c r="H284">
        <f>0</f>
        <v>0</v>
      </c>
    </row>
    <row r="285" spans="1:16" x14ac:dyDescent="0.2">
      <c r="A285" s="4">
        <v>44910</v>
      </c>
      <c r="B285">
        <v>29.682729721069339</v>
      </c>
      <c r="C285">
        <v>3895.75</v>
      </c>
      <c r="D285">
        <f t="shared" si="16"/>
        <v>-1.5799336205391756E-2</v>
      </c>
      <c r="E285">
        <f t="shared" si="17"/>
        <v>-2.4921675023714007E-2</v>
      </c>
      <c r="F285">
        <f t="shared" si="18"/>
        <v>-2.4730990880428374E-2</v>
      </c>
      <c r="G285">
        <f t="shared" si="19"/>
        <v>8.9316546750366176E-3</v>
      </c>
      <c r="H285">
        <f>0</f>
        <v>0</v>
      </c>
    </row>
    <row r="286" spans="1:16" x14ac:dyDescent="0.2">
      <c r="A286" s="4">
        <v>44911</v>
      </c>
      <c r="B286">
        <v>29.617330551147461</v>
      </c>
      <c r="C286">
        <v>3852.360107421875</v>
      </c>
      <c r="D286">
        <f t="shared" si="16"/>
        <v>-2.2032734366562723E-3</v>
      </c>
      <c r="E286">
        <f t="shared" si="17"/>
        <v>-1.1137750774080746E-2</v>
      </c>
      <c r="F286">
        <f t="shared" si="18"/>
        <v>-1.1193124415896713E-2</v>
      </c>
      <c r="G286">
        <f t="shared" si="19"/>
        <v>8.9898509792404411E-3</v>
      </c>
      <c r="H286">
        <f>0</f>
        <v>0</v>
      </c>
    </row>
    <row r="287" spans="1:16" x14ac:dyDescent="0.2">
      <c r="A287" s="4">
        <v>44914</v>
      </c>
      <c r="B287">
        <v>29.953678131103519</v>
      </c>
      <c r="C287">
        <v>3817.659912109375</v>
      </c>
      <c r="D287">
        <f t="shared" si="16"/>
        <v>1.1356444814471178E-2</v>
      </c>
      <c r="E287">
        <f t="shared" si="17"/>
        <v>-9.0075160018523448E-3</v>
      </c>
      <c r="F287">
        <f t="shared" si="18"/>
        <v>-9.1009166119182926E-3</v>
      </c>
      <c r="G287">
        <f t="shared" si="19"/>
        <v>2.0457361426389473E-2</v>
      </c>
      <c r="H287">
        <f>0</f>
        <v>0</v>
      </c>
    </row>
    <row r="288" spans="1:16" x14ac:dyDescent="0.2">
      <c r="A288" s="4">
        <v>44915</v>
      </c>
      <c r="B288">
        <v>30.075136184692379</v>
      </c>
      <c r="C288">
        <v>3821.6201171875</v>
      </c>
      <c r="D288">
        <f t="shared" si="16"/>
        <v>4.0548627469805254E-3</v>
      </c>
      <c r="E288">
        <f t="shared" si="17"/>
        <v>1.0373383615349674E-3</v>
      </c>
      <c r="F288">
        <f t="shared" si="18"/>
        <v>7.6462636150770313E-4</v>
      </c>
      <c r="G288">
        <f t="shared" si="19"/>
        <v>3.2902363854728223E-3</v>
      </c>
      <c r="H288">
        <f>0</f>
        <v>0</v>
      </c>
    </row>
    <row r="289" spans="1:8" x14ac:dyDescent="0.2">
      <c r="A289" s="4">
        <v>44916</v>
      </c>
      <c r="B289">
        <v>30.53294563293457</v>
      </c>
      <c r="C289">
        <v>3878.43994140625</v>
      </c>
      <c r="D289">
        <f t="shared" si="16"/>
        <v>1.5222190364517996E-2</v>
      </c>
      <c r="E289">
        <f t="shared" si="17"/>
        <v>1.4867993802734736E-2</v>
      </c>
      <c r="F289">
        <f t="shared" si="18"/>
        <v>1.4348389815873202E-2</v>
      </c>
      <c r="G289">
        <f t="shared" si="19"/>
        <v>8.7380054864479376E-4</v>
      </c>
      <c r="H289">
        <f>0</f>
        <v>0</v>
      </c>
    </row>
    <row r="290" spans="1:8" x14ac:dyDescent="0.2">
      <c r="A290" s="4">
        <v>44917</v>
      </c>
      <c r="B290">
        <v>30.26199913024902</v>
      </c>
      <c r="C290">
        <v>3822.389892578125</v>
      </c>
      <c r="D290">
        <f t="shared" si="16"/>
        <v>-8.8739064334917295E-3</v>
      </c>
      <c r="E290">
        <f t="shared" si="17"/>
        <v>-1.4451699568616361E-2</v>
      </c>
      <c r="F290">
        <f t="shared" si="18"/>
        <v>-1.4447915681302317E-2</v>
      </c>
      <c r="G290">
        <f t="shared" si="19"/>
        <v>5.5740092478105876E-3</v>
      </c>
      <c r="H290">
        <f>0</f>
        <v>0</v>
      </c>
    </row>
    <row r="291" spans="1:8" x14ac:dyDescent="0.2">
      <c r="A291" s="4">
        <v>44918</v>
      </c>
      <c r="B291">
        <v>30.33674240112305</v>
      </c>
      <c r="C291">
        <v>3844.820068359375</v>
      </c>
      <c r="D291">
        <f t="shared" si="16"/>
        <v>2.4698722167142417E-3</v>
      </c>
      <c r="E291">
        <f t="shared" si="17"/>
        <v>5.8681025252820262E-3</v>
      </c>
      <c r="F291">
        <f t="shared" si="18"/>
        <v>5.5091562200632336E-3</v>
      </c>
      <c r="G291">
        <f t="shared" si="19"/>
        <v>-3.0392840033489918E-3</v>
      </c>
      <c r="H291">
        <f>0</f>
        <v>0</v>
      </c>
    </row>
    <row r="292" spans="1:8" x14ac:dyDescent="0.2">
      <c r="A292" s="4">
        <v>44922</v>
      </c>
      <c r="B292">
        <v>30.39279747009277</v>
      </c>
      <c r="C292">
        <v>3829.25</v>
      </c>
      <c r="D292">
        <f t="shared" si="16"/>
        <v>1.8477616425831567E-3</v>
      </c>
      <c r="E292">
        <f t="shared" si="17"/>
        <v>-4.0496221104097119E-3</v>
      </c>
      <c r="F292">
        <f t="shared" si="18"/>
        <v>-4.2315264272288064E-3</v>
      </c>
      <c r="G292">
        <f t="shared" si="19"/>
        <v>6.079288069811963E-3</v>
      </c>
      <c r="H292">
        <f>0</f>
        <v>0</v>
      </c>
    </row>
    <row r="293" spans="1:8" x14ac:dyDescent="0.2">
      <c r="A293" s="4">
        <v>44923</v>
      </c>
      <c r="B293">
        <v>30.617034912109379</v>
      </c>
      <c r="C293">
        <v>3783.219970703125</v>
      </c>
      <c r="D293">
        <f t="shared" si="16"/>
        <v>7.3779796755222282E-3</v>
      </c>
      <c r="E293">
        <f t="shared" si="17"/>
        <v>-1.2020638322615351E-2</v>
      </c>
      <c r="F293">
        <f t="shared" si="18"/>
        <v>-1.206025147774031E-2</v>
      </c>
      <c r="G293">
        <f t="shared" si="19"/>
        <v>1.9438231153262538E-2</v>
      </c>
      <c r="H293">
        <f>0</f>
        <v>0</v>
      </c>
    </row>
    <row r="294" spans="1:8" x14ac:dyDescent="0.2">
      <c r="A294" s="4">
        <v>44924</v>
      </c>
      <c r="B294">
        <v>30.96272087097168</v>
      </c>
      <c r="C294">
        <v>3849.280029296875</v>
      </c>
      <c r="D294">
        <f t="shared" si="16"/>
        <v>1.1290641300003124E-2</v>
      </c>
      <c r="E294">
        <f t="shared" si="17"/>
        <v>1.7461331644819111E-2</v>
      </c>
      <c r="F294">
        <f t="shared" si="18"/>
        <v>1.689543380477854E-2</v>
      </c>
      <c r="G294">
        <f t="shared" si="19"/>
        <v>-5.6047925047754167E-3</v>
      </c>
      <c r="H294">
        <f>0</f>
        <v>0</v>
      </c>
    </row>
    <row r="295" spans="1:8" x14ac:dyDescent="0.2">
      <c r="A295" s="4">
        <v>44925</v>
      </c>
      <c r="B295">
        <v>30.944036483764648</v>
      </c>
      <c r="C295">
        <v>3839.5</v>
      </c>
      <c r="D295">
        <f t="shared" si="16"/>
        <v>-6.0344784571397803E-4</v>
      </c>
      <c r="E295">
        <f t="shared" si="17"/>
        <v>-2.5407424823445934E-3</v>
      </c>
      <c r="F295">
        <f t="shared" si="18"/>
        <v>-2.7495819137611519E-3</v>
      </c>
      <c r="G295">
        <f t="shared" si="19"/>
        <v>2.1461340680471739E-3</v>
      </c>
      <c r="H295">
        <f>0</f>
        <v>0</v>
      </c>
    </row>
    <row r="296" spans="1:8" x14ac:dyDescent="0.2">
      <c r="A296" s="4">
        <v>44929</v>
      </c>
      <c r="B296">
        <v>31.308414459228519</v>
      </c>
      <c r="C296">
        <v>3824.139892578125</v>
      </c>
      <c r="D296">
        <f t="shared" si="16"/>
        <v>1.1775386047487624E-2</v>
      </c>
      <c r="E296">
        <f t="shared" si="17"/>
        <v>-4.000548879248611E-3</v>
      </c>
      <c r="F296">
        <f t="shared" si="18"/>
        <v>-4.1833292057111568E-3</v>
      </c>
      <c r="G296">
        <f t="shared" si="19"/>
        <v>1.595871525319878E-2</v>
      </c>
      <c r="H296">
        <f>0</f>
        <v>0</v>
      </c>
    </row>
    <row r="297" spans="1:8" x14ac:dyDescent="0.2">
      <c r="A297" s="4">
        <v>44930</v>
      </c>
      <c r="B297">
        <v>31.89702033996582</v>
      </c>
      <c r="C297">
        <v>3852.969970703125</v>
      </c>
      <c r="D297">
        <f t="shared" si="16"/>
        <v>1.8800245585857356E-2</v>
      </c>
      <c r="E297">
        <f t="shared" si="17"/>
        <v>7.5389705750443792E-3</v>
      </c>
      <c r="F297">
        <f t="shared" si="18"/>
        <v>7.1501974887089896E-3</v>
      </c>
      <c r="G297">
        <f t="shared" si="19"/>
        <v>1.1650048097148365E-2</v>
      </c>
      <c r="H297">
        <f>0</f>
        <v>0</v>
      </c>
    </row>
    <row r="298" spans="1:8" x14ac:dyDescent="0.2">
      <c r="A298" s="4">
        <v>44931</v>
      </c>
      <c r="B298">
        <v>31.831624984741211</v>
      </c>
      <c r="C298">
        <v>3808.10009765625</v>
      </c>
      <c r="D298">
        <f t="shared" si="16"/>
        <v>-2.0502026373501181E-3</v>
      </c>
      <c r="E298">
        <f t="shared" si="17"/>
        <v>-1.1645528874622113E-2</v>
      </c>
      <c r="F298">
        <f t="shared" si="18"/>
        <v>-1.1691838134446455E-2</v>
      </c>
      <c r="G298">
        <f t="shared" si="19"/>
        <v>9.6416354970963371E-3</v>
      </c>
      <c r="H298">
        <f>0</f>
        <v>0</v>
      </c>
    </row>
    <row r="299" spans="1:8" x14ac:dyDescent="0.2">
      <c r="A299" s="4">
        <v>44932</v>
      </c>
      <c r="B299">
        <v>32.149284362792969</v>
      </c>
      <c r="C299">
        <v>3895.080078125</v>
      </c>
      <c r="D299">
        <f t="shared" si="16"/>
        <v>9.9793641764764907E-3</v>
      </c>
      <c r="E299">
        <f t="shared" si="17"/>
        <v>2.284078102943865E-2</v>
      </c>
      <c r="F299">
        <f t="shared" si="18"/>
        <v>2.2178854266380686E-2</v>
      </c>
      <c r="G299">
        <f t="shared" si="19"/>
        <v>-1.2199490089904196E-2</v>
      </c>
      <c r="H299">
        <f>0</f>
        <v>0</v>
      </c>
    </row>
    <row r="300" spans="1:8" x14ac:dyDescent="0.2">
      <c r="A300" s="4">
        <v>44935</v>
      </c>
      <c r="B300">
        <v>31.663444519042969</v>
      </c>
      <c r="C300">
        <v>3892.090087890625</v>
      </c>
      <c r="D300">
        <f t="shared" si="16"/>
        <v>-1.5111995597397287E-2</v>
      </c>
      <c r="E300">
        <f t="shared" si="17"/>
        <v>-7.6763254526313052E-4</v>
      </c>
      <c r="F300">
        <f t="shared" si="18"/>
        <v>-1.0081238847980546E-3</v>
      </c>
      <c r="G300">
        <f t="shared" si="19"/>
        <v>-1.4103871712599234E-2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677E-5B92-9D4E-B97A-1425B9992670}">
  <sheetPr codeName="Sheet36"/>
  <dimension ref="A1:R300"/>
  <sheetViews>
    <sheetView topLeftCell="A258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2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125.23000335693359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alpha_amd+beta_amd*E2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127.629997253418</v>
      </c>
      <c r="C3">
        <v>4630.64990234375</v>
      </c>
      <c r="D3">
        <f t="shared" si="0"/>
        <v>1.9164687631955779E-2</v>
      </c>
      <c r="E3">
        <f t="shared" si="1"/>
        <v>3.6803630854131963E-3</v>
      </c>
      <c r="F3">
        <f t="shared" si="2"/>
        <v>6.6780760492220186E-3</v>
      </c>
      <c r="G3">
        <f t="shared" si="3"/>
        <v>1.248661158273376E-2</v>
      </c>
      <c r="H3">
        <f>0</f>
        <v>0</v>
      </c>
    </row>
    <row r="4" spans="1:15" x14ac:dyDescent="0.2">
      <c r="A4" s="4">
        <v>44503</v>
      </c>
      <c r="B4">
        <v>130.5299987792969</v>
      </c>
      <c r="C4">
        <v>4660.56982421875</v>
      </c>
      <c r="D4">
        <f t="shared" si="0"/>
        <v>2.2721943025045821E-2</v>
      </c>
      <c r="E4">
        <f t="shared" si="1"/>
        <v>6.461279195357994E-3</v>
      </c>
      <c r="F4">
        <f t="shared" si="2"/>
        <v>1.2439056301567634E-2</v>
      </c>
      <c r="G4">
        <f t="shared" si="3"/>
        <v>1.0282886723478187E-2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137.5</v>
      </c>
      <c r="C5">
        <v>4680.06005859375</v>
      </c>
      <c r="D5">
        <f t="shared" si="0"/>
        <v>5.3397696206893608E-2</v>
      </c>
      <c r="E5">
        <f t="shared" si="1"/>
        <v>4.1819423611504369E-3</v>
      </c>
      <c r="F5">
        <f t="shared" si="2"/>
        <v>7.7171538884184751E-3</v>
      </c>
      <c r="G5">
        <f t="shared" si="3"/>
        <v>4.5680542318475133E-2</v>
      </c>
      <c r="H5">
        <f>0</f>
        <v>0</v>
      </c>
    </row>
    <row r="6" spans="1:15" x14ac:dyDescent="0.2">
      <c r="A6" s="4">
        <v>44505</v>
      </c>
      <c r="B6">
        <v>136.3399963378906</v>
      </c>
      <c r="C6">
        <v>4697.52978515625</v>
      </c>
      <c r="D6">
        <f t="shared" si="0"/>
        <v>-8.4363902698865179E-3</v>
      </c>
      <c r="E6">
        <f t="shared" si="1"/>
        <v>3.7327996529492591E-3</v>
      </c>
      <c r="F6">
        <f t="shared" si="2"/>
        <v>6.7867042919064202E-3</v>
      </c>
      <c r="G6">
        <f t="shared" si="3"/>
        <v>-1.5223094561792938E-2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150.1600036621094</v>
      </c>
      <c r="C7">
        <v>4701.7001953125</v>
      </c>
      <c r="D7">
        <f t="shared" si="0"/>
        <v>0.10136429291056137</v>
      </c>
      <c r="E7">
        <f t="shared" si="1"/>
        <v>8.8778791130361689E-4</v>
      </c>
      <c r="F7">
        <f t="shared" si="2"/>
        <v>8.9294273516629186E-4</v>
      </c>
      <c r="G7">
        <f t="shared" si="3"/>
        <v>0.10047135017539507</v>
      </c>
      <c r="H7">
        <f>0</f>
        <v>0</v>
      </c>
      <c r="J7" t="s">
        <v>20</v>
      </c>
      <c r="K7">
        <v>0.77807741615438675</v>
      </c>
    </row>
    <row r="8" spans="1:15" x14ac:dyDescent="0.2">
      <c r="A8" s="4">
        <v>44509</v>
      </c>
      <c r="B8">
        <v>148.91999816894531</v>
      </c>
      <c r="C8">
        <v>4685.25</v>
      </c>
      <c r="D8">
        <f t="shared" si="0"/>
        <v>-8.2578946651756802E-3</v>
      </c>
      <c r="E8">
        <f t="shared" si="1"/>
        <v>-3.4987758957707449E-3</v>
      </c>
      <c r="F8">
        <f t="shared" si="2"/>
        <v>-8.1943171709626412E-3</v>
      </c>
      <c r="G8">
        <f t="shared" si="3"/>
        <v>-6.3577494213038974E-5</v>
      </c>
      <c r="H8">
        <f>0</f>
        <v>0</v>
      </c>
      <c r="J8" t="s">
        <v>21</v>
      </c>
      <c r="K8">
        <v>0.60540446552948679</v>
      </c>
    </row>
    <row r="9" spans="1:15" x14ac:dyDescent="0.2">
      <c r="A9" s="4">
        <v>44510</v>
      </c>
      <c r="B9">
        <v>139.8699951171875</v>
      </c>
      <c r="C9">
        <v>4646.7099609375</v>
      </c>
      <c r="D9">
        <f t="shared" si="0"/>
        <v>-6.077090493575521E-2</v>
      </c>
      <c r="E9">
        <f t="shared" si="1"/>
        <v>-8.2258233952297033E-3</v>
      </c>
      <c r="F9">
        <f t="shared" si="2"/>
        <v>-1.7986927310800104E-2</v>
      </c>
      <c r="G9">
        <f t="shared" si="3"/>
        <v>-4.2783977624955102E-2</v>
      </c>
      <c r="H9">
        <f>0</f>
        <v>0</v>
      </c>
      <c r="J9" t="s">
        <v>22</v>
      </c>
      <c r="K9">
        <v>0.60381974450751685</v>
      </c>
    </row>
    <row r="10" spans="1:15" x14ac:dyDescent="0.2">
      <c r="A10" s="4">
        <v>44511</v>
      </c>
      <c r="B10">
        <v>146.00999450683591</v>
      </c>
      <c r="C10">
        <v>4649.27001953125</v>
      </c>
      <c r="D10">
        <f t="shared" si="0"/>
        <v>4.3897902366437647E-2</v>
      </c>
      <c r="E10">
        <f t="shared" si="1"/>
        <v>5.509400447352153E-4</v>
      </c>
      <c r="F10">
        <f t="shared" si="2"/>
        <v>1.9512452324481344E-4</v>
      </c>
      <c r="G10">
        <f t="shared" si="3"/>
        <v>4.3702777843192833E-2</v>
      </c>
      <c r="H10">
        <f>0</f>
        <v>0</v>
      </c>
      <c r="J10" t="s">
        <v>23</v>
      </c>
      <c r="K10">
        <v>2.4359388041564241E-2</v>
      </c>
    </row>
    <row r="11" spans="1:15" ht="16" thickBot="1" x14ac:dyDescent="0.25">
      <c r="A11" s="4">
        <v>44512</v>
      </c>
      <c r="B11">
        <v>147.88999938964841</v>
      </c>
      <c r="C11">
        <v>4682.85009765625</v>
      </c>
      <c r="D11">
        <f t="shared" si="0"/>
        <v>1.2875864348618205E-2</v>
      </c>
      <c r="E11">
        <f t="shared" si="1"/>
        <v>7.2226560264154749E-3</v>
      </c>
      <c r="F11">
        <f t="shared" si="2"/>
        <v>1.401633397370953E-2</v>
      </c>
      <c r="G11">
        <f t="shared" si="3"/>
        <v>-1.1404696250913258E-3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146.49000549316409</v>
      </c>
      <c r="C12">
        <v>4682.7998046875</v>
      </c>
      <c r="D12">
        <f t="shared" si="0"/>
        <v>-9.4664541366027422E-3</v>
      </c>
      <c r="E12">
        <f t="shared" si="1"/>
        <v>-1.0739820344718431E-5</v>
      </c>
      <c r="F12">
        <f t="shared" si="2"/>
        <v>-9.6845844112223472E-4</v>
      </c>
      <c r="G12">
        <f t="shared" si="3"/>
        <v>-8.4979956954805078E-3</v>
      </c>
      <c r="H12">
        <f>0</f>
        <v>0</v>
      </c>
    </row>
    <row r="13" spans="1:15" ht="16" thickBot="1" x14ac:dyDescent="0.25">
      <c r="A13" s="4">
        <v>44516</v>
      </c>
      <c r="B13">
        <v>152.44999694824219</v>
      </c>
      <c r="C13">
        <v>4700.89990234375</v>
      </c>
      <c r="D13">
        <f t="shared" si="0"/>
        <v>4.0685311158352055E-2</v>
      </c>
      <c r="E13">
        <f t="shared" si="1"/>
        <v>3.865229864862485E-3</v>
      </c>
      <c r="F13">
        <f t="shared" si="2"/>
        <v>7.0610483589272632E-3</v>
      </c>
      <c r="G13">
        <f t="shared" si="3"/>
        <v>3.3624262799424792E-2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151.3399963378906</v>
      </c>
      <c r="C14">
        <v>4688.669921875</v>
      </c>
      <c r="D14">
        <f t="shared" si="0"/>
        <v>-7.2810799119166214E-3</v>
      </c>
      <c r="E14">
        <f t="shared" si="1"/>
        <v>-2.601625374463401E-3</v>
      </c>
      <c r="F14">
        <f t="shared" si="2"/>
        <v>-6.3357690406719448E-3</v>
      </c>
      <c r="G14">
        <f t="shared" si="3"/>
        <v>-9.4531087124467665E-4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155.02000427246091</v>
      </c>
      <c r="C15">
        <v>4704.5400390625</v>
      </c>
      <c r="D15">
        <f t="shared" si="0"/>
        <v>2.4316162439664168E-2</v>
      </c>
      <c r="E15">
        <f t="shared" si="1"/>
        <v>3.3847802152713324E-3</v>
      </c>
      <c r="F15">
        <f t="shared" si="2"/>
        <v>6.0657429149252352E-3</v>
      </c>
      <c r="G15">
        <f t="shared" si="3"/>
        <v>1.8250419524738933E-2</v>
      </c>
      <c r="H15">
        <f>0</f>
        <v>0</v>
      </c>
      <c r="J15" t="s">
        <v>26</v>
      </c>
      <c r="K15">
        <v>1</v>
      </c>
      <c r="L15">
        <v>0.22668644327515533</v>
      </c>
      <c r="M15">
        <v>0.22668644327515533</v>
      </c>
      <c r="N15">
        <v>382.0258942340032</v>
      </c>
      <c r="O15">
        <v>3.4056940253811232E-52</v>
      </c>
    </row>
    <row r="16" spans="1:15" x14ac:dyDescent="0.2">
      <c r="A16" s="4">
        <v>44519</v>
      </c>
      <c r="B16">
        <v>155.4100036621094</v>
      </c>
      <c r="C16">
        <v>4697.9599609375</v>
      </c>
      <c r="D16">
        <f t="shared" si="0"/>
        <v>2.5158004057530547E-3</v>
      </c>
      <c r="E16">
        <f t="shared" si="1"/>
        <v>-1.398665559303236E-3</v>
      </c>
      <c r="F16">
        <f t="shared" si="2"/>
        <v>-3.8437025900803761E-3</v>
      </c>
      <c r="G16">
        <f t="shared" si="3"/>
        <v>6.3595029958334309E-3</v>
      </c>
      <c r="H16">
        <f>0</f>
        <v>0</v>
      </c>
      <c r="J16" t="s">
        <v>27</v>
      </c>
      <c r="K16">
        <v>249</v>
      </c>
      <c r="L16">
        <v>0.14775156665411623</v>
      </c>
      <c r="M16">
        <v>5.9337978575950293E-4</v>
      </c>
    </row>
    <row r="17" spans="1:18" ht="16" thickBot="1" x14ac:dyDescent="0.25">
      <c r="A17" s="4">
        <v>44522</v>
      </c>
      <c r="B17">
        <v>152.52000427246091</v>
      </c>
      <c r="C17">
        <v>4682.93994140625</v>
      </c>
      <c r="D17">
        <f t="shared" si="0"/>
        <v>-1.8595967579615347E-2</v>
      </c>
      <c r="E17">
        <f t="shared" si="1"/>
        <v>-3.1971365563219223E-3</v>
      </c>
      <c r="F17">
        <f t="shared" si="2"/>
        <v>-7.569437379845988E-3</v>
      </c>
      <c r="G17">
        <f t="shared" si="3"/>
        <v>-1.1026530199769359E-2</v>
      </c>
      <c r="H17">
        <f>0</f>
        <v>0</v>
      </c>
      <c r="J17" s="6" t="s">
        <v>28</v>
      </c>
      <c r="K17" s="6">
        <v>250</v>
      </c>
      <c r="L17" s="6">
        <v>0.37443800992927156</v>
      </c>
      <c r="M17" s="6"/>
      <c r="N17" s="6"/>
      <c r="O17" s="6"/>
    </row>
    <row r="18" spans="1:18" ht="16" thickBot="1" x14ac:dyDescent="0.25">
      <c r="A18" s="4">
        <v>44523</v>
      </c>
      <c r="B18">
        <v>149.91999816894531</v>
      </c>
      <c r="C18">
        <v>4690.7001953125</v>
      </c>
      <c r="D18">
        <f t="shared" si="0"/>
        <v>-1.7046984203271887E-2</v>
      </c>
      <c r="E18">
        <f t="shared" si="1"/>
        <v>1.657132912945114E-3</v>
      </c>
      <c r="F18">
        <f t="shared" si="2"/>
        <v>2.4867273681682023E-3</v>
      </c>
      <c r="G18">
        <f t="shared" si="3"/>
        <v>-1.9533711571440088E-2</v>
      </c>
      <c r="H18">
        <f>0</f>
        <v>0</v>
      </c>
    </row>
    <row r="19" spans="1:18" x14ac:dyDescent="0.2">
      <c r="A19" s="4">
        <v>44524</v>
      </c>
      <c r="B19">
        <v>157.80000305175781</v>
      </c>
      <c r="C19">
        <v>4701.4599609375</v>
      </c>
      <c r="D19">
        <f t="shared" si="0"/>
        <v>5.2561399273314491E-2</v>
      </c>
      <c r="E19">
        <f t="shared" si="1"/>
        <v>2.2938506357221833E-3</v>
      </c>
      <c r="F19">
        <f t="shared" si="2"/>
        <v>3.8057596878126741E-3</v>
      </c>
      <c r="G19">
        <f t="shared" si="3"/>
        <v>4.8755639585501817E-2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154.80999755859381</v>
      </c>
      <c r="C20">
        <v>4594.6201171875</v>
      </c>
      <c r="D20">
        <f t="shared" si="0"/>
        <v>-1.8948069932440359E-2</v>
      </c>
      <c r="E20">
        <f t="shared" si="1"/>
        <v>-2.2724822637582465E-2</v>
      </c>
      <c r="F20">
        <f t="shared" si="2"/>
        <v>-4.8023233697484444E-2</v>
      </c>
      <c r="G20">
        <f t="shared" si="3"/>
        <v>2.9075163765044085E-2</v>
      </c>
      <c r="H20">
        <f>0</f>
        <v>0</v>
      </c>
      <c r="J20" t="s">
        <v>29</v>
      </c>
      <c r="K20">
        <v>-9.4620969629372184E-4</v>
      </c>
      <c r="L20">
        <v>1.5388327870941661E-3</v>
      </c>
      <c r="M20">
        <v>-0.61488792299550887</v>
      </c>
      <c r="N20">
        <v>0.53919023909035757</v>
      </c>
      <c r="O20">
        <v>-3.9769976036094345E-3</v>
      </c>
      <c r="P20">
        <v>2.0845782110219908E-3</v>
      </c>
      <c r="Q20">
        <v>-3.9769976036094345E-3</v>
      </c>
      <c r="R20">
        <v>2.0845782110219908E-3</v>
      </c>
    </row>
    <row r="21" spans="1:18" ht="16" thickBot="1" x14ac:dyDescent="0.25">
      <c r="A21" s="4">
        <v>44529</v>
      </c>
      <c r="B21">
        <v>161.9100036621094</v>
      </c>
      <c r="C21">
        <v>4655.27001953125</v>
      </c>
      <c r="D21">
        <f t="shared" si="0"/>
        <v>4.5862710519250172E-2</v>
      </c>
      <c r="E21">
        <f t="shared" si="1"/>
        <v>1.3200199537034996E-2</v>
      </c>
      <c r="F21">
        <f t="shared" si="2"/>
        <v>2.639948713646327E-2</v>
      </c>
      <c r="G21">
        <f t="shared" si="3"/>
        <v>1.9463223382786901E-2</v>
      </c>
      <c r="H21">
        <f>0</f>
        <v>0</v>
      </c>
      <c r="J21" s="6" t="s">
        <v>42</v>
      </c>
      <c r="K21" s="6">
        <v>2.0716123840427438</v>
      </c>
      <c r="L21" s="6">
        <v>0.10598931810178329</v>
      </c>
      <c r="M21" s="6">
        <v>19.545482706600115</v>
      </c>
      <c r="N21" s="6">
        <v>3.4056940253804437E-52</v>
      </c>
      <c r="O21" s="6">
        <v>1.8628625144652209</v>
      </c>
      <c r="P21" s="6">
        <v>2.2803622536202668</v>
      </c>
      <c r="Q21" s="6">
        <v>1.8628625144652209</v>
      </c>
      <c r="R21" s="6">
        <v>2.2803622536202668</v>
      </c>
    </row>
    <row r="22" spans="1:18" x14ac:dyDescent="0.2">
      <c r="A22" s="4">
        <v>44530</v>
      </c>
      <c r="B22">
        <v>158.3699951171875</v>
      </c>
      <c r="C22">
        <v>4567</v>
      </c>
      <c r="D22">
        <f t="shared" si="0"/>
        <v>-2.1864050798921397E-2</v>
      </c>
      <c r="E22">
        <f t="shared" si="1"/>
        <v>-1.896131033450521E-2</v>
      </c>
      <c r="F22">
        <f t="shared" si="2"/>
        <v>-4.0226695002932376E-2</v>
      </c>
      <c r="G22">
        <f t="shared" si="3"/>
        <v>1.8362644204010979E-2</v>
      </c>
      <c r="H22">
        <f>0</f>
        <v>0</v>
      </c>
    </row>
    <row r="23" spans="1:18" x14ac:dyDescent="0.2">
      <c r="A23" s="4">
        <v>44531</v>
      </c>
      <c r="B23">
        <v>149.11000061035159</v>
      </c>
      <c r="C23">
        <v>4513.0400390625</v>
      </c>
      <c r="D23">
        <f t="shared" si="0"/>
        <v>-5.8470637067229103E-2</v>
      </c>
      <c r="E23">
        <f t="shared" si="1"/>
        <v>-1.1815187417889228E-2</v>
      </c>
      <c r="F23">
        <f t="shared" si="2"/>
        <v>-2.5422698270979056E-2</v>
      </c>
      <c r="G23">
        <f t="shared" si="3"/>
        <v>-3.3047938796250051E-2</v>
      </c>
      <c r="H23">
        <f>0</f>
        <v>0</v>
      </c>
    </row>
    <row r="24" spans="1:18" x14ac:dyDescent="0.2">
      <c r="A24" s="4">
        <v>44532</v>
      </c>
      <c r="B24">
        <v>150.67999267578119</v>
      </c>
      <c r="C24">
        <v>4577.10009765625</v>
      </c>
      <c r="D24">
        <f t="shared" si="0"/>
        <v>1.0529086305433255E-2</v>
      </c>
      <c r="E24">
        <f t="shared" si="1"/>
        <v>1.419443613158311E-2</v>
      </c>
      <c r="F24">
        <f t="shared" si="2"/>
        <v>2.8459159978397628E-2</v>
      </c>
      <c r="G24">
        <f t="shared" si="3"/>
        <v>-1.7930073672964373E-2</v>
      </c>
      <c r="H24">
        <f>0</f>
        <v>0</v>
      </c>
    </row>
    <row r="25" spans="1:18" x14ac:dyDescent="0.2">
      <c r="A25" s="4">
        <v>44533</v>
      </c>
      <c r="B25">
        <v>144.00999450683591</v>
      </c>
      <c r="C25">
        <v>4538.43017578125</v>
      </c>
      <c r="D25">
        <f t="shared" si="0"/>
        <v>-4.4265984159536975E-2</v>
      </c>
      <c r="E25">
        <f t="shared" si="1"/>
        <v>-8.4485637302975647E-3</v>
      </c>
      <c r="F25">
        <f t="shared" si="2"/>
        <v>-1.8448358947352514E-2</v>
      </c>
      <c r="G25">
        <f t="shared" si="3"/>
        <v>-2.5817625212184461E-2</v>
      </c>
      <c r="H25">
        <f>0</f>
        <v>0</v>
      </c>
    </row>
    <row r="26" spans="1:18" x14ac:dyDescent="0.2">
      <c r="A26" s="4">
        <v>44536</v>
      </c>
      <c r="B26">
        <v>139.05999755859381</v>
      </c>
      <c r="C26">
        <v>4591.669921875</v>
      </c>
      <c r="D26">
        <f t="shared" si="0"/>
        <v>-3.4372593132812934E-2</v>
      </c>
      <c r="E26">
        <f t="shared" si="1"/>
        <v>1.1730872577451423E-2</v>
      </c>
      <c r="F26">
        <f t="shared" si="2"/>
        <v>2.3355611210782071E-2</v>
      </c>
      <c r="G26">
        <f t="shared" si="3"/>
        <v>-5.7728204343595005E-2</v>
      </c>
      <c r="H26">
        <f>0</f>
        <v>0</v>
      </c>
    </row>
    <row r="27" spans="1:18" x14ac:dyDescent="0.2">
      <c r="A27" s="4">
        <v>44537</v>
      </c>
      <c r="B27">
        <v>144.8500061035156</v>
      </c>
      <c r="C27">
        <v>4686.75</v>
      </c>
      <c r="D27">
        <f t="shared" si="0"/>
        <v>4.1636765759916816E-2</v>
      </c>
      <c r="E27">
        <f t="shared" si="1"/>
        <v>2.0707080374404274E-2</v>
      </c>
      <c r="F27">
        <f t="shared" si="2"/>
        <v>4.1950834444690631E-2</v>
      </c>
      <c r="G27">
        <f t="shared" si="3"/>
        <v>-3.1406868477381472E-4</v>
      </c>
      <c r="H27">
        <f>0</f>
        <v>0</v>
      </c>
    </row>
    <row r="28" spans="1:18" x14ac:dyDescent="0.2">
      <c r="A28" s="4">
        <v>44538</v>
      </c>
      <c r="B28">
        <v>145.24000549316409</v>
      </c>
      <c r="C28">
        <v>4701.2099609375</v>
      </c>
      <c r="D28">
        <f t="shared" si="0"/>
        <v>2.6924361285134424E-3</v>
      </c>
      <c r="E28">
        <f t="shared" si="1"/>
        <v>3.0852853123166657E-3</v>
      </c>
      <c r="F28">
        <f t="shared" si="2"/>
        <v>5.4453055650066674E-3</v>
      </c>
      <c r="G28">
        <f t="shared" si="3"/>
        <v>-2.752869436493225E-3</v>
      </c>
      <c r="H28">
        <f>0</f>
        <v>0</v>
      </c>
    </row>
    <row r="29" spans="1:18" x14ac:dyDescent="0.2">
      <c r="A29" s="4">
        <v>44539</v>
      </c>
      <c r="B29">
        <v>138.1000061035156</v>
      </c>
      <c r="C29">
        <v>4667.4501953125</v>
      </c>
      <c r="D29">
        <f t="shared" si="0"/>
        <v>-4.9160004954589054E-2</v>
      </c>
      <c r="E29">
        <f t="shared" si="1"/>
        <v>-7.1810801698947158E-3</v>
      </c>
      <c r="F29">
        <f t="shared" si="2"/>
        <v>-1.5822624307051385E-2</v>
      </c>
      <c r="G29">
        <f t="shared" si="3"/>
        <v>-3.3337380647537669E-2</v>
      </c>
      <c r="H29">
        <f>0</f>
        <v>0</v>
      </c>
    </row>
    <row r="30" spans="1:18" x14ac:dyDescent="0.2">
      <c r="A30" s="4">
        <v>44540</v>
      </c>
      <c r="B30">
        <v>138.55000305175781</v>
      </c>
      <c r="C30">
        <v>4712.02001953125</v>
      </c>
      <c r="D30">
        <f t="shared" si="0"/>
        <v>3.2584860851121444E-3</v>
      </c>
      <c r="E30">
        <f t="shared" si="1"/>
        <v>9.5490733384817617E-3</v>
      </c>
      <c r="F30">
        <f t="shared" si="2"/>
        <v>1.8835768887837483E-2</v>
      </c>
      <c r="G30">
        <f t="shared" si="3"/>
        <v>-1.5577282802725339E-2</v>
      </c>
      <c r="H30">
        <f>0</f>
        <v>0</v>
      </c>
    </row>
    <row r="31" spans="1:18" x14ac:dyDescent="0.2">
      <c r="A31" s="4">
        <v>44543</v>
      </c>
      <c r="B31">
        <v>133.80000305175781</v>
      </c>
      <c r="C31">
        <v>4668.97021484375</v>
      </c>
      <c r="D31">
        <f t="shared" si="0"/>
        <v>-3.4283651356005751E-2</v>
      </c>
      <c r="E31">
        <f t="shared" si="1"/>
        <v>-9.1361676115676582E-3</v>
      </c>
      <c r="F31">
        <f t="shared" si="2"/>
        <v>-1.9872807663107499E-2</v>
      </c>
      <c r="G31">
        <f t="shared" si="3"/>
        <v>-1.4410843692898252E-2</v>
      </c>
      <c r="H31">
        <f>0</f>
        <v>0</v>
      </c>
    </row>
    <row r="32" spans="1:18" x14ac:dyDescent="0.2">
      <c r="A32" s="4">
        <v>44544</v>
      </c>
      <c r="B32">
        <v>135.6000061035156</v>
      </c>
      <c r="C32">
        <v>4634.08984375</v>
      </c>
      <c r="D32">
        <f t="shared" si="0"/>
        <v>1.3452937299720968E-2</v>
      </c>
      <c r="E32">
        <f t="shared" si="1"/>
        <v>-7.4706775774360246E-3</v>
      </c>
      <c r="F32">
        <f t="shared" si="2"/>
        <v>-1.6422557882900635E-2</v>
      </c>
      <c r="G32">
        <f t="shared" si="3"/>
        <v>2.9875495182621604E-2</v>
      </c>
      <c r="H32">
        <f>0</f>
        <v>0</v>
      </c>
    </row>
    <row r="33" spans="1:8" x14ac:dyDescent="0.2">
      <c r="A33" s="4">
        <v>44545</v>
      </c>
      <c r="B33">
        <v>146.5</v>
      </c>
      <c r="C33">
        <v>4709.85009765625</v>
      </c>
      <c r="D33">
        <f t="shared" si="0"/>
        <v>8.0383432196628801E-2</v>
      </c>
      <c r="E33">
        <f t="shared" si="1"/>
        <v>1.6348464630746795E-2</v>
      </c>
      <c r="F33">
        <f t="shared" si="2"/>
        <v>3.2921472092846127E-2</v>
      </c>
      <c r="G33">
        <f t="shared" si="3"/>
        <v>4.7461960103782674E-2</v>
      </c>
      <c r="H33">
        <f>0</f>
        <v>0</v>
      </c>
    </row>
    <row r="34" spans="1:8" x14ac:dyDescent="0.2">
      <c r="A34" s="4">
        <v>44546</v>
      </c>
      <c r="B34">
        <v>138.63999938964841</v>
      </c>
      <c r="C34">
        <v>4668.669921875</v>
      </c>
      <c r="D34">
        <f t="shared" si="0"/>
        <v>-5.3651881299328297E-2</v>
      </c>
      <c r="E34">
        <f t="shared" si="1"/>
        <v>-8.7434153799804681E-3</v>
      </c>
      <c r="F34">
        <f t="shared" si="2"/>
        <v>-1.9059177276291053E-2</v>
      </c>
      <c r="G34">
        <f t="shared" si="3"/>
        <v>-3.4592704023037241E-2</v>
      </c>
      <c r="H34">
        <f>0</f>
        <v>0</v>
      </c>
    </row>
    <row r="35" spans="1:8" x14ac:dyDescent="0.2">
      <c r="A35" s="4">
        <v>44547</v>
      </c>
      <c r="B35">
        <v>137.75</v>
      </c>
      <c r="C35">
        <v>4620.64013671875</v>
      </c>
      <c r="D35">
        <f t="shared" si="0"/>
        <v>-6.4194993765620545E-3</v>
      </c>
      <c r="E35">
        <f t="shared" si="1"/>
        <v>-1.0287680637092622E-2</v>
      </c>
      <c r="F35">
        <f t="shared" si="2"/>
        <v>-2.2258296307171542E-2</v>
      </c>
      <c r="G35">
        <f t="shared" si="3"/>
        <v>1.5838796930609488E-2</v>
      </c>
      <c r="H35">
        <f>0</f>
        <v>0</v>
      </c>
    </row>
    <row r="36" spans="1:8" x14ac:dyDescent="0.2">
      <c r="A36" s="4">
        <v>44550</v>
      </c>
      <c r="B36">
        <v>135.80000305175781</v>
      </c>
      <c r="C36">
        <v>4568.02001953125</v>
      </c>
      <c r="D36">
        <f t="shared" si="0"/>
        <v>-1.4156057700487779E-2</v>
      </c>
      <c r="E36">
        <f t="shared" si="1"/>
        <v>-1.138805785140995E-2</v>
      </c>
      <c r="F36">
        <f t="shared" si="2"/>
        <v>-2.4537851371469774E-2</v>
      </c>
      <c r="G36">
        <f t="shared" si="3"/>
        <v>1.0381793670981996E-2</v>
      </c>
      <c r="H36">
        <f>0</f>
        <v>0</v>
      </c>
    </row>
    <row r="37" spans="1:8" x14ac:dyDescent="0.2">
      <c r="A37" s="4">
        <v>44551</v>
      </c>
      <c r="B37">
        <v>144.25</v>
      </c>
      <c r="C37">
        <v>4649.22998046875</v>
      </c>
      <c r="D37">
        <f t="shared" si="0"/>
        <v>6.2223834744846274E-2</v>
      </c>
      <c r="E37">
        <f t="shared" si="1"/>
        <v>1.7777934551572505E-2</v>
      </c>
      <c r="F37">
        <f t="shared" si="2"/>
        <v>3.5882779683445262E-2</v>
      </c>
      <c r="G37">
        <f t="shared" si="3"/>
        <v>2.6341055061401011E-2</v>
      </c>
      <c r="H37">
        <f>0</f>
        <v>0</v>
      </c>
    </row>
    <row r="38" spans="1:8" x14ac:dyDescent="0.2">
      <c r="A38" s="4">
        <v>44552</v>
      </c>
      <c r="B38">
        <v>143.8800048828125</v>
      </c>
      <c r="C38">
        <v>4696.56005859375</v>
      </c>
      <c r="D38">
        <f t="shared" si="0"/>
        <v>-2.5649574848353174E-3</v>
      </c>
      <c r="E38">
        <f t="shared" si="1"/>
        <v>1.0180197220578835E-2</v>
      </c>
      <c r="F38">
        <f t="shared" si="2"/>
        <v>2.0143212937854916E-2</v>
      </c>
      <c r="G38">
        <f t="shared" si="3"/>
        <v>-2.2708170422690233E-2</v>
      </c>
      <c r="H38">
        <f>0</f>
        <v>0</v>
      </c>
    </row>
    <row r="39" spans="1:8" x14ac:dyDescent="0.2">
      <c r="A39" s="4">
        <v>44553</v>
      </c>
      <c r="B39">
        <v>146.13999938964841</v>
      </c>
      <c r="C39">
        <v>4725.7900390625</v>
      </c>
      <c r="D39">
        <f t="shared" si="0"/>
        <v>1.5707495344308819E-2</v>
      </c>
      <c r="E39">
        <f t="shared" si="1"/>
        <v>6.2236999216618294E-3</v>
      </c>
      <c r="F39">
        <f t="shared" si="2"/>
        <v>1.1946884135986779E-2</v>
      </c>
      <c r="G39">
        <f t="shared" si="3"/>
        <v>3.7606112083220407E-3</v>
      </c>
      <c r="H39">
        <f>0</f>
        <v>0</v>
      </c>
    </row>
    <row r="40" spans="1:8" x14ac:dyDescent="0.2">
      <c r="A40" s="4">
        <v>44557</v>
      </c>
      <c r="B40">
        <v>154.36000061035159</v>
      </c>
      <c r="C40">
        <v>4791.18994140625</v>
      </c>
      <c r="D40">
        <f t="shared" si="0"/>
        <v>5.6247442555316107E-2</v>
      </c>
      <c r="E40">
        <f t="shared" si="1"/>
        <v>1.3838935247475259E-2</v>
      </c>
      <c r="F40">
        <f t="shared" si="2"/>
        <v>2.772269994434166E-2</v>
      </c>
      <c r="G40">
        <f t="shared" si="3"/>
        <v>2.8524742610974447E-2</v>
      </c>
      <c r="H40">
        <f>0</f>
        <v>0</v>
      </c>
    </row>
    <row r="41" spans="1:8" x14ac:dyDescent="0.2">
      <c r="A41" s="4">
        <v>44558</v>
      </c>
      <c r="B41">
        <v>153.1499938964844</v>
      </c>
      <c r="C41">
        <v>4786.35009765625</v>
      </c>
      <c r="D41">
        <f t="shared" si="0"/>
        <v>-7.8388618105903474E-3</v>
      </c>
      <c r="E41">
        <f t="shared" si="1"/>
        <v>-1.0101548486260992E-3</v>
      </c>
      <c r="F41">
        <f t="shared" si="2"/>
        <v>-3.0388589905083721E-3</v>
      </c>
      <c r="G41">
        <f t="shared" si="3"/>
        <v>-4.8000028200819757E-3</v>
      </c>
      <c r="H41">
        <f>0</f>
        <v>0</v>
      </c>
    </row>
    <row r="42" spans="1:8" x14ac:dyDescent="0.2">
      <c r="A42" s="4">
        <v>44559</v>
      </c>
      <c r="B42">
        <v>148.25999450683591</v>
      </c>
      <c r="C42">
        <v>4793.06005859375</v>
      </c>
      <c r="D42">
        <f t="shared" si="0"/>
        <v>-3.1929478188250537E-2</v>
      </c>
      <c r="E42">
        <f t="shared" si="1"/>
        <v>1.4018951394270118E-3</v>
      </c>
      <c r="F42">
        <f t="shared" si="2"/>
        <v>1.9579736356726048E-3</v>
      </c>
      <c r="G42">
        <f t="shared" si="3"/>
        <v>-3.3887451823923144E-2</v>
      </c>
      <c r="H42">
        <f>0</f>
        <v>0</v>
      </c>
    </row>
    <row r="43" spans="1:8" x14ac:dyDescent="0.2">
      <c r="A43" s="4">
        <v>44560</v>
      </c>
      <c r="B43">
        <v>145.1499938964844</v>
      </c>
      <c r="C43">
        <v>4778.72998046875</v>
      </c>
      <c r="D43">
        <f t="shared" si="0"/>
        <v>-2.097666751369065E-2</v>
      </c>
      <c r="E43">
        <f t="shared" si="1"/>
        <v>-2.9897555945093135E-3</v>
      </c>
      <c r="F43">
        <f t="shared" si="2"/>
        <v>-7.1398244111402914E-3</v>
      </c>
      <c r="G43">
        <f t="shared" si="3"/>
        <v>-1.3836843102550359E-2</v>
      </c>
      <c r="H43">
        <f>0</f>
        <v>0</v>
      </c>
    </row>
    <row r="44" spans="1:8" x14ac:dyDescent="0.2">
      <c r="A44" s="4">
        <v>44561</v>
      </c>
      <c r="B44">
        <v>143.8999938964844</v>
      </c>
      <c r="C44">
        <v>4766.18017578125</v>
      </c>
      <c r="D44">
        <f t="shared" si="0"/>
        <v>-8.6117812784164416E-3</v>
      </c>
      <c r="E44">
        <f t="shared" si="1"/>
        <v>-2.6261799136575448E-3</v>
      </c>
      <c r="F44">
        <f t="shared" si="2"/>
        <v>-6.3866365281509945E-3</v>
      </c>
      <c r="G44">
        <f t="shared" si="3"/>
        <v>-2.2251447502654471E-3</v>
      </c>
      <c r="H44">
        <f>0</f>
        <v>0</v>
      </c>
    </row>
    <row r="45" spans="1:8" x14ac:dyDescent="0.2">
      <c r="A45" s="4">
        <v>44564</v>
      </c>
      <c r="B45">
        <v>150.24000549316409</v>
      </c>
      <c r="C45">
        <v>4796.56005859375</v>
      </c>
      <c r="D45">
        <f t="shared" si="0"/>
        <v>4.4058456327944251E-2</v>
      </c>
      <c r="E45">
        <f t="shared" si="1"/>
        <v>6.3740525309705642E-3</v>
      </c>
      <c r="F45">
        <f t="shared" si="2"/>
        <v>1.2258356463403893E-2</v>
      </c>
      <c r="G45">
        <f t="shared" si="3"/>
        <v>3.1800099864540354E-2</v>
      </c>
      <c r="H45">
        <f>0</f>
        <v>0</v>
      </c>
    </row>
    <row r="46" spans="1:8" x14ac:dyDescent="0.2">
      <c r="A46" s="4">
        <v>44565</v>
      </c>
      <c r="B46">
        <v>144.41999816894531</v>
      </c>
      <c r="C46">
        <v>4793.5400390625</v>
      </c>
      <c r="D46">
        <f t="shared" si="0"/>
        <v>-3.8738066503089863E-2</v>
      </c>
      <c r="E46">
        <f t="shared" si="1"/>
        <v>-6.2962195706051105E-4</v>
      </c>
      <c r="F46">
        <f t="shared" si="2"/>
        <v>-2.2505423398055053E-3</v>
      </c>
      <c r="G46">
        <f t="shared" si="3"/>
        <v>-3.6487524163284359E-2</v>
      </c>
      <c r="H46">
        <f>0</f>
        <v>0</v>
      </c>
    </row>
    <row r="47" spans="1:8" x14ac:dyDescent="0.2">
      <c r="A47" s="4">
        <v>44566</v>
      </c>
      <c r="B47">
        <v>136.1499938964844</v>
      </c>
      <c r="C47">
        <v>4700.580078125</v>
      </c>
      <c r="D47">
        <f t="shared" si="0"/>
        <v>-5.7263567215854017E-2</v>
      </c>
      <c r="E47">
        <f t="shared" si="1"/>
        <v>-1.9392757790687165E-2</v>
      </c>
      <c r="F47">
        <f t="shared" si="2"/>
        <v>-4.1120486896222649E-2</v>
      </c>
      <c r="G47">
        <f t="shared" si="3"/>
        <v>-1.6143080319631367E-2</v>
      </c>
      <c r="H47">
        <f>0</f>
        <v>0</v>
      </c>
    </row>
    <row r="48" spans="1:8" x14ac:dyDescent="0.2">
      <c r="A48" s="4">
        <v>44567</v>
      </c>
      <c r="B48">
        <v>136.22999572753909</v>
      </c>
      <c r="C48">
        <v>4696.0498046875</v>
      </c>
      <c r="D48">
        <f t="shared" si="0"/>
        <v>5.8760069512397983E-4</v>
      </c>
      <c r="E48">
        <f t="shared" si="1"/>
        <v>-9.6376901620764954E-4</v>
      </c>
      <c r="F48">
        <f t="shared" si="2"/>
        <v>-2.9427655256261806E-3</v>
      </c>
      <c r="G48">
        <f t="shared" si="3"/>
        <v>3.5303662207501604E-3</v>
      </c>
      <c r="H48">
        <f>0</f>
        <v>0</v>
      </c>
    </row>
    <row r="49" spans="1:8" x14ac:dyDescent="0.2">
      <c r="A49" s="4">
        <v>44568</v>
      </c>
      <c r="B49">
        <v>132</v>
      </c>
      <c r="C49">
        <v>4677.02978515625</v>
      </c>
      <c r="D49">
        <f t="shared" si="0"/>
        <v>-3.1050399032523712E-2</v>
      </c>
      <c r="E49">
        <f t="shared" si="1"/>
        <v>-4.050216740091761E-3</v>
      </c>
      <c r="F49">
        <f t="shared" si="2"/>
        <v>-9.3366888531250455E-3</v>
      </c>
      <c r="G49">
        <f t="shared" si="3"/>
        <v>-2.1713710179398667E-2</v>
      </c>
      <c r="H49">
        <f>0</f>
        <v>0</v>
      </c>
    </row>
    <row r="50" spans="1:8" x14ac:dyDescent="0.2">
      <c r="A50" s="4">
        <v>44571</v>
      </c>
      <c r="B50">
        <v>132</v>
      </c>
      <c r="C50">
        <v>4670.2900390625</v>
      </c>
      <c r="D50">
        <f t="shared" si="0"/>
        <v>0</v>
      </c>
      <c r="E50">
        <f t="shared" si="1"/>
        <v>-1.4410312534549607E-3</v>
      </c>
      <c r="F50">
        <f t="shared" si="2"/>
        <v>-3.9314678867436569E-3</v>
      </c>
      <c r="G50">
        <f t="shared" si="3"/>
        <v>3.9314678867436569E-3</v>
      </c>
      <c r="H50">
        <f>0</f>
        <v>0</v>
      </c>
    </row>
    <row r="51" spans="1:8" x14ac:dyDescent="0.2">
      <c r="A51" s="4">
        <v>44572</v>
      </c>
      <c r="B51">
        <v>137.30999755859381</v>
      </c>
      <c r="C51">
        <v>4713.06982421875</v>
      </c>
      <c r="D51">
        <f t="shared" si="0"/>
        <v>4.0227254231771203E-2</v>
      </c>
      <c r="E51">
        <f t="shared" si="1"/>
        <v>9.159984668711818E-3</v>
      </c>
      <c r="F51">
        <f t="shared" si="2"/>
        <v>1.8029727981051354E-2</v>
      </c>
      <c r="G51">
        <f t="shared" si="3"/>
        <v>2.219752625071985E-2</v>
      </c>
      <c r="H51">
        <f>0</f>
        <v>0</v>
      </c>
    </row>
    <row r="52" spans="1:8" x14ac:dyDescent="0.2">
      <c r="A52" s="4">
        <v>44573</v>
      </c>
      <c r="B52">
        <v>137.4700012207031</v>
      </c>
      <c r="C52">
        <v>4726.35009765625</v>
      </c>
      <c r="D52">
        <f t="shared" si="0"/>
        <v>1.1652732135620791E-3</v>
      </c>
      <c r="E52">
        <f t="shared" si="1"/>
        <v>2.8177544430294521E-3</v>
      </c>
      <c r="F52">
        <f t="shared" si="2"/>
        <v>4.891085303077556E-3</v>
      </c>
      <c r="G52">
        <f t="shared" si="3"/>
        <v>-3.7258120895154768E-3</v>
      </c>
      <c r="H52">
        <f>0</f>
        <v>0</v>
      </c>
    </row>
    <row r="53" spans="1:8" x14ac:dyDescent="0.2">
      <c r="A53" s="4">
        <v>44574</v>
      </c>
      <c r="B53">
        <v>132.74000549316409</v>
      </c>
      <c r="C53">
        <v>4659.02978515625</v>
      </c>
      <c r="D53">
        <f t="shared" si="0"/>
        <v>-3.4407475707701307E-2</v>
      </c>
      <c r="E53">
        <f t="shared" si="1"/>
        <v>-1.42436152864307E-2</v>
      </c>
      <c r="F53">
        <f t="shared" si="2"/>
        <v>-3.0453459517204091E-2</v>
      </c>
      <c r="G53">
        <f t="shared" si="3"/>
        <v>-3.9540161904972164E-3</v>
      </c>
      <c r="H53">
        <f>0</f>
        <v>0</v>
      </c>
    </row>
    <row r="54" spans="1:8" x14ac:dyDescent="0.2">
      <c r="A54" s="4">
        <v>44575</v>
      </c>
      <c r="B54">
        <v>136.8800048828125</v>
      </c>
      <c r="C54">
        <v>4662.85009765625</v>
      </c>
      <c r="D54">
        <f t="shared" si="0"/>
        <v>3.1188784227236033E-2</v>
      </c>
      <c r="E54">
        <f t="shared" si="1"/>
        <v>8.1998026974883231E-4</v>
      </c>
      <c r="F54">
        <f t="shared" si="2"/>
        <v>7.5247158518866879E-4</v>
      </c>
      <c r="G54">
        <f t="shared" si="3"/>
        <v>3.0436312642047363E-2</v>
      </c>
      <c r="H54">
        <f>0</f>
        <v>0</v>
      </c>
    </row>
    <row r="55" spans="1:8" x14ac:dyDescent="0.2">
      <c r="A55" s="4">
        <v>44579</v>
      </c>
      <c r="B55">
        <v>131.92999267578119</v>
      </c>
      <c r="C55">
        <v>4577.10986328125</v>
      </c>
      <c r="D55">
        <f t="shared" si="0"/>
        <v>-3.6163150427041324E-2</v>
      </c>
      <c r="E55">
        <f t="shared" si="1"/>
        <v>-1.8387945694007368E-2</v>
      </c>
      <c r="F55">
        <f t="shared" si="2"/>
        <v>-3.9038905713104831E-2</v>
      </c>
      <c r="G55">
        <f t="shared" si="3"/>
        <v>2.8757552860635069E-3</v>
      </c>
      <c r="H55">
        <f>0</f>
        <v>0</v>
      </c>
    </row>
    <row r="56" spans="1:8" x14ac:dyDescent="0.2">
      <c r="A56" s="4">
        <v>44580</v>
      </c>
      <c r="B56">
        <v>128.27000427246091</v>
      </c>
      <c r="C56">
        <v>4532.759765625</v>
      </c>
      <c r="D56">
        <f t="shared" si="0"/>
        <v>-2.7741898025528844E-2</v>
      </c>
      <c r="E56">
        <f t="shared" si="1"/>
        <v>-9.6895418683388135E-3</v>
      </c>
      <c r="F56">
        <f t="shared" si="2"/>
        <v>-2.1019184626445073E-2</v>
      </c>
      <c r="G56">
        <f t="shared" si="3"/>
        <v>-6.7227133990837712E-3</v>
      </c>
      <c r="H56">
        <f>0</f>
        <v>0</v>
      </c>
    </row>
    <row r="57" spans="1:8" x14ac:dyDescent="0.2">
      <c r="A57" s="4">
        <v>44581</v>
      </c>
      <c r="B57">
        <v>121.88999938964839</v>
      </c>
      <c r="C57">
        <v>4482.72998046875</v>
      </c>
      <c r="D57">
        <f t="shared" si="0"/>
        <v>-4.9738868560888272E-2</v>
      </c>
      <c r="E57">
        <f t="shared" si="1"/>
        <v>-1.103737849414832E-2</v>
      </c>
      <c r="F57">
        <f t="shared" si="2"/>
        <v>-2.3811379672138432E-2</v>
      </c>
      <c r="G57">
        <f t="shared" si="3"/>
        <v>-2.592748888874984E-2</v>
      </c>
      <c r="H57">
        <f>0</f>
        <v>0</v>
      </c>
    </row>
    <row r="58" spans="1:8" x14ac:dyDescent="0.2">
      <c r="A58" s="4">
        <v>44582</v>
      </c>
      <c r="B58">
        <v>118.80999755859381</v>
      </c>
      <c r="C58">
        <v>4397.93994140625</v>
      </c>
      <c r="D58">
        <f t="shared" si="0"/>
        <v>-2.5268700028528879E-2</v>
      </c>
      <c r="E58">
        <f t="shared" si="1"/>
        <v>-1.8914821867908604E-2</v>
      </c>
      <c r="F58">
        <f t="shared" si="2"/>
        <v>-4.0130388919815692E-2</v>
      </c>
      <c r="G58">
        <f t="shared" si="3"/>
        <v>1.4861688891286813E-2</v>
      </c>
      <c r="H58">
        <f>0</f>
        <v>0</v>
      </c>
    </row>
    <row r="59" spans="1:8" x14ac:dyDescent="0.2">
      <c r="A59" s="4">
        <v>44585</v>
      </c>
      <c r="B59">
        <v>116.5299987792969</v>
      </c>
      <c r="C59">
        <v>4410.1298828125</v>
      </c>
      <c r="D59">
        <f t="shared" si="0"/>
        <v>-1.9190293966401817E-2</v>
      </c>
      <c r="E59">
        <f t="shared" si="1"/>
        <v>2.7717389433818962E-3</v>
      </c>
      <c r="F59">
        <f t="shared" si="2"/>
        <v>4.7957590241497639E-3</v>
      </c>
      <c r="G59">
        <f t="shared" si="3"/>
        <v>-2.3986052990551579E-2</v>
      </c>
      <c r="H59">
        <f>0</f>
        <v>0</v>
      </c>
    </row>
    <row r="60" spans="1:8" x14ac:dyDescent="0.2">
      <c r="A60" s="4">
        <v>44586</v>
      </c>
      <c r="B60">
        <v>111.129997253418</v>
      </c>
      <c r="C60">
        <v>4356.4501953125</v>
      </c>
      <c r="D60">
        <f t="shared" si="0"/>
        <v>-4.6340011863436947E-2</v>
      </c>
      <c r="E60">
        <f t="shared" si="1"/>
        <v>-1.2171906253646725E-2</v>
      </c>
      <c r="F60">
        <f t="shared" si="2"/>
        <v>-2.6161681428755596E-2</v>
      </c>
      <c r="G60">
        <f t="shared" si="3"/>
        <v>-2.0178330434681351E-2</v>
      </c>
      <c r="H60">
        <f>0</f>
        <v>0</v>
      </c>
    </row>
    <row r="61" spans="1:8" x14ac:dyDescent="0.2">
      <c r="A61" s="4">
        <v>44587</v>
      </c>
      <c r="B61">
        <v>110.7099990844727</v>
      </c>
      <c r="C61">
        <v>4349.93017578125</v>
      </c>
      <c r="D61">
        <f t="shared" si="0"/>
        <v>-3.7793411259386955E-3</v>
      </c>
      <c r="E61">
        <f t="shared" si="1"/>
        <v>-1.4966358477518371E-3</v>
      </c>
      <c r="F61">
        <f t="shared" si="2"/>
        <v>-4.0466590528987385E-3</v>
      </c>
      <c r="G61">
        <f t="shared" si="3"/>
        <v>2.67317926960043E-4</v>
      </c>
      <c r="H61">
        <f>0</f>
        <v>0</v>
      </c>
    </row>
    <row r="62" spans="1:8" x14ac:dyDescent="0.2">
      <c r="A62" s="4">
        <v>44588</v>
      </c>
      <c r="B62">
        <v>102.59999847412109</v>
      </c>
      <c r="C62">
        <v>4326.509765625</v>
      </c>
      <c r="D62">
        <f t="shared" si="0"/>
        <v>-7.3254454678150616E-2</v>
      </c>
      <c r="E62">
        <f t="shared" si="1"/>
        <v>-5.3840887577105701E-3</v>
      </c>
      <c r="F62">
        <f t="shared" si="2"/>
        <v>-1.2099954643552251E-2</v>
      </c>
      <c r="G62">
        <f t="shared" si="3"/>
        <v>-6.1154500034598366E-2</v>
      </c>
      <c r="H62">
        <f>0</f>
        <v>0</v>
      </c>
    </row>
    <row r="63" spans="1:8" x14ac:dyDescent="0.2">
      <c r="A63" s="4">
        <v>44589</v>
      </c>
      <c r="B63">
        <v>105.2399978637695</v>
      </c>
      <c r="C63">
        <v>4431.85009765625</v>
      </c>
      <c r="D63">
        <f t="shared" si="0"/>
        <v>2.573098858587497E-2</v>
      </c>
      <c r="E63">
        <f t="shared" si="1"/>
        <v>2.4347646888076113E-2</v>
      </c>
      <c r="F63">
        <f t="shared" si="2"/>
        <v>4.9492677119344526E-2</v>
      </c>
      <c r="G63">
        <f t="shared" si="3"/>
        <v>-2.3761688533469556E-2</v>
      </c>
      <c r="H63">
        <f>0</f>
        <v>0</v>
      </c>
    </row>
    <row r="64" spans="1:8" x14ac:dyDescent="0.2">
      <c r="A64" s="4">
        <v>44592</v>
      </c>
      <c r="B64">
        <v>114.25</v>
      </c>
      <c r="C64">
        <v>4515.5498046875</v>
      </c>
      <c r="D64">
        <f t="shared" si="0"/>
        <v>8.5613857080211186E-2</v>
      </c>
      <c r="E64">
        <f t="shared" si="1"/>
        <v>1.8885951732779516E-2</v>
      </c>
      <c r="F64">
        <f t="shared" si="2"/>
        <v>3.8178161797765842E-2</v>
      </c>
      <c r="G64">
        <f t="shared" si="3"/>
        <v>4.7435695282445345E-2</v>
      </c>
      <c r="H64">
        <f>0</f>
        <v>0</v>
      </c>
    </row>
    <row r="65" spans="1:8" x14ac:dyDescent="0.2">
      <c r="A65" s="4">
        <v>44593</v>
      </c>
      <c r="B65">
        <v>116.7799987792969</v>
      </c>
      <c r="C65">
        <v>4546.5400390625</v>
      </c>
      <c r="D65">
        <f t="shared" si="0"/>
        <v>2.2144409446799962E-2</v>
      </c>
      <c r="E65">
        <f t="shared" si="1"/>
        <v>6.8630035578014503E-3</v>
      </c>
      <c r="F65">
        <f t="shared" si="2"/>
        <v>1.3271273465777174E-2</v>
      </c>
      <c r="G65">
        <f t="shared" si="3"/>
        <v>8.8731359810227881E-3</v>
      </c>
      <c r="H65">
        <f>0</f>
        <v>0</v>
      </c>
    </row>
    <row r="66" spans="1:8" x14ac:dyDescent="0.2">
      <c r="A66" s="4">
        <v>44594</v>
      </c>
      <c r="B66">
        <v>122.7600021362305</v>
      </c>
      <c r="C66">
        <v>4589.3798828125</v>
      </c>
      <c r="D66">
        <f t="shared" ref="D66:D129" si="4">(B66/B65)-1</f>
        <v>5.1207427808209083E-2</v>
      </c>
      <c r="E66">
        <f t="shared" ref="E66:E129" si="5">(C66/C65)-1</f>
        <v>9.4225154473364103E-3</v>
      </c>
      <c r="F66">
        <f t="shared" ref="F66:F129" si="6">alpha_amd+beta_amd*E66</f>
        <v>1.8573589993242441E-2</v>
      </c>
      <c r="G66">
        <f t="shared" ref="G66:G129" si="7">D66-F66</f>
        <v>3.2633837814966642E-2</v>
      </c>
      <c r="H66">
        <f>0</f>
        <v>0</v>
      </c>
    </row>
    <row r="67" spans="1:8" x14ac:dyDescent="0.2">
      <c r="A67" s="4">
        <v>44595</v>
      </c>
      <c r="B67">
        <v>120.0800018310547</v>
      </c>
      <c r="C67">
        <v>4477.43994140625</v>
      </c>
      <c r="D67">
        <f t="shared" si="4"/>
        <v>-2.1831217485657195E-2</v>
      </c>
      <c r="E67">
        <f t="shared" si="5"/>
        <v>-2.4391082077444004E-2</v>
      </c>
      <c r="F67">
        <f t="shared" si="6"/>
        <v>-5.1475077388129738E-2</v>
      </c>
      <c r="G67">
        <f t="shared" si="7"/>
        <v>2.9643859902472543E-2</v>
      </c>
      <c r="H67">
        <f>0</f>
        <v>0</v>
      </c>
    </row>
    <row r="68" spans="1:8" x14ac:dyDescent="0.2">
      <c r="A68" s="4">
        <v>44596</v>
      </c>
      <c r="B68">
        <v>123.59999847412109</v>
      </c>
      <c r="C68">
        <v>4500.52978515625</v>
      </c>
      <c r="D68">
        <f t="shared" si="4"/>
        <v>2.9313762403325283E-2</v>
      </c>
      <c r="E68">
        <f t="shared" si="5"/>
        <v>5.1569298644233985E-3</v>
      </c>
      <c r="F68">
        <f t="shared" si="6"/>
        <v>9.7369500744856584E-3</v>
      </c>
      <c r="G68">
        <f t="shared" si="7"/>
        <v>1.9576812328839625E-2</v>
      </c>
      <c r="H68">
        <f>0</f>
        <v>0</v>
      </c>
    </row>
    <row r="69" spans="1:8" x14ac:dyDescent="0.2">
      <c r="A69" s="4">
        <v>44599</v>
      </c>
      <c r="B69">
        <v>123.6699981689453</v>
      </c>
      <c r="C69">
        <v>4483.8701171875</v>
      </c>
      <c r="D69">
        <f t="shared" si="4"/>
        <v>5.6634058000293308E-4</v>
      </c>
      <c r="E69">
        <f t="shared" si="5"/>
        <v>-3.7017126347429485E-3</v>
      </c>
      <c r="F69">
        <f t="shared" si="6"/>
        <v>-8.6147234325947078E-3</v>
      </c>
      <c r="G69">
        <f t="shared" si="7"/>
        <v>9.1810640125976409E-3</v>
      </c>
      <c r="H69">
        <f>0</f>
        <v>0</v>
      </c>
    </row>
    <row r="70" spans="1:8" x14ac:dyDescent="0.2">
      <c r="A70" s="4">
        <v>44600</v>
      </c>
      <c r="B70">
        <v>128.22999572753909</v>
      </c>
      <c r="C70">
        <v>4521.5400390625</v>
      </c>
      <c r="D70">
        <f t="shared" si="4"/>
        <v>3.6872302305401394E-2</v>
      </c>
      <c r="E70">
        <f t="shared" si="5"/>
        <v>8.4012071916632625E-3</v>
      </c>
      <c r="F70">
        <f t="shared" si="6"/>
        <v>1.6457835162864854E-2</v>
      </c>
      <c r="G70">
        <f t="shared" si="7"/>
        <v>2.041446714253654E-2</v>
      </c>
      <c r="H70">
        <f>0</f>
        <v>0</v>
      </c>
    </row>
    <row r="71" spans="1:8" x14ac:dyDescent="0.2">
      <c r="A71" s="4">
        <v>44601</v>
      </c>
      <c r="B71">
        <v>132.8500061035156</v>
      </c>
      <c r="C71">
        <v>4587.18017578125</v>
      </c>
      <c r="D71">
        <f t="shared" si="4"/>
        <v>3.6029092489350267E-2</v>
      </c>
      <c r="E71">
        <f t="shared" si="5"/>
        <v>1.4517207887505545E-2</v>
      </c>
      <c r="F71">
        <f t="shared" si="6"/>
        <v>2.9127817945185767E-2</v>
      </c>
      <c r="G71">
        <f t="shared" si="7"/>
        <v>6.9012745441645006E-3</v>
      </c>
      <c r="H71">
        <f>0</f>
        <v>0</v>
      </c>
    </row>
    <row r="72" spans="1:8" x14ac:dyDescent="0.2">
      <c r="A72" s="4">
        <v>44602</v>
      </c>
      <c r="B72">
        <v>125.76999664306641</v>
      </c>
      <c r="C72">
        <v>4504.080078125</v>
      </c>
      <c r="D72">
        <f t="shared" si="4"/>
        <v>-5.3293256568859415E-2</v>
      </c>
      <c r="E72">
        <f t="shared" si="5"/>
        <v>-1.8115725668459759E-2</v>
      </c>
      <c r="F72">
        <f t="shared" si="6"/>
        <v>-3.8474971336995969E-2</v>
      </c>
      <c r="G72">
        <f t="shared" si="7"/>
        <v>-1.4818285231863446E-2</v>
      </c>
      <c r="H72">
        <f>0</f>
        <v>0</v>
      </c>
    </row>
    <row r="73" spans="1:8" x14ac:dyDescent="0.2">
      <c r="A73" s="4">
        <v>44603</v>
      </c>
      <c r="B73">
        <v>113.1800003051758</v>
      </c>
      <c r="C73">
        <v>4418.64013671875</v>
      </c>
      <c r="D73">
        <f t="shared" si="4"/>
        <v>-0.10010333683653383</v>
      </c>
      <c r="E73">
        <f t="shared" si="5"/>
        <v>-1.896945434456343E-2</v>
      </c>
      <c r="F73">
        <f t="shared" si="6"/>
        <v>-4.0243566235024751E-2</v>
      </c>
      <c r="G73">
        <f t="shared" si="7"/>
        <v>-5.9859770601509078E-2</v>
      </c>
      <c r="H73">
        <f>0</f>
        <v>0</v>
      </c>
    </row>
    <row r="74" spans="1:8" x14ac:dyDescent="0.2">
      <c r="A74" s="4">
        <v>44606</v>
      </c>
      <c r="B74">
        <v>114.26999664306641</v>
      </c>
      <c r="C74">
        <v>4401.669921875</v>
      </c>
      <c r="D74">
        <f t="shared" si="4"/>
        <v>9.6306444155467297E-3</v>
      </c>
      <c r="E74">
        <f t="shared" si="5"/>
        <v>-3.8405967262932217E-3</v>
      </c>
      <c r="F74">
        <f t="shared" si="6"/>
        <v>-8.9024374365967805E-3</v>
      </c>
      <c r="G74">
        <f t="shared" si="7"/>
        <v>1.8533081852143508E-2</v>
      </c>
      <c r="H74">
        <f>0</f>
        <v>0</v>
      </c>
    </row>
    <row r="75" spans="1:8" x14ac:dyDescent="0.2">
      <c r="A75" s="4">
        <v>44607</v>
      </c>
      <c r="B75">
        <v>121.4700012207031</v>
      </c>
      <c r="C75">
        <v>4471.06982421875</v>
      </c>
      <c r="D75">
        <f t="shared" si="4"/>
        <v>6.3008705602106696E-2</v>
      </c>
      <c r="E75">
        <f t="shared" si="5"/>
        <v>1.5766721170720421E-2</v>
      </c>
      <c r="F75">
        <f t="shared" si="6"/>
        <v>3.1716325136719611E-2</v>
      </c>
      <c r="G75">
        <f t="shared" si="7"/>
        <v>3.1292380465387085E-2</v>
      </c>
      <c r="H75">
        <f>0</f>
        <v>0</v>
      </c>
    </row>
    <row r="76" spans="1:8" x14ac:dyDescent="0.2">
      <c r="A76" s="4">
        <v>44608</v>
      </c>
      <c r="B76">
        <v>117.69000244140619</v>
      </c>
      <c r="C76">
        <v>4475.009765625</v>
      </c>
      <c r="D76">
        <f t="shared" si="4"/>
        <v>-3.1118784401993116E-2</v>
      </c>
      <c r="E76">
        <f t="shared" si="5"/>
        <v>8.8120775589506373E-4</v>
      </c>
      <c r="F76">
        <f t="shared" si="6"/>
        <v>8.7931120373300749E-4</v>
      </c>
      <c r="G76">
        <f t="shared" si="7"/>
        <v>-3.1998095605726126E-2</v>
      </c>
      <c r="H76">
        <f>0</f>
        <v>0</v>
      </c>
    </row>
    <row r="77" spans="1:8" x14ac:dyDescent="0.2">
      <c r="A77" s="4">
        <v>44609</v>
      </c>
      <c r="B77">
        <v>112.370002746582</v>
      </c>
      <c r="C77">
        <v>4380.259765625</v>
      </c>
      <c r="D77">
        <f t="shared" si="4"/>
        <v>-4.5203497191469877E-2</v>
      </c>
      <c r="E77">
        <f t="shared" si="5"/>
        <v>-2.1173138152195015E-2</v>
      </c>
      <c r="F77">
        <f t="shared" si="6"/>
        <v>-4.4808744901428811E-2</v>
      </c>
      <c r="G77">
        <f t="shared" si="7"/>
        <v>-3.9475229004106577E-4</v>
      </c>
      <c r="H77">
        <f>0</f>
        <v>0</v>
      </c>
    </row>
    <row r="78" spans="1:8" x14ac:dyDescent="0.2">
      <c r="A78" s="4">
        <v>44610</v>
      </c>
      <c r="B78">
        <v>113.8300018310547</v>
      </c>
      <c r="C78">
        <v>4348.8701171875</v>
      </c>
      <c r="D78">
        <f t="shared" si="4"/>
        <v>1.2992783205365788E-2</v>
      </c>
      <c r="E78">
        <f t="shared" si="5"/>
        <v>-7.1661613961429005E-3</v>
      </c>
      <c r="F78">
        <f t="shared" si="6"/>
        <v>-1.5791718390592391E-2</v>
      </c>
      <c r="G78">
        <f t="shared" si="7"/>
        <v>2.8784501595958179E-2</v>
      </c>
      <c r="H78">
        <f>0</f>
        <v>0</v>
      </c>
    </row>
    <row r="79" spans="1:8" x14ac:dyDescent="0.2">
      <c r="A79" s="4">
        <v>44614</v>
      </c>
      <c r="B79">
        <v>115.65000152587891</v>
      </c>
      <c r="C79">
        <v>4304.759765625</v>
      </c>
      <c r="D79">
        <f t="shared" si="4"/>
        <v>1.5988752223033753E-2</v>
      </c>
      <c r="E79">
        <f t="shared" si="5"/>
        <v>-1.0142945264832837E-2</v>
      </c>
      <c r="F79">
        <f t="shared" si="6"/>
        <v>-2.1958460717589133E-2</v>
      </c>
      <c r="G79">
        <f t="shared" si="7"/>
        <v>3.7947212940622886E-2</v>
      </c>
      <c r="H79">
        <f>0</f>
        <v>0</v>
      </c>
    </row>
    <row r="80" spans="1:8" x14ac:dyDescent="0.2">
      <c r="A80" s="4">
        <v>44615</v>
      </c>
      <c r="B80">
        <v>109.7600021362305</v>
      </c>
      <c r="C80">
        <v>4225.5</v>
      </c>
      <c r="D80">
        <f t="shared" si="4"/>
        <v>-5.0929522801004157E-2</v>
      </c>
      <c r="E80">
        <f t="shared" si="5"/>
        <v>-1.8412122845487655E-2</v>
      </c>
      <c r="F80">
        <f t="shared" si="6"/>
        <v>-3.9088991399522273E-2</v>
      </c>
      <c r="G80">
        <f t="shared" si="7"/>
        <v>-1.1840531401481884E-2</v>
      </c>
      <c r="H80">
        <f>0</f>
        <v>0</v>
      </c>
    </row>
    <row r="81" spans="1:8" x14ac:dyDescent="0.2">
      <c r="A81" s="4">
        <v>44616</v>
      </c>
      <c r="B81">
        <v>116.61000061035161</v>
      </c>
      <c r="C81">
        <v>4288.7001953125</v>
      </c>
      <c r="D81">
        <f t="shared" si="4"/>
        <v>6.2408877011674191E-2</v>
      </c>
      <c r="E81">
        <f t="shared" si="5"/>
        <v>1.4956856067329216E-2</v>
      </c>
      <c r="F81">
        <f t="shared" si="6"/>
        <v>3.0038598559130335E-2</v>
      </c>
      <c r="G81">
        <f t="shared" si="7"/>
        <v>3.2370278452543852E-2</v>
      </c>
      <c r="H81">
        <f>0</f>
        <v>0</v>
      </c>
    </row>
    <row r="82" spans="1:8" x14ac:dyDescent="0.2">
      <c r="A82" s="4">
        <v>44617</v>
      </c>
      <c r="B82">
        <v>121.05999755859381</v>
      </c>
      <c r="C82">
        <v>4384.64990234375</v>
      </c>
      <c r="D82">
        <f t="shared" si="4"/>
        <v>3.8161366306066036E-2</v>
      </c>
      <c r="E82">
        <f t="shared" si="5"/>
        <v>2.2372677655603468E-2</v>
      </c>
      <c r="F82">
        <f t="shared" si="6"/>
        <v>4.5401306399250801E-2</v>
      </c>
      <c r="G82">
        <f t="shared" si="7"/>
        <v>-7.2399400931847657E-3</v>
      </c>
      <c r="H82">
        <f>0</f>
        <v>0</v>
      </c>
    </row>
    <row r="83" spans="1:8" x14ac:dyDescent="0.2">
      <c r="A83" s="4">
        <v>44620</v>
      </c>
      <c r="B83">
        <v>123.3399963378906</v>
      </c>
      <c r="C83">
        <v>4373.93994140625</v>
      </c>
      <c r="D83">
        <f t="shared" si="4"/>
        <v>1.8833626509807688E-2</v>
      </c>
      <c r="E83">
        <f t="shared" si="5"/>
        <v>-2.4426034406476171E-3</v>
      </c>
      <c r="F83">
        <f t="shared" si="6"/>
        <v>-6.00633723324474E-3</v>
      </c>
      <c r="G83">
        <f t="shared" si="7"/>
        <v>2.4839963743052428E-2</v>
      </c>
      <c r="H83">
        <f>0</f>
        <v>0</v>
      </c>
    </row>
    <row r="84" spans="1:8" x14ac:dyDescent="0.2">
      <c r="A84" s="4">
        <v>44621</v>
      </c>
      <c r="B84">
        <v>113.8300018310547</v>
      </c>
      <c r="C84">
        <v>4306.259765625</v>
      </c>
      <c r="D84">
        <f t="shared" si="4"/>
        <v>-7.7103898080094102E-2</v>
      </c>
      <c r="E84">
        <f t="shared" si="5"/>
        <v>-1.5473503680411893E-2</v>
      </c>
      <c r="F84">
        <f t="shared" si="6"/>
        <v>-3.3001311545165973E-2</v>
      </c>
      <c r="G84">
        <f t="shared" si="7"/>
        <v>-4.4102586534928129E-2</v>
      </c>
      <c r="H84">
        <f>0</f>
        <v>0</v>
      </c>
    </row>
    <row r="85" spans="1:8" x14ac:dyDescent="0.2">
      <c r="A85" s="4">
        <v>44622</v>
      </c>
      <c r="B85">
        <v>118.2799987792969</v>
      </c>
      <c r="C85">
        <v>4386.5400390625</v>
      </c>
      <c r="D85">
        <f t="shared" si="4"/>
        <v>3.9093357433542364E-2</v>
      </c>
      <c r="E85">
        <f t="shared" si="5"/>
        <v>1.8642691757321028E-2</v>
      </c>
      <c r="F85">
        <f t="shared" si="6"/>
        <v>3.7674221420064102E-2</v>
      </c>
      <c r="G85">
        <f t="shared" si="7"/>
        <v>1.4191360134782616E-3</v>
      </c>
      <c r="H85">
        <f>0</f>
        <v>0</v>
      </c>
    </row>
    <row r="86" spans="1:8" x14ac:dyDescent="0.2">
      <c r="A86" s="4">
        <v>44623</v>
      </c>
      <c r="B86">
        <v>111.98000335693359</v>
      </c>
      <c r="C86">
        <v>4363.490234375</v>
      </c>
      <c r="D86">
        <f t="shared" si="4"/>
        <v>-5.3263404526395997E-2</v>
      </c>
      <c r="E86">
        <f t="shared" si="5"/>
        <v>-5.2546664300883172E-3</v>
      </c>
      <c r="F86">
        <f t="shared" si="6"/>
        <v>-1.1831841746878355E-2</v>
      </c>
      <c r="G86">
        <f t="shared" si="7"/>
        <v>-4.1431562779517643E-2</v>
      </c>
      <c r="H86">
        <f>0</f>
        <v>0</v>
      </c>
    </row>
    <row r="87" spans="1:8" x14ac:dyDescent="0.2">
      <c r="A87" s="4">
        <v>44624</v>
      </c>
      <c r="B87">
        <v>108.4100036621094</v>
      </c>
      <c r="C87">
        <v>4328.8701171875</v>
      </c>
      <c r="D87">
        <f t="shared" si="4"/>
        <v>-3.1880689299900289E-2</v>
      </c>
      <c r="E87">
        <f t="shared" si="5"/>
        <v>-7.9340425503344747E-3</v>
      </c>
      <c r="F87">
        <f t="shared" si="6"/>
        <v>-1.7382470499088695E-2</v>
      </c>
      <c r="G87">
        <f t="shared" si="7"/>
        <v>-1.4498218800811594E-2</v>
      </c>
      <c r="H87">
        <f>0</f>
        <v>0</v>
      </c>
    </row>
    <row r="88" spans="1:8" x14ac:dyDescent="0.2">
      <c r="A88" s="4">
        <v>44627</v>
      </c>
      <c r="B88">
        <v>102.9499969482422</v>
      </c>
      <c r="C88">
        <v>4201.08984375</v>
      </c>
      <c r="D88">
        <f t="shared" si="4"/>
        <v>-5.0364417760605074E-2</v>
      </c>
      <c r="E88">
        <f t="shared" si="5"/>
        <v>-2.9518158313449172E-2</v>
      </c>
      <c r="F88">
        <f t="shared" si="6"/>
        <v>-6.20963920125693E-2</v>
      </c>
      <c r="G88">
        <f t="shared" si="7"/>
        <v>1.1731974251964226E-2</v>
      </c>
      <c r="H88">
        <f>0</f>
        <v>0</v>
      </c>
    </row>
    <row r="89" spans="1:8" x14ac:dyDescent="0.2">
      <c r="A89" s="4">
        <v>44628</v>
      </c>
      <c r="B89">
        <v>105.5299987792969</v>
      </c>
      <c r="C89">
        <v>4170.7001953125</v>
      </c>
      <c r="D89">
        <f t="shared" si="4"/>
        <v>2.5060727610820566E-2</v>
      </c>
      <c r="E89">
        <f t="shared" si="5"/>
        <v>-7.2337535181997703E-3</v>
      </c>
      <c r="F89">
        <f t="shared" si="6"/>
        <v>-1.5931743067709132E-2</v>
      </c>
      <c r="G89">
        <f t="shared" si="7"/>
        <v>4.0992470678529694E-2</v>
      </c>
      <c r="H89">
        <f>0</f>
        <v>0</v>
      </c>
    </row>
    <row r="90" spans="1:8" x14ac:dyDescent="0.2">
      <c r="A90" s="4">
        <v>44629</v>
      </c>
      <c r="B90">
        <v>111.0500030517578</v>
      </c>
      <c r="C90">
        <v>4277.8798828125</v>
      </c>
      <c r="D90">
        <f t="shared" si="4"/>
        <v>5.23074418299323E-2</v>
      </c>
      <c r="E90">
        <f t="shared" si="5"/>
        <v>2.5698247891435821E-2</v>
      </c>
      <c r="F90">
        <f t="shared" si="6"/>
        <v>5.2290598883805058E-2</v>
      </c>
      <c r="G90">
        <f t="shared" si="7"/>
        <v>1.6842946127242076E-5</v>
      </c>
      <c r="H90">
        <f>0</f>
        <v>0</v>
      </c>
    </row>
    <row r="91" spans="1:8" x14ac:dyDescent="0.2">
      <c r="A91" s="4">
        <v>44630</v>
      </c>
      <c r="B91">
        <v>106.4599990844727</v>
      </c>
      <c r="C91">
        <v>4259.52001953125</v>
      </c>
      <c r="D91">
        <f t="shared" si="4"/>
        <v>-4.1332767592503372E-2</v>
      </c>
      <c r="E91">
        <f t="shared" si="5"/>
        <v>-4.291813651667864E-3</v>
      </c>
      <c r="F91">
        <f t="shared" si="6"/>
        <v>-9.8371840070925805E-3</v>
      </c>
      <c r="G91">
        <f t="shared" si="7"/>
        <v>-3.149558358541079E-2</v>
      </c>
      <c r="H91">
        <f>0</f>
        <v>0</v>
      </c>
    </row>
    <row r="92" spans="1:8" x14ac:dyDescent="0.2">
      <c r="A92" s="4">
        <v>44631</v>
      </c>
      <c r="B92">
        <v>104.2900009155273</v>
      </c>
      <c r="C92">
        <v>4204.31005859375</v>
      </c>
      <c r="D92">
        <f t="shared" si="4"/>
        <v>-2.0383225508235903E-2</v>
      </c>
      <c r="E92">
        <f t="shared" si="5"/>
        <v>-1.2961545123475138E-2</v>
      </c>
      <c r="F92">
        <f t="shared" si="6"/>
        <v>-2.7797507090413651E-2</v>
      </c>
      <c r="G92">
        <f t="shared" si="7"/>
        <v>7.4142815821777487E-3</v>
      </c>
      <c r="H92">
        <f>0</f>
        <v>0</v>
      </c>
    </row>
    <row r="93" spans="1:8" x14ac:dyDescent="0.2">
      <c r="A93" s="4">
        <v>44634</v>
      </c>
      <c r="B93">
        <v>102.25</v>
      </c>
      <c r="C93">
        <v>4173.10986328125</v>
      </c>
      <c r="D93">
        <f t="shared" si="4"/>
        <v>-1.9560848572430789E-2</v>
      </c>
      <c r="E93">
        <f t="shared" si="5"/>
        <v>-7.4210024659636664E-3</v>
      </c>
      <c r="F93">
        <f t="shared" si="6"/>
        <v>-1.6319650306795792E-2</v>
      </c>
      <c r="G93">
        <f t="shared" si="7"/>
        <v>-3.2411982656349973E-3</v>
      </c>
      <c r="H93">
        <f>0</f>
        <v>0</v>
      </c>
    </row>
    <row r="94" spans="1:8" x14ac:dyDescent="0.2">
      <c r="A94" s="4">
        <v>44635</v>
      </c>
      <c r="B94">
        <v>109.3300018310547</v>
      </c>
      <c r="C94">
        <v>4262.4501953125</v>
      </c>
      <c r="D94">
        <f t="shared" si="4"/>
        <v>6.9242071697356522E-2</v>
      </c>
      <c r="E94">
        <f t="shared" si="5"/>
        <v>2.1408574170870942E-2</v>
      </c>
      <c r="F94">
        <f t="shared" si="6"/>
        <v>4.3404057680780136E-2</v>
      </c>
      <c r="G94">
        <f t="shared" si="7"/>
        <v>2.5838014016576386E-2</v>
      </c>
      <c r="H94">
        <f>0</f>
        <v>0</v>
      </c>
    </row>
    <row r="95" spans="1:8" x14ac:dyDescent="0.2">
      <c r="A95" s="4">
        <v>44636</v>
      </c>
      <c r="B95">
        <v>115.370002746582</v>
      </c>
      <c r="C95">
        <v>4357.85986328125</v>
      </c>
      <c r="D95">
        <f t="shared" si="4"/>
        <v>5.524559420442321E-2</v>
      </c>
      <c r="E95">
        <f t="shared" si="5"/>
        <v>2.238376135718223E-2</v>
      </c>
      <c r="F95">
        <f t="shared" si="6"/>
        <v>4.54242675327024E-2</v>
      </c>
      <c r="G95">
        <f t="shared" si="7"/>
        <v>9.8213266717208092E-3</v>
      </c>
      <c r="H95">
        <f>0</f>
        <v>0</v>
      </c>
    </row>
    <row r="96" spans="1:8" x14ac:dyDescent="0.2">
      <c r="A96" s="4">
        <v>44637</v>
      </c>
      <c r="B96">
        <v>111.69000244140619</v>
      </c>
      <c r="C96">
        <v>4411.669921875</v>
      </c>
      <c r="D96">
        <f t="shared" si="4"/>
        <v>-3.1897375553151197E-2</v>
      </c>
      <c r="E96">
        <f t="shared" si="5"/>
        <v>1.234781757145198E-2</v>
      </c>
      <c r="F96">
        <f t="shared" si="6"/>
        <v>2.4633682100626799E-2</v>
      </c>
      <c r="G96">
        <f t="shared" si="7"/>
        <v>-5.6531057653778E-2</v>
      </c>
      <c r="H96">
        <f>0</f>
        <v>0</v>
      </c>
    </row>
    <row r="97" spans="1:8" x14ac:dyDescent="0.2">
      <c r="A97" s="4">
        <v>44638</v>
      </c>
      <c r="B97">
        <v>113.4599990844727</v>
      </c>
      <c r="C97">
        <v>4463.1201171875</v>
      </c>
      <c r="D97">
        <f t="shared" si="4"/>
        <v>1.5847404462141279E-2</v>
      </c>
      <c r="E97">
        <f t="shared" si="5"/>
        <v>1.1662294827948783E-2</v>
      </c>
      <c r="F97">
        <f t="shared" si="6"/>
        <v>2.3213544695642619E-2</v>
      </c>
      <c r="G97">
        <f t="shared" si="7"/>
        <v>-7.36614023350134E-3</v>
      </c>
      <c r="H97">
        <f>0</f>
        <v>0</v>
      </c>
    </row>
    <row r="98" spans="1:8" x14ac:dyDescent="0.2">
      <c r="A98" s="4">
        <v>44641</v>
      </c>
      <c r="B98">
        <v>115.9199981689453</v>
      </c>
      <c r="C98">
        <v>4461.18017578125</v>
      </c>
      <c r="D98">
        <f t="shared" si="4"/>
        <v>2.1681642026465164E-2</v>
      </c>
      <c r="E98">
        <f t="shared" si="5"/>
        <v>-4.3466036210393355E-4</v>
      </c>
      <c r="F98">
        <f t="shared" si="6"/>
        <v>-1.8466574852807338E-3</v>
      </c>
      <c r="G98">
        <f t="shared" si="7"/>
        <v>2.3528299511745898E-2</v>
      </c>
      <c r="H98">
        <f>0</f>
        <v>0</v>
      </c>
    </row>
    <row r="99" spans="1:8" x14ac:dyDescent="0.2">
      <c r="A99" s="4">
        <v>44642</v>
      </c>
      <c r="B99">
        <v>114.7799987792969</v>
      </c>
      <c r="C99">
        <v>4511.60986328125</v>
      </c>
      <c r="D99">
        <f t="shared" si="4"/>
        <v>-9.8343634200798169E-3</v>
      </c>
      <c r="E99">
        <f t="shared" si="5"/>
        <v>1.1304113600650201E-2</v>
      </c>
      <c r="F99">
        <f t="shared" si="6"/>
        <v>2.2471532029439249E-2</v>
      </c>
      <c r="G99">
        <f t="shared" si="7"/>
        <v>-3.2305895449519062E-2</v>
      </c>
      <c r="H99">
        <f>0</f>
        <v>0</v>
      </c>
    </row>
    <row r="100" spans="1:8" x14ac:dyDescent="0.2">
      <c r="A100" s="4">
        <v>44643</v>
      </c>
      <c r="B100">
        <v>113.9199981689453</v>
      </c>
      <c r="C100">
        <v>4456.240234375</v>
      </c>
      <c r="D100">
        <f t="shared" si="4"/>
        <v>-7.4925999259265463E-3</v>
      </c>
      <c r="E100">
        <f t="shared" si="5"/>
        <v>-1.2272698789159042E-2</v>
      </c>
      <c r="F100">
        <f t="shared" si="6"/>
        <v>-2.6370484493541981E-2</v>
      </c>
      <c r="G100">
        <f t="shared" si="7"/>
        <v>1.8877884567615435E-2</v>
      </c>
      <c r="H100">
        <f>0</f>
        <v>0</v>
      </c>
    </row>
    <row r="101" spans="1:8" x14ac:dyDescent="0.2">
      <c r="A101" s="4">
        <v>44644</v>
      </c>
      <c r="B101">
        <v>120.5299987792969</v>
      </c>
      <c r="C101">
        <v>4520.16015625</v>
      </c>
      <c r="D101">
        <f t="shared" si="4"/>
        <v>5.8023180447640543E-2</v>
      </c>
      <c r="E101">
        <f t="shared" si="5"/>
        <v>1.4343912920566471E-2</v>
      </c>
      <c r="F101">
        <f t="shared" si="6"/>
        <v>2.8768817945582503E-2</v>
      </c>
      <c r="G101">
        <f t="shared" si="7"/>
        <v>2.925436250205804E-2</v>
      </c>
      <c r="H101">
        <f>0</f>
        <v>0</v>
      </c>
    </row>
    <row r="102" spans="1:8" x14ac:dyDescent="0.2">
      <c r="A102" s="4">
        <v>44645</v>
      </c>
      <c r="B102">
        <v>119.6699981689453</v>
      </c>
      <c r="C102">
        <v>4543.06005859375</v>
      </c>
      <c r="D102">
        <f t="shared" si="4"/>
        <v>-7.1351582100847022E-3</v>
      </c>
      <c r="E102">
        <f t="shared" si="5"/>
        <v>5.0661705674490687E-3</v>
      </c>
      <c r="F102">
        <f t="shared" si="6"/>
        <v>9.5489319909066225E-3</v>
      </c>
      <c r="G102">
        <f t="shared" si="7"/>
        <v>-1.6684090200991326E-2</v>
      </c>
      <c r="H102">
        <f>0</f>
        <v>0</v>
      </c>
    </row>
    <row r="103" spans="1:8" x14ac:dyDescent="0.2">
      <c r="A103" s="4">
        <v>44648</v>
      </c>
      <c r="B103">
        <v>120.2399978637695</v>
      </c>
      <c r="C103">
        <v>4575.52001953125</v>
      </c>
      <c r="D103">
        <f t="shared" si="4"/>
        <v>4.7630960436675363E-3</v>
      </c>
      <c r="E103">
        <f t="shared" si="5"/>
        <v>7.1449552765867619E-3</v>
      </c>
      <c r="F103">
        <f t="shared" si="6"/>
        <v>1.3855368138114962E-2</v>
      </c>
      <c r="G103">
        <f t="shared" si="7"/>
        <v>-9.0922720944474258E-3</v>
      </c>
      <c r="H103">
        <f>0</f>
        <v>0</v>
      </c>
    </row>
    <row r="104" spans="1:8" x14ac:dyDescent="0.2">
      <c r="A104" s="4">
        <v>44649</v>
      </c>
      <c r="B104">
        <v>123.23000335693359</v>
      </c>
      <c r="C104">
        <v>4631.60009765625</v>
      </c>
      <c r="D104">
        <f t="shared" si="4"/>
        <v>2.4866978927858385E-2</v>
      </c>
      <c r="E104">
        <f t="shared" si="5"/>
        <v>1.2256547427530462E-2</v>
      </c>
      <c r="F104">
        <f t="shared" si="6"/>
        <v>2.4444605740185619E-2</v>
      </c>
      <c r="G104">
        <f t="shared" si="7"/>
        <v>4.2237318767276641E-4</v>
      </c>
      <c r="H104">
        <f>0</f>
        <v>0</v>
      </c>
    </row>
    <row r="105" spans="1:8" x14ac:dyDescent="0.2">
      <c r="A105" s="4">
        <v>44650</v>
      </c>
      <c r="B105">
        <v>119.2200012207031</v>
      </c>
      <c r="C105">
        <v>4602.4501953125</v>
      </c>
      <c r="D105">
        <f t="shared" si="4"/>
        <v>-3.2540793856960293E-2</v>
      </c>
      <c r="E105">
        <f t="shared" si="5"/>
        <v>-6.2937001746978805E-3</v>
      </c>
      <c r="F105">
        <f t="shared" si="6"/>
        <v>-1.3984316919649832E-2</v>
      </c>
      <c r="G105">
        <f t="shared" si="7"/>
        <v>-1.8556476937310461E-2</v>
      </c>
      <c r="H105">
        <f>0</f>
        <v>0</v>
      </c>
    </row>
    <row r="106" spans="1:8" x14ac:dyDescent="0.2">
      <c r="A106" s="4">
        <v>44651</v>
      </c>
      <c r="B106">
        <v>109.3399963378906</v>
      </c>
      <c r="C106">
        <v>4530.41015625</v>
      </c>
      <c r="D106">
        <f t="shared" si="4"/>
        <v>-8.2872041449843503E-2</v>
      </c>
      <c r="E106">
        <f t="shared" si="5"/>
        <v>-1.5652540713177343E-2</v>
      </c>
      <c r="F106">
        <f t="shared" si="6"/>
        <v>-3.3372206879445143E-2</v>
      </c>
      <c r="G106">
        <f t="shared" si="7"/>
        <v>-4.949983457039836E-2</v>
      </c>
      <c r="H106">
        <f>0</f>
        <v>0</v>
      </c>
    </row>
    <row r="107" spans="1:8" x14ac:dyDescent="0.2">
      <c r="A107" s="4">
        <v>44652</v>
      </c>
      <c r="B107">
        <v>108.19000244140619</v>
      </c>
      <c r="C107">
        <v>4545.85986328125</v>
      </c>
      <c r="D107">
        <f t="shared" si="4"/>
        <v>-1.0517595893552167E-2</v>
      </c>
      <c r="E107">
        <f t="shared" si="5"/>
        <v>3.4102225843584133E-3</v>
      </c>
      <c r="F107">
        <f t="shared" si="6"/>
        <v>6.1184496418054176E-3</v>
      </c>
      <c r="G107">
        <f t="shared" si="7"/>
        <v>-1.6636045535357587E-2</v>
      </c>
      <c r="H107">
        <f>0</f>
        <v>0</v>
      </c>
    </row>
    <row r="108" spans="1:8" x14ac:dyDescent="0.2">
      <c r="A108" s="4">
        <v>44655</v>
      </c>
      <c r="B108">
        <v>110.5299987792969</v>
      </c>
      <c r="C108">
        <v>4582.64013671875</v>
      </c>
      <c r="D108">
        <f t="shared" si="4"/>
        <v>2.1628581986196105E-2</v>
      </c>
      <c r="E108">
        <f t="shared" si="5"/>
        <v>8.0909386878793566E-3</v>
      </c>
      <c r="F108">
        <f t="shared" si="6"/>
        <v>1.5815079088047704E-2</v>
      </c>
      <c r="G108">
        <f t="shared" si="7"/>
        <v>5.813502898148401E-3</v>
      </c>
      <c r="H108">
        <f>0</f>
        <v>0</v>
      </c>
    </row>
    <row r="109" spans="1:8" x14ac:dyDescent="0.2">
      <c r="A109" s="4">
        <v>44656</v>
      </c>
      <c r="B109">
        <v>106.8199996948242</v>
      </c>
      <c r="C109">
        <v>4525.1201171875</v>
      </c>
      <c r="D109">
        <f t="shared" si="4"/>
        <v>-3.3565539902707497E-2</v>
      </c>
      <c r="E109">
        <f t="shared" si="5"/>
        <v>-1.2551720801807331E-2</v>
      </c>
      <c r="F109">
        <f t="shared" si="6"/>
        <v>-2.6948509950364706E-2</v>
      </c>
      <c r="G109">
        <f t="shared" si="7"/>
        <v>-6.6170299523427914E-3</v>
      </c>
      <c r="H109">
        <f>0</f>
        <v>0</v>
      </c>
    </row>
    <row r="110" spans="1:8" x14ac:dyDescent="0.2">
      <c r="A110" s="4">
        <v>44657</v>
      </c>
      <c r="B110">
        <v>103.6699981689453</v>
      </c>
      <c r="C110">
        <v>4481.14990234375</v>
      </c>
      <c r="D110">
        <f t="shared" si="4"/>
        <v>-2.9488874132917009E-2</v>
      </c>
      <c r="E110">
        <f t="shared" si="5"/>
        <v>-9.7169166132718976E-3</v>
      </c>
      <c r="F110">
        <f t="shared" si="6"/>
        <v>-2.1075894487058461E-2</v>
      </c>
      <c r="G110">
        <f t="shared" si="7"/>
        <v>-8.4129796458585482E-3</v>
      </c>
      <c r="H110">
        <f>0</f>
        <v>0</v>
      </c>
    </row>
    <row r="111" spans="1:8" x14ac:dyDescent="0.2">
      <c r="A111" s="4">
        <v>44658</v>
      </c>
      <c r="B111">
        <v>103.7200012207031</v>
      </c>
      <c r="C111">
        <v>4500.2099609375</v>
      </c>
      <c r="D111">
        <f t="shared" si="4"/>
        <v>4.8232905026490691E-4</v>
      </c>
      <c r="E111">
        <f t="shared" si="5"/>
        <v>4.2533856284925342E-3</v>
      </c>
      <c r="F111">
        <f t="shared" si="6"/>
        <v>7.8651566458008415E-3</v>
      </c>
      <c r="G111">
        <f t="shared" si="7"/>
        <v>-7.3828275955359346E-3</v>
      </c>
      <c r="H111">
        <f>0</f>
        <v>0</v>
      </c>
    </row>
    <row r="112" spans="1:8" x14ac:dyDescent="0.2">
      <c r="A112" s="4">
        <v>44659</v>
      </c>
      <c r="B112">
        <v>101</v>
      </c>
      <c r="C112">
        <v>4488.27978515625</v>
      </c>
      <c r="D112">
        <f t="shared" si="4"/>
        <v>-2.6224461904076457E-2</v>
      </c>
      <c r="E112">
        <f t="shared" si="5"/>
        <v>-2.6510264820542861E-3</v>
      </c>
      <c r="F112">
        <f t="shared" si="6"/>
        <v>-6.4381089869426505E-3</v>
      </c>
      <c r="G112">
        <f t="shared" si="7"/>
        <v>-1.9786352917133807E-2</v>
      </c>
      <c r="H112">
        <f>0</f>
        <v>0</v>
      </c>
    </row>
    <row r="113" spans="1:8" x14ac:dyDescent="0.2">
      <c r="A113" s="4">
        <v>44662</v>
      </c>
      <c r="B113">
        <v>97.370002746582031</v>
      </c>
      <c r="C113">
        <v>4412.52978515625</v>
      </c>
      <c r="D113">
        <f t="shared" si="4"/>
        <v>-3.5940566865524493E-2</v>
      </c>
      <c r="E113">
        <f t="shared" si="5"/>
        <v>-1.687729010355421E-2</v>
      </c>
      <c r="F113">
        <f t="shared" si="6"/>
        <v>-3.5909412883898664E-2</v>
      </c>
      <c r="G113">
        <f t="shared" si="7"/>
        <v>-3.1153981625828275E-5</v>
      </c>
      <c r="H113">
        <f>0</f>
        <v>0</v>
      </c>
    </row>
    <row r="114" spans="1:8" x14ac:dyDescent="0.2">
      <c r="A114" s="4">
        <v>44663</v>
      </c>
      <c r="B114">
        <v>95.099998474121094</v>
      </c>
      <c r="C114">
        <v>4397.4501953125</v>
      </c>
      <c r="D114">
        <f t="shared" si="4"/>
        <v>-2.331317868367444E-2</v>
      </c>
      <c r="E114">
        <f t="shared" si="5"/>
        <v>-3.4174477177417728E-3</v>
      </c>
      <c r="F114">
        <f t="shared" si="6"/>
        <v>-8.0258367101861891E-3</v>
      </c>
      <c r="G114">
        <f t="shared" si="7"/>
        <v>-1.5287341973488251E-2</v>
      </c>
      <c r="H114">
        <f>0</f>
        <v>0</v>
      </c>
    </row>
    <row r="115" spans="1:8" x14ac:dyDescent="0.2">
      <c r="A115" s="4">
        <v>44664</v>
      </c>
      <c r="B115">
        <v>97.739997863769531</v>
      </c>
      <c r="C115">
        <v>4446.58984375</v>
      </c>
      <c r="D115">
        <f t="shared" si="4"/>
        <v>2.7760246393346177E-2</v>
      </c>
      <c r="E115">
        <f t="shared" si="5"/>
        <v>1.1174577597236057E-2</v>
      </c>
      <c r="F115">
        <f t="shared" si="6"/>
        <v>2.2203183640587106E-2</v>
      </c>
      <c r="G115">
        <f t="shared" si="7"/>
        <v>5.5570627527590719E-3</v>
      </c>
      <c r="H115">
        <f>0</f>
        <v>0</v>
      </c>
    </row>
    <row r="116" spans="1:8" x14ac:dyDescent="0.2">
      <c r="A116" s="4">
        <v>44665</v>
      </c>
      <c r="B116">
        <v>93.05999755859375</v>
      </c>
      <c r="C116">
        <v>4392.58984375</v>
      </c>
      <c r="D116">
        <f t="shared" si="4"/>
        <v>-4.7882140448772925E-2</v>
      </c>
      <c r="E116">
        <f t="shared" si="5"/>
        <v>-1.214413784439794E-2</v>
      </c>
      <c r="F116">
        <f t="shared" si="6"/>
        <v>-2.6104156048270644E-2</v>
      </c>
      <c r="G116">
        <f t="shared" si="7"/>
        <v>-2.1777984400502281E-2</v>
      </c>
      <c r="H116">
        <f>0</f>
        <v>0</v>
      </c>
    </row>
    <row r="117" spans="1:8" x14ac:dyDescent="0.2">
      <c r="A117" s="4">
        <v>44669</v>
      </c>
      <c r="B117">
        <v>93.889999389648438</v>
      </c>
      <c r="C117">
        <v>4391.68994140625</v>
      </c>
      <c r="D117">
        <f t="shared" si="4"/>
        <v>8.9189969141370007E-3</v>
      </c>
      <c r="E117">
        <f t="shared" si="5"/>
        <v>-2.0486828403298851E-4</v>
      </c>
      <c r="F117">
        <f t="shared" si="6"/>
        <v>-1.3706173705940472E-3</v>
      </c>
      <c r="G117">
        <f t="shared" si="7"/>
        <v>1.0289614284731049E-2</v>
      </c>
      <c r="H117">
        <f>0</f>
        <v>0</v>
      </c>
    </row>
    <row r="118" spans="1:8" x14ac:dyDescent="0.2">
      <c r="A118" s="4">
        <v>44670</v>
      </c>
      <c r="B118">
        <v>96.930000305175781</v>
      </c>
      <c r="C118">
        <v>4462.2099609375</v>
      </c>
      <c r="D118">
        <f t="shared" si="4"/>
        <v>3.2378325011071629E-2</v>
      </c>
      <c r="E118">
        <f t="shared" si="5"/>
        <v>1.6057604355527166E-2</v>
      </c>
      <c r="F118">
        <f t="shared" si="6"/>
        <v>3.2318922344675059E-2</v>
      </c>
      <c r="G118">
        <f t="shared" si="7"/>
        <v>5.9402666396569936E-5</v>
      </c>
      <c r="H118">
        <f>0</f>
        <v>0</v>
      </c>
    </row>
    <row r="119" spans="1:8" x14ac:dyDescent="0.2">
      <c r="A119" s="4">
        <v>44671</v>
      </c>
      <c r="B119">
        <v>94.019996643066406</v>
      </c>
      <c r="C119">
        <v>4459.4501953125</v>
      </c>
      <c r="D119">
        <f t="shared" si="4"/>
        <v>-3.0021702805606898E-2</v>
      </c>
      <c r="E119">
        <f t="shared" si="5"/>
        <v>-6.1847507158097059E-4</v>
      </c>
      <c r="F119">
        <f t="shared" si="6"/>
        <v>-2.2274503138025831E-3</v>
      </c>
      <c r="G119">
        <f t="shared" si="7"/>
        <v>-2.7794252491804314E-2</v>
      </c>
      <c r="H119">
        <f>0</f>
        <v>0</v>
      </c>
    </row>
    <row r="120" spans="1:8" x14ac:dyDescent="0.2">
      <c r="A120" s="4">
        <v>44672</v>
      </c>
      <c r="B120">
        <v>89.849998474121094</v>
      </c>
      <c r="C120">
        <v>4393.66015625</v>
      </c>
      <c r="D120">
        <f t="shared" si="4"/>
        <v>-4.4352247583842375E-2</v>
      </c>
      <c r="E120">
        <f t="shared" si="5"/>
        <v>-1.4752948498371943E-2</v>
      </c>
      <c r="F120">
        <f t="shared" si="6"/>
        <v>-3.1508600506665839E-2</v>
      </c>
      <c r="G120">
        <f t="shared" si="7"/>
        <v>-1.2843647077176536E-2</v>
      </c>
      <c r="H120">
        <f>0</f>
        <v>0</v>
      </c>
    </row>
    <row r="121" spans="1:8" x14ac:dyDescent="0.2">
      <c r="A121" s="4">
        <v>44673</v>
      </c>
      <c r="B121">
        <v>88.139999389648438</v>
      </c>
      <c r="C121">
        <v>4271.77978515625</v>
      </c>
      <c r="D121">
        <f t="shared" si="4"/>
        <v>-1.9031709666252006E-2</v>
      </c>
      <c r="E121">
        <f t="shared" si="5"/>
        <v>-2.7740054250753654E-2</v>
      </c>
      <c r="F121">
        <f t="shared" si="6"/>
        <v>-5.8412849616172546E-2</v>
      </c>
      <c r="G121">
        <f t="shared" si="7"/>
        <v>3.9381139949920541E-2</v>
      </c>
      <c r="H121">
        <f>0</f>
        <v>0</v>
      </c>
    </row>
    <row r="122" spans="1:8" x14ac:dyDescent="0.2">
      <c r="A122" s="4">
        <v>44676</v>
      </c>
      <c r="B122">
        <v>90.69000244140625</v>
      </c>
      <c r="C122">
        <v>4296.1201171875</v>
      </c>
      <c r="D122">
        <f t="shared" si="4"/>
        <v>2.89312805697306E-2</v>
      </c>
      <c r="E122">
        <f t="shared" si="5"/>
        <v>5.6979369853822348E-3</v>
      </c>
      <c r="F122">
        <f t="shared" si="6"/>
        <v>1.0857707126119293E-2</v>
      </c>
      <c r="G122">
        <f t="shared" si="7"/>
        <v>1.8073573443611306E-2</v>
      </c>
      <c r="H122">
        <f>0</f>
        <v>0</v>
      </c>
    </row>
    <row r="123" spans="1:8" x14ac:dyDescent="0.2">
      <c r="A123" s="4">
        <v>44677</v>
      </c>
      <c r="B123">
        <v>85.160003662109375</v>
      </c>
      <c r="C123">
        <v>4175.2001953125</v>
      </c>
      <c r="D123">
        <f t="shared" si="4"/>
        <v>-6.0976939358555415E-2</v>
      </c>
      <c r="E123">
        <f t="shared" si="5"/>
        <v>-2.8146308431003852E-2</v>
      </c>
      <c r="F123">
        <f t="shared" si="6"/>
        <v>-5.9254450807047991E-2</v>
      </c>
      <c r="G123">
        <f t="shared" si="7"/>
        <v>-1.7224885515074242E-3</v>
      </c>
      <c r="H123">
        <f>0</f>
        <v>0</v>
      </c>
    </row>
    <row r="124" spans="1:8" x14ac:dyDescent="0.2">
      <c r="A124" s="4">
        <v>44678</v>
      </c>
      <c r="B124">
        <v>84.910003662109375</v>
      </c>
      <c r="C124">
        <v>4183.9599609375</v>
      </c>
      <c r="D124">
        <f t="shared" si="4"/>
        <v>-2.9356504139188555E-3</v>
      </c>
      <c r="E124">
        <f t="shared" si="5"/>
        <v>2.0980468517017847E-3</v>
      </c>
      <c r="F124">
        <f t="shared" si="6"/>
        <v>3.4001301439935852E-3</v>
      </c>
      <c r="G124">
        <f t="shared" si="7"/>
        <v>-6.3357805579124411E-3</v>
      </c>
      <c r="H124">
        <f>0</f>
        <v>0</v>
      </c>
    </row>
    <row r="125" spans="1:8" x14ac:dyDescent="0.2">
      <c r="A125" s="4">
        <v>44679</v>
      </c>
      <c r="B125">
        <v>89.639999389648438</v>
      </c>
      <c r="C125">
        <v>4287.5</v>
      </c>
      <c r="D125">
        <f t="shared" si="4"/>
        <v>5.5705988971118003E-2</v>
      </c>
      <c r="E125">
        <f t="shared" si="5"/>
        <v>2.4746900072939448E-2</v>
      </c>
      <c r="F125">
        <f t="shared" si="6"/>
        <v>5.0319774961475924E-2</v>
      </c>
      <c r="G125">
        <f t="shared" si="7"/>
        <v>5.3862140096420791E-3</v>
      </c>
      <c r="H125">
        <f>0</f>
        <v>0</v>
      </c>
    </row>
    <row r="126" spans="1:8" x14ac:dyDescent="0.2">
      <c r="A126" s="4">
        <v>44680</v>
      </c>
      <c r="B126">
        <v>85.519996643066406</v>
      </c>
      <c r="C126">
        <v>4131.93017578125</v>
      </c>
      <c r="D126">
        <f t="shared" si="4"/>
        <v>-4.5961655227965137E-2</v>
      </c>
      <c r="E126">
        <f t="shared" si="5"/>
        <v>-3.6284507106413955E-2</v>
      </c>
      <c r="F126">
        <f t="shared" si="6"/>
        <v>-7.6113643966827807E-2</v>
      </c>
      <c r="G126">
        <f t="shared" si="7"/>
        <v>3.015198873886267E-2</v>
      </c>
      <c r="H126">
        <f>0</f>
        <v>0</v>
      </c>
    </row>
    <row r="127" spans="1:8" x14ac:dyDescent="0.2">
      <c r="A127" s="4">
        <v>44683</v>
      </c>
      <c r="B127">
        <v>89.839996337890625</v>
      </c>
      <c r="C127">
        <v>4155.3798828125</v>
      </c>
      <c r="D127">
        <f t="shared" si="4"/>
        <v>5.0514497946656078E-2</v>
      </c>
      <c r="E127">
        <f t="shared" si="5"/>
        <v>5.6752428123536536E-3</v>
      </c>
      <c r="F127">
        <f t="shared" si="6"/>
        <v>1.0810693596227676E-2</v>
      </c>
      <c r="G127">
        <f t="shared" si="7"/>
        <v>3.9703804350428404E-2</v>
      </c>
      <c r="H127">
        <f>0</f>
        <v>0</v>
      </c>
    </row>
    <row r="128" spans="1:8" x14ac:dyDescent="0.2">
      <c r="A128" s="4">
        <v>44684</v>
      </c>
      <c r="B128">
        <v>91.129997253417969</v>
      </c>
      <c r="C128">
        <v>4175.47998046875</v>
      </c>
      <c r="D128">
        <f t="shared" si="4"/>
        <v>1.4358870971850957E-2</v>
      </c>
      <c r="E128">
        <f t="shared" si="5"/>
        <v>4.8371263814863674E-3</v>
      </c>
      <c r="F128">
        <f t="shared" si="6"/>
        <v>9.0744412187733024E-3</v>
      </c>
      <c r="G128">
        <f t="shared" si="7"/>
        <v>5.2844297530776543E-3</v>
      </c>
      <c r="H128">
        <f>0</f>
        <v>0</v>
      </c>
    </row>
    <row r="129" spans="1:8" x14ac:dyDescent="0.2">
      <c r="A129" s="4">
        <v>44685</v>
      </c>
      <c r="B129">
        <v>99.419998168945312</v>
      </c>
      <c r="C129">
        <v>4300.169921875</v>
      </c>
      <c r="D129">
        <f t="shared" si="4"/>
        <v>9.0968958250642551E-2</v>
      </c>
      <c r="E129">
        <f t="shared" si="5"/>
        <v>2.9862421084402291E-2</v>
      </c>
      <c r="F129">
        <f t="shared" si="6"/>
        <v>6.0917151639653208E-2</v>
      </c>
      <c r="G129">
        <f t="shared" si="7"/>
        <v>3.0051806610989343E-2</v>
      </c>
      <c r="H129">
        <f>0</f>
        <v>0</v>
      </c>
    </row>
    <row r="130" spans="1:8" x14ac:dyDescent="0.2">
      <c r="A130" s="4">
        <v>44686</v>
      </c>
      <c r="B130">
        <v>93.870002746582031</v>
      </c>
      <c r="C130">
        <v>4146.8701171875</v>
      </c>
      <c r="D130">
        <f t="shared" ref="D130:D193" si="8">(B130/B129)-1</f>
        <v>-5.5823732896596145E-2</v>
      </c>
      <c r="E130">
        <f t="shared" ref="E130:E193" si="9">(C130/C129)-1</f>
        <v>-3.5649708609806985E-2</v>
      </c>
      <c r="F130">
        <f t="shared" ref="F130:F193" si="10">alpha_amd+beta_amd*E130</f>
        <v>-7.4798587539885095E-2</v>
      </c>
      <c r="G130">
        <f t="shared" ref="G130:G193" si="11">D130-F130</f>
        <v>1.8974854643288949E-2</v>
      </c>
      <c r="H130">
        <f>0</f>
        <v>0</v>
      </c>
    </row>
    <row r="131" spans="1:8" x14ac:dyDescent="0.2">
      <c r="A131" s="4">
        <v>44687</v>
      </c>
      <c r="B131">
        <v>95.339996337890625</v>
      </c>
      <c r="C131">
        <v>4123.33984375</v>
      </c>
      <c r="D131">
        <f t="shared" si="8"/>
        <v>1.5659886527084499E-2</v>
      </c>
      <c r="E131">
        <f t="shared" si="9"/>
        <v>-5.6742248424840325E-3</v>
      </c>
      <c r="F131">
        <f t="shared" si="10"/>
        <v>-1.2701004149826632E-2</v>
      </c>
      <c r="G131">
        <f t="shared" si="11"/>
        <v>2.8360890676911131E-2</v>
      </c>
      <c r="H131">
        <f>0</f>
        <v>0</v>
      </c>
    </row>
    <row r="132" spans="1:8" x14ac:dyDescent="0.2">
      <c r="A132" s="4">
        <v>44690</v>
      </c>
      <c r="B132">
        <v>86.360000610351562</v>
      </c>
      <c r="C132">
        <v>3991.239990234375</v>
      </c>
      <c r="D132">
        <f t="shared" si="8"/>
        <v>-9.4189176342250103E-2</v>
      </c>
      <c r="E132">
        <f t="shared" si="9"/>
        <v>-3.2037100632356763E-2</v>
      </c>
      <c r="F132">
        <f t="shared" si="10"/>
        <v>-6.7314664115107614E-2</v>
      </c>
      <c r="G132">
        <f t="shared" si="11"/>
        <v>-2.6874512227142489E-2</v>
      </c>
      <c r="H132">
        <f>0</f>
        <v>0</v>
      </c>
    </row>
    <row r="133" spans="1:8" x14ac:dyDescent="0.2">
      <c r="A133" s="4">
        <v>44691</v>
      </c>
      <c r="B133">
        <v>88.730003356933594</v>
      </c>
      <c r="C133">
        <v>4001.050048828125</v>
      </c>
      <c r="D133">
        <f t="shared" si="8"/>
        <v>2.7443292378786177E-2</v>
      </c>
      <c r="E133">
        <f t="shared" si="9"/>
        <v>2.4578974498534745E-3</v>
      </c>
      <c r="F133">
        <f t="shared" si="10"/>
        <v>4.1456010995298154E-3</v>
      </c>
      <c r="G133">
        <f t="shared" si="11"/>
        <v>2.3297691279256363E-2</v>
      </c>
      <c r="H133">
        <f>0</f>
        <v>0</v>
      </c>
    </row>
    <row r="134" spans="1:8" x14ac:dyDescent="0.2">
      <c r="A134" s="4">
        <v>44692</v>
      </c>
      <c r="B134">
        <v>87.919998168945312</v>
      </c>
      <c r="C134">
        <v>3935.179931640625</v>
      </c>
      <c r="D134">
        <f t="shared" si="8"/>
        <v>-9.1288758857573926E-3</v>
      </c>
      <c r="E134">
        <f t="shared" si="9"/>
        <v>-1.6463207503938371E-2</v>
      </c>
      <c r="F134">
        <f t="shared" si="10"/>
        <v>-3.5051594242517879E-2</v>
      </c>
      <c r="G134">
        <f t="shared" si="11"/>
        <v>2.5922718356760487E-2</v>
      </c>
      <c r="H134">
        <f>0</f>
        <v>0</v>
      </c>
    </row>
    <row r="135" spans="1:8" x14ac:dyDescent="0.2">
      <c r="A135" s="4">
        <v>44693</v>
      </c>
      <c r="B135">
        <v>87.05999755859375</v>
      </c>
      <c r="C135">
        <v>3930.080078125</v>
      </c>
      <c r="D135">
        <f t="shared" si="8"/>
        <v>-9.7816268000711082E-3</v>
      </c>
      <c r="E135">
        <f t="shared" si="9"/>
        <v>-1.2959645058717717E-3</v>
      </c>
      <c r="F135">
        <f t="shared" si="10"/>
        <v>-3.6309458159375194E-3</v>
      </c>
      <c r="G135">
        <f t="shared" si="11"/>
        <v>-6.1506809841335892E-3</v>
      </c>
      <c r="H135">
        <f>0</f>
        <v>0</v>
      </c>
    </row>
    <row r="136" spans="1:8" x14ac:dyDescent="0.2">
      <c r="A136" s="4">
        <v>44694</v>
      </c>
      <c r="B136">
        <v>95.120002746582031</v>
      </c>
      <c r="C136">
        <v>4023.889892578125</v>
      </c>
      <c r="D136">
        <f t="shared" si="8"/>
        <v>9.2579892189448731E-2</v>
      </c>
      <c r="E136">
        <f t="shared" si="9"/>
        <v>2.3869695423071491E-2</v>
      </c>
      <c r="F136">
        <f t="shared" si="10"/>
        <v>4.8502546945469578E-2</v>
      </c>
      <c r="G136">
        <f t="shared" si="11"/>
        <v>4.4077345243979153E-2</v>
      </c>
      <c r="H136">
        <f>0</f>
        <v>0</v>
      </c>
    </row>
    <row r="137" spans="1:8" x14ac:dyDescent="0.2">
      <c r="A137" s="4">
        <v>44697</v>
      </c>
      <c r="B137">
        <v>94.239997863769531</v>
      </c>
      <c r="C137">
        <v>4008.010009765625</v>
      </c>
      <c r="D137">
        <f t="shared" si="8"/>
        <v>-9.2515228911105307E-3</v>
      </c>
      <c r="E137">
        <f t="shared" si="9"/>
        <v>-3.9464009295556712E-3</v>
      </c>
      <c r="F137">
        <f t="shared" si="10"/>
        <v>-9.1216227343590469E-3</v>
      </c>
      <c r="G137">
        <f t="shared" si="11"/>
        <v>-1.2990015675148382E-4</v>
      </c>
      <c r="H137">
        <f>0</f>
        <v>0</v>
      </c>
    </row>
    <row r="138" spans="1:8" x14ac:dyDescent="0.2">
      <c r="A138" s="4">
        <v>44698</v>
      </c>
      <c r="B138">
        <v>102.4700012207031</v>
      </c>
      <c r="C138">
        <v>4088.85009765625</v>
      </c>
      <c r="D138">
        <f t="shared" si="8"/>
        <v>8.7330258313785381E-2</v>
      </c>
      <c r="E138">
        <f t="shared" si="9"/>
        <v>2.0169632234863677E-2</v>
      </c>
      <c r="F138">
        <f t="shared" si="10"/>
        <v>4.08374502230376E-2</v>
      </c>
      <c r="G138">
        <f t="shared" si="11"/>
        <v>4.6492808090747781E-2</v>
      </c>
      <c r="H138">
        <f>0</f>
        <v>0</v>
      </c>
    </row>
    <row r="139" spans="1:8" x14ac:dyDescent="0.2">
      <c r="A139" s="4">
        <v>44699</v>
      </c>
      <c r="B139">
        <v>96.279998779296875</v>
      </c>
      <c r="C139">
        <v>3923.679931640625</v>
      </c>
      <c r="D139">
        <f t="shared" si="8"/>
        <v>-6.0407947376461935E-2</v>
      </c>
      <c r="E139">
        <f t="shared" si="9"/>
        <v>-4.0395260787452592E-2</v>
      </c>
      <c r="F139">
        <f t="shared" si="10"/>
        <v>-8.4629532200216753E-2</v>
      </c>
      <c r="G139">
        <f t="shared" si="11"/>
        <v>2.4221584823754819E-2</v>
      </c>
      <c r="H139">
        <f>0</f>
        <v>0</v>
      </c>
    </row>
    <row r="140" spans="1:8" x14ac:dyDescent="0.2">
      <c r="A140" s="4">
        <v>44700</v>
      </c>
      <c r="B140">
        <v>96.669998168945312</v>
      </c>
      <c r="C140">
        <v>3900.7900390625</v>
      </c>
      <c r="D140">
        <f t="shared" si="8"/>
        <v>4.0506792126413504E-3</v>
      </c>
      <c r="E140">
        <f t="shared" si="9"/>
        <v>-5.8337818009925879E-3</v>
      </c>
      <c r="F140">
        <f t="shared" si="10"/>
        <v>-1.3031544321033149E-2</v>
      </c>
      <c r="G140">
        <f t="shared" si="11"/>
        <v>1.7082223533674501E-2</v>
      </c>
      <c r="H140">
        <f>0</f>
        <v>0</v>
      </c>
    </row>
    <row r="141" spans="1:8" x14ac:dyDescent="0.2">
      <c r="A141" s="4">
        <v>44701</v>
      </c>
      <c r="B141">
        <v>93.5</v>
      </c>
      <c r="C141">
        <v>3901.360107421875</v>
      </c>
      <c r="D141">
        <f t="shared" si="8"/>
        <v>-3.2791954370426923E-2</v>
      </c>
      <c r="E141">
        <f t="shared" si="9"/>
        <v>1.4614176965843662E-4</v>
      </c>
      <c r="F141">
        <f t="shared" si="10"/>
        <v>-6.4346059644338242E-4</v>
      </c>
      <c r="G141">
        <f t="shared" si="11"/>
        <v>-3.2148493773983544E-2</v>
      </c>
      <c r="H141">
        <f>0</f>
        <v>0</v>
      </c>
    </row>
    <row r="142" spans="1:8" x14ac:dyDescent="0.2">
      <c r="A142" s="4">
        <v>44704</v>
      </c>
      <c r="B142">
        <v>95.069999694824219</v>
      </c>
      <c r="C142">
        <v>3973.75</v>
      </c>
      <c r="D142">
        <f t="shared" si="8"/>
        <v>1.6791440586355177E-2</v>
      </c>
      <c r="E142">
        <f t="shared" si="9"/>
        <v>1.8555039930923556E-2</v>
      </c>
      <c r="F142">
        <f t="shared" si="10"/>
        <v>3.7492640811015138E-2</v>
      </c>
      <c r="G142">
        <f t="shared" si="11"/>
        <v>-2.070120022465996E-2</v>
      </c>
      <c r="H142">
        <f>0</f>
        <v>0</v>
      </c>
    </row>
    <row r="143" spans="1:8" x14ac:dyDescent="0.2">
      <c r="A143" s="4">
        <v>44705</v>
      </c>
      <c r="B143">
        <v>91.160003662109375</v>
      </c>
      <c r="C143">
        <v>3941.47998046875</v>
      </c>
      <c r="D143">
        <f t="shared" si="8"/>
        <v>-4.1127548598569263E-2</v>
      </c>
      <c r="E143">
        <f t="shared" si="9"/>
        <v>-8.1207976171752128E-3</v>
      </c>
      <c r="F143">
        <f t="shared" si="10"/>
        <v>-1.7769354608338696E-2</v>
      </c>
      <c r="G143">
        <f t="shared" si="11"/>
        <v>-2.3358193990230567E-2</v>
      </c>
      <c r="H143">
        <f>0</f>
        <v>0</v>
      </c>
    </row>
    <row r="144" spans="1:8" x14ac:dyDescent="0.2">
      <c r="A144" s="4">
        <v>44706</v>
      </c>
      <c r="B144">
        <v>92.650001525878906</v>
      </c>
      <c r="C144">
        <v>3978.72998046875</v>
      </c>
      <c r="D144">
        <f t="shared" si="8"/>
        <v>1.634486401835078E-2</v>
      </c>
      <c r="E144">
        <f t="shared" si="9"/>
        <v>9.450764734207695E-3</v>
      </c>
      <c r="F144">
        <f t="shared" si="10"/>
        <v>1.8632111565765372E-2</v>
      </c>
      <c r="G144">
        <f t="shared" si="11"/>
        <v>-2.287247547414592E-3</v>
      </c>
      <c r="H144">
        <f>0</f>
        <v>0</v>
      </c>
    </row>
    <row r="145" spans="1:8" x14ac:dyDescent="0.2">
      <c r="A145" s="4">
        <v>44707</v>
      </c>
      <c r="B145">
        <v>98.75</v>
      </c>
      <c r="C145">
        <v>4057.840087890625</v>
      </c>
      <c r="D145">
        <f t="shared" si="8"/>
        <v>6.5839162154975872E-2</v>
      </c>
      <c r="E145">
        <f t="shared" si="9"/>
        <v>1.9883256167224195E-2</v>
      </c>
      <c r="F145">
        <f t="shared" si="10"/>
        <v>4.0244190014822184E-2</v>
      </c>
      <c r="G145">
        <f t="shared" si="11"/>
        <v>2.5594972140153688E-2</v>
      </c>
      <c r="H145">
        <f>0</f>
        <v>0</v>
      </c>
    </row>
    <row r="146" spans="1:8" x14ac:dyDescent="0.2">
      <c r="A146" s="4">
        <v>44708</v>
      </c>
      <c r="B146">
        <v>102.2600021362305</v>
      </c>
      <c r="C146">
        <v>4158.240234375</v>
      </c>
      <c r="D146">
        <f t="shared" si="8"/>
        <v>3.5544325430182155E-2</v>
      </c>
      <c r="E146">
        <f t="shared" si="9"/>
        <v>2.4742262955109728E-2</v>
      </c>
      <c r="F146">
        <f t="shared" si="10"/>
        <v>5.0310168650753606E-2</v>
      </c>
      <c r="G146">
        <f t="shared" si="11"/>
        <v>-1.4765843220571451E-2</v>
      </c>
      <c r="H146">
        <f>0</f>
        <v>0</v>
      </c>
    </row>
    <row r="147" spans="1:8" x14ac:dyDescent="0.2">
      <c r="A147" s="4">
        <v>44712</v>
      </c>
      <c r="B147">
        <v>101.86000061035161</v>
      </c>
      <c r="C147">
        <v>4132.14990234375</v>
      </c>
      <c r="D147">
        <f t="shared" si="8"/>
        <v>-3.9116127275844459E-3</v>
      </c>
      <c r="E147">
        <f t="shared" si="9"/>
        <v>-6.2743686176590652E-3</v>
      </c>
      <c r="F147">
        <f t="shared" si="10"/>
        <v>-1.3944269426685394E-2</v>
      </c>
      <c r="G147">
        <f t="shared" si="11"/>
        <v>1.0032656699100948E-2</v>
      </c>
      <c r="H147">
        <f>0</f>
        <v>0</v>
      </c>
    </row>
    <row r="148" spans="1:8" x14ac:dyDescent="0.2">
      <c r="A148" s="4">
        <v>44713</v>
      </c>
      <c r="B148">
        <v>101.2200012207031</v>
      </c>
      <c r="C148">
        <v>4101.22998046875</v>
      </c>
      <c r="D148">
        <f t="shared" si="8"/>
        <v>-6.2831276832279181E-3</v>
      </c>
      <c r="E148">
        <f t="shared" si="9"/>
        <v>-7.4827686811318461E-3</v>
      </c>
      <c r="F148">
        <f t="shared" si="10"/>
        <v>-1.6447605963053644E-2</v>
      </c>
      <c r="G148">
        <f t="shared" si="11"/>
        <v>1.0164478279825726E-2</v>
      </c>
      <c r="H148">
        <f>0</f>
        <v>0</v>
      </c>
    </row>
    <row r="149" spans="1:8" x14ac:dyDescent="0.2">
      <c r="A149" s="4">
        <v>44714</v>
      </c>
      <c r="B149">
        <v>108.5899963378906</v>
      </c>
      <c r="C149">
        <v>4176.81982421875</v>
      </c>
      <c r="D149">
        <f t="shared" si="8"/>
        <v>7.2811648175322041E-2</v>
      </c>
      <c r="E149">
        <f t="shared" si="9"/>
        <v>1.8431018038486124E-2</v>
      </c>
      <c r="F149">
        <f t="shared" si="10"/>
        <v>3.7235715522749332E-2</v>
      </c>
      <c r="G149">
        <f t="shared" si="11"/>
        <v>3.5575932652572709E-2</v>
      </c>
      <c r="H149">
        <f>0</f>
        <v>0</v>
      </c>
    </row>
    <row r="150" spans="1:8" x14ac:dyDescent="0.2">
      <c r="A150" s="4">
        <v>44715</v>
      </c>
      <c r="B150">
        <v>106.3000030517578</v>
      </c>
      <c r="C150">
        <v>4108.5400390625</v>
      </c>
      <c r="D150">
        <f t="shared" si="8"/>
        <v>-2.108843690359119E-2</v>
      </c>
      <c r="E150">
        <f t="shared" si="9"/>
        <v>-1.6347313992415624E-2</v>
      </c>
      <c r="F150">
        <f t="shared" si="10"/>
        <v>-3.4811507808817158E-2</v>
      </c>
      <c r="G150">
        <f t="shared" si="11"/>
        <v>1.3723070905225968E-2</v>
      </c>
      <c r="H150">
        <f>0</f>
        <v>0</v>
      </c>
    </row>
    <row r="151" spans="1:8" x14ac:dyDescent="0.2">
      <c r="A151" s="4">
        <v>44718</v>
      </c>
      <c r="B151">
        <v>105.65000152587891</v>
      </c>
      <c r="C151">
        <v>4121.43017578125</v>
      </c>
      <c r="D151">
        <f t="shared" si="8"/>
        <v>-6.1147836991349847E-3</v>
      </c>
      <c r="E151">
        <f t="shared" si="9"/>
        <v>3.1374007789131131E-3</v>
      </c>
      <c r="F151">
        <f t="shared" si="10"/>
        <v>5.5532686110080342E-3</v>
      </c>
      <c r="G151">
        <f t="shared" si="11"/>
        <v>-1.1668052310143019E-2</v>
      </c>
      <c r="H151">
        <f>0</f>
        <v>0</v>
      </c>
    </row>
    <row r="152" spans="1:8" x14ac:dyDescent="0.2">
      <c r="A152" s="4">
        <v>44719</v>
      </c>
      <c r="B152">
        <v>105.2799987792969</v>
      </c>
      <c r="C152">
        <v>4160.68017578125</v>
      </c>
      <c r="D152">
        <f t="shared" si="8"/>
        <v>-3.5021556198593373E-3</v>
      </c>
      <c r="E152">
        <f t="shared" si="9"/>
        <v>9.5233931732350285E-3</v>
      </c>
      <c r="F152">
        <f t="shared" si="10"/>
        <v>1.8782569539488089E-2</v>
      </c>
      <c r="G152">
        <f t="shared" si="11"/>
        <v>-2.2284725159347426E-2</v>
      </c>
      <c r="H152">
        <f>0</f>
        <v>0</v>
      </c>
    </row>
    <row r="153" spans="1:8" x14ac:dyDescent="0.2">
      <c r="A153" s="4">
        <v>44720</v>
      </c>
      <c r="B153">
        <v>101.90000152587891</v>
      </c>
      <c r="C153">
        <v>4115.77001953125</v>
      </c>
      <c r="D153">
        <f t="shared" si="8"/>
        <v>-3.2104837505779527E-2</v>
      </c>
      <c r="E153">
        <f t="shared" si="9"/>
        <v>-1.0793945785935621E-2</v>
      </c>
      <c r="F153">
        <f t="shared" si="10"/>
        <v>-2.3307081459123941E-2</v>
      </c>
      <c r="G153">
        <f t="shared" si="11"/>
        <v>-8.797756046655586E-3</v>
      </c>
      <c r="H153">
        <f>0</f>
        <v>0</v>
      </c>
    </row>
    <row r="154" spans="1:8" x14ac:dyDescent="0.2">
      <c r="A154" s="4">
        <v>44721</v>
      </c>
      <c r="B154">
        <v>98.800003051757812</v>
      </c>
      <c r="C154">
        <v>4017.820068359375</v>
      </c>
      <c r="D154">
        <f t="shared" si="8"/>
        <v>-3.0421966905798348E-2</v>
      </c>
      <c r="E154">
        <f t="shared" si="9"/>
        <v>-2.3798693976353591E-2</v>
      </c>
      <c r="F154">
        <f t="shared" si="10"/>
        <v>-5.024787886175127E-2</v>
      </c>
      <c r="G154">
        <f t="shared" si="11"/>
        <v>1.9825911955952923E-2</v>
      </c>
      <c r="H154">
        <f>0</f>
        <v>0</v>
      </c>
    </row>
    <row r="155" spans="1:8" x14ac:dyDescent="0.2">
      <c r="A155" s="4">
        <v>44722</v>
      </c>
      <c r="B155">
        <v>94.819999694824219</v>
      </c>
      <c r="C155">
        <v>3900.860107421875</v>
      </c>
      <c r="D155">
        <f t="shared" si="8"/>
        <v>-4.0283433542492975E-2</v>
      </c>
      <c r="E155">
        <f t="shared" si="9"/>
        <v>-2.9110303335524668E-2</v>
      </c>
      <c r="F155">
        <f t="shared" si="10"/>
        <v>-6.1251474589407412E-2</v>
      </c>
      <c r="G155">
        <f t="shared" si="11"/>
        <v>2.0968041046914437E-2</v>
      </c>
      <c r="H155">
        <f>0</f>
        <v>0</v>
      </c>
    </row>
    <row r="156" spans="1:8" x14ac:dyDescent="0.2">
      <c r="A156" s="4">
        <v>44725</v>
      </c>
      <c r="B156">
        <v>86.989997863769531</v>
      </c>
      <c r="C156">
        <v>3749.6298828125</v>
      </c>
      <c r="D156">
        <f t="shared" si="8"/>
        <v>-8.2577534868755076E-2</v>
      </c>
      <c r="E156">
        <f t="shared" si="9"/>
        <v>-3.8768430665237275E-2</v>
      </c>
      <c r="F156">
        <f t="shared" si="10"/>
        <v>-8.1259370772301734E-2</v>
      </c>
      <c r="G156">
        <f t="shared" si="11"/>
        <v>-1.318164096453342E-3</v>
      </c>
      <c r="H156">
        <f>0</f>
        <v>0</v>
      </c>
    </row>
    <row r="157" spans="1:8" x14ac:dyDescent="0.2">
      <c r="A157" s="4">
        <v>44726</v>
      </c>
      <c r="B157">
        <v>86.989997863769531</v>
      </c>
      <c r="C157">
        <v>3735.47998046875</v>
      </c>
      <c r="D157">
        <f t="shared" si="8"/>
        <v>0</v>
      </c>
      <c r="E157">
        <f t="shared" si="9"/>
        <v>-3.7736797459957394E-3</v>
      </c>
      <c r="F157">
        <f t="shared" si="10"/>
        <v>-8.7638113915097723E-3</v>
      </c>
      <c r="G157">
        <f t="shared" si="11"/>
        <v>8.7638113915097723E-3</v>
      </c>
      <c r="H157">
        <f>0</f>
        <v>0</v>
      </c>
    </row>
    <row r="158" spans="1:8" x14ac:dyDescent="0.2">
      <c r="A158" s="4">
        <v>44727</v>
      </c>
      <c r="B158">
        <v>89.300003051757812</v>
      </c>
      <c r="C158">
        <v>3789.989990234375</v>
      </c>
      <c r="D158">
        <f t="shared" si="8"/>
        <v>2.6554836702098239E-2</v>
      </c>
      <c r="E158">
        <f t="shared" si="9"/>
        <v>1.4592504858983224E-2</v>
      </c>
      <c r="F158">
        <f t="shared" si="10"/>
        <v>2.9283804083779841E-2</v>
      </c>
      <c r="G158">
        <f t="shared" si="11"/>
        <v>-2.7289673816816018E-3</v>
      </c>
      <c r="H158">
        <f>0</f>
        <v>0</v>
      </c>
    </row>
    <row r="159" spans="1:8" x14ac:dyDescent="0.2">
      <c r="A159" s="4">
        <v>44728</v>
      </c>
      <c r="B159">
        <v>82.050003051757812</v>
      </c>
      <c r="C159">
        <v>3666.77001953125</v>
      </c>
      <c r="D159">
        <f t="shared" si="8"/>
        <v>-8.1187007303884839E-2</v>
      </c>
      <c r="E159">
        <f t="shared" si="9"/>
        <v>-3.2511951488163437E-2</v>
      </c>
      <c r="F159">
        <f t="shared" si="10"/>
        <v>-6.8298371028570018E-2</v>
      </c>
      <c r="G159">
        <f t="shared" si="11"/>
        <v>-1.2888636275314821E-2</v>
      </c>
      <c r="H159">
        <f>0</f>
        <v>0</v>
      </c>
    </row>
    <row r="160" spans="1:8" x14ac:dyDescent="0.2">
      <c r="A160" s="4">
        <v>44729</v>
      </c>
      <c r="B160">
        <v>81.569999694824219</v>
      </c>
      <c r="C160">
        <v>3674.840087890625</v>
      </c>
      <c r="D160">
        <f t="shared" si="8"/>
        <v>-5.8501321033566089E-3</v>
      </c>
      <c r="E160">
        <f t="shared" si="9"/>
        <v>2.2008656982546171E-3</v>
      </c>
      <c r="F160">
        <f t="shared" si="10"/>
        <v>3.6131309398254236E-3</v>
      </c>
      <c r="G160">
        <f t="shared" si="11"/>
        <v>-9.4632630431820321E-3</v>
      </c>
      <c r="H160">
        <f>0</f>
        <v>0</v>
      </c>
    </row>
    <row r="161" spans="1:8" x14ac:dyDescent="0.2">
      <c r="A161" s="4">
        <v>44733</v>
      </c>
      <c r="B161">
        <v>83.790000915527344</v>
      </c>
      <c r="C161">
        <v>3764.7900390625</v>
      </c>
      <c r="D161">
        <f t="shared" si="8"/>
        <v>2.7215903261110119E-2</v>
      </c>
      <c r="E161">
        <f t="shared" si="9"/>
        <v>2.4477242280086964E-2</v>
      </c>
      <c r="F161">
        <f t="shared" si="10"/>
        <v>4.9761148538349079E-2</v>
      </c>
      <c r="G161">
        <f t="shared" si="11"/>
        <v>-2.2545245277238959E-2</v>
      </c>
      <c r="H161">
        <f>0</f>
        <v>0</v>
      </c>
    </row>
    <row r="162" spans="1:8" x14ac:dyDescent="0.2">
      <c r="A162" s="4">
        <v>44734</v>
      </c>
      <c r="B162">
        <v>83.75</v>
      </c>
      <c r="C162">
        <v>3759.889892578125</v>
      </c>
      <c r="D162">
        <f t="shared" si="8"/>
        <v>-4.7739485726550068E-4</v>
      </c>
      <c r="E162">
        <f t="shared" si="9"/>
        <v>-1.3015723144006452E-3</v>
      </c>
      <c r="F162">
        <f t="shared" si="10"/>
        <v>-3.6425630215332744E-3</v>
      </c>
      <c r="G162">
        <f t="shared" si="11"/>
        <v>3.1651681642677738E-3</v>
      </c>
      <c r="H162">
        <f>0</f>
        <v>0</v>
      </c>
    </row>
    <row r="163" spans="1:8" x14ac:dyDescent="0.2">
      <c r="A163" s="4">
        <v>44735</v>
      </c>
      <c r="B163">
        <v>82.430000305175781</v>
      </c>
      <c r="C163">
        <v>3795.72998046875</v>
      </c>
      <c r="D163">
        <f t="shared" si="8"/>
        <v>-1.5761190385960799E-2</v>
      </c>
      <c r="E163">
        <f t="shared" si="9"/>
        <v>9.5322174091778678E-3</v>
      </c>
      <c r="F163">
        <f t="shared" si="10"/>
        <v>1.8800849935946988E-2</v>
      </c>
      <c r="G163">
        <f t="shared" si="11"/>
        <v>-3.4562040321907787E-2</v>
      </c>
      <c r="H163">
        <f>0</f>
        <v>0</v>
      </c>
    </row>
    <row r="164" spans="1:8" x14ac:dyDescent="0.2">
      <c r="A164" s="4">
        <v>44736</v>
      </c>
      <c r="B164">
        <v>87.080001831054688</v>
      </c>
      <c r="C164">
        <v>3911.739990234375</v>
      </c>
      <c r="D164">
        <f t="shared" si="8"/>
        <v>5.6411518969592178E-2</v>
      </c>
      <c r="E164">
        <f t="shared" si="9"/>
        <v>3.056329358583576E-2</v>
      </c>
      <c r="F164">
        <f t="shared" si="10"/>
        <v>6.2369087793257796E-2</v>
      </c>
      <c r="G164">
        <f t="shared" si="11"/>
        <v>-5.9575688236656182E-3</v>
      </c>
      <c r="H164">
        <f>0</f>
        <v>0</v>
      </c>
    </row>
    <row r="165" spans="1:8" x14ac:dyDescent="0.2">
      <c r="A165" s="4">
        <v>44739</v>
      </c>
      <c r="B165">
        <v>86.160003662109375</v>
      </c>
      <c r="C165">
        <v>3900.110107421875</v>
      </c>
      <c r="D165">
        <f t="shared" si="8"/>
        <v>-1.0564976453838582E-2</v>
      </c>
      <c r="E165">
        <f t="shared" si="9"/>
        <v>-2.9730715337762392E-3</v>
      </c>
      <c r="F165">
        <f t="shared" si="10"/>
        <v>-7.1052615043095332E-3</v>
      </c>
      <c r="G165">
        <f t="shared" si="11"/>
        <v>-3.4597149495290483E-3</v>
      </c>
      <c r="H165">
        <f>0</f>
        <v>0</v>
      </c>
    </row>
    <row r="166" spans="1:8" x14ac:dyDescent="0.2">
      <c r="A166" s="4">
        <v>44740</v>
      </c>
      <c r="B166">
        <v>80.779998779296875</v>
      </c>
      <c r="C166">
        <v>3821.550048828125</v>
      </c>
      <c r="D166">
        <f t="shared" si="8"/>
        <v>-6.2442022448270462E-2</v>
      </c>
      <c r="E166">
        <f t="shared" si="9"/>
        <v>-2.0143036075892073E-2</v>
      </c>
      <c r="F166">
        <f t="shared" si="10"/>
        <v>-4.2674772683331495E-2</v>
      </c>
      <c r="G166">
        <f t="shared" si="11"/>
        <v>-1.9767249764938967E-2</v>
      </c>
      <c r="H166">
        <f>0</f>
        <v>0</v>
      </c>
    </row>
    <row r="167" spans="1:8" x14ac:dyDescent="0.2">
      <c r="A167" s="4">
        <v>44741</v>
      </c>
      <c r="B167">
        <v>77.989997863769531</v>
      </c>
      <c r="C167">
        <v>3818.830078125</v>
      </c>
      <c r="D167">
        <f t="shared" si="8"/>
        <v>-3.4538263898097443E-2</v>
      </c>
      <c r="E167">
        <f t="shared" si="9"/>
        <v>-7.1174540915908135E-4</v>
      </c>
      <c r="F167">
        <f t="shared" si="10"/>
        <v>-2.4206703001932446E-3</v>
      </c>
      <c r="G167">
        <f t="shared" si="11"/>
        <v>-3.2117593597904198E-2</v>
      </c>
      <c r="H167">
        <f>0</f>
        <v>0</v>
      </c>
    </row>
    <row r="168" spans="1:8" x14ac:dyDescent="0.2">
      <c r="A168" s="4">
        <v>44742</v>
      </c>
      <c r="B168">
        <v>76.470001220703125</v>
      </c>
      <c r="C168">
        <v>3785.3798828125</v>
      </c>
      <c r="D168">
        <f t="shared" si="8"/>
        <v>-1.9489635654580839E-2</v>
      </c>
      <c r="E168">
        <f t="shared" si="9"/>
        <v>-8.7592782679987158E-3</v>
      </c>
      <c r="F168">
        <f t="shared" si="10"/>
        <v>-1.9092039031556336E-2</v>
      </c>
      <c r="G168">
        <f t="shared" si="11"/>
        <v>-3.9759662302450358E-4</v>
      </c>
      <c r="H168">
        <f>0</f>
        <v>0</v>
      </c>
    </row>
    <row r="169" spans="1:8" x14ac:dyDescent="0.2">
      <c r="A169" s="4">
        <v>44743</v>
      </c>
      <c r="B169">
        <v>73.669998168945312</v>
      </c>
      <c r="C169">
        <v>3825.330078125</v>
      </c>
      <c r="D169">
        <f t="shared" si="8"/>
        <v>-3.6615705597762616E-2</v>
      </c>
      <c r="E169">
        <f t="shared" si="9"/>
        <v>1.0553814029047315E-2</v>
      </c>
      <c r="F169">
        <f t="shared" si="10"/>
        <v>2.0917202145164744E-2</v>
      </c>
      <c r="G169">
        <f t="shared" si="11"/>
        <v>-5.753290774292736E-2</v>
      </c>
      <c r="H169">
        <f>0</f>
        <v>0</v>
      </c>
    </row>
    <row r="170" spans="1:8" x14ac:dyDescent="0.2">
      <c r="A170" s="4">
        <v>44747</v>
      </c>
      <c r="B170">
        <v>75.199996948242188</v>
      </c>
      <c r="C170">
        <v>3831.389892578125</v>
      </c>
      <c r="D170">
        <f t="shared" si="8"/>
        <v>2.0768274973866241E-2</v>
      </c>
      <c r="E170">
        <f t="shared" si="9"/>
        <v>1.5841285142366157E-3</v>
      </c>
      <c r="F170">
        <f t="shared" si="10"/>
        <v>2.3354905517140832E-3</v>
      </c>
      <c r="G170">
        <f t="shared" si="11"/>
        <v>1.8432784422152158E-2</v>
      </c>
      <c r="H170">
        <f>0</f>
        <v>0</v>
      </c>
    </row>
    <row r="171" spans="1:8" x14ac:dyDescent="0.2">
      <c r="A171" s="4">
        <v>44748</v>
      </c>
      <c r="B171">
        <v>75.349998474121094</v>
      </c>
      <c r="C171">
        <v>3845.080078125</v>
      </c>
      <c r="D171">
        <f t="shared" si="8"/>
        <v>1.9947012229555305E-3</v>
      </c>
      <c r="E171">
        <f t="shared" si="9"/>
        <v>3.5731642904301975E-3</v>
      </c>
      <c r="F171">
        <f t="shared" si="10"/>
        <v>6.4560016979807785E-3</v>
      </c>
      <c r="G171">
        <f t="shared" si="11"/>
        <v>-4.4613004750252479E-3</v>
      </c>
      <c r="H171">
        <f>0</f>
        <v>0</v>
      </c>
    </row>
    <row r="172" spans="1:8" x14ac:dyDescent="0.2">
      <c r="A172" s="4">
        <v>44749</v>
      </c>
      <c r="B172">
        <v>79.300003051757812</v>
      </c>
      <c r="C172">
        <v>3902.6201171875</v>
      </c>
      <c r="D172">
        <f t="shared" si="8"/>
        <v>5.2422092337444992E-2</v>
      </c>
      <c r="E172">
        <f t="shared" si="9"/>
        <v>1.4964587965241805E-2</v>
      </c>
      <c r="F172">
        <f t="shared" si="10"/>
        <v>3.0054616054598207E-2</v>
      </c>
      <c r="G172">
        <f t="shared" si="11"/>
        <v>2.2367476282846785E-2</v>
      </c>
      <c r="H172">
        <f>0</f>
        <v>0</v>
      </c>
    </row>
    <row r="173" spans="1:8" x14ac:dyDescent="0.2">
      <c r="A173" s="4">
        <v>44750</v>
      </c>
      <c r="B173">
        <v>79.349998474121094</v>
      </c>
      <c r="C173">
        <v>3899.3798828125</v>
      </c>
      <c r="D173">
        <f t="shared" si="8"/>
        <v>6.3045927413951652E-4</v>
      </c>
      <c r="E173">
        <f t="shared" si="9"/>
        <v>-8.3027152981907104E-4</v>
      </c>
      <c r="F173">
        <f t="shared" si="10"/>
        <v>-2.6662104795850236E-3</v>
      </c>
      <c r="G173">
        <f t="shared" si="11"/>
        <v>3.2966697537245401E-3</v>
      </c>
      <c r="H173">
        <f>0</f>
        <v>0</v>
      </c>
    </row>
    <row r="174" spans="1:8" x14ac:dyDescent="0.2">
      <c r="A174" s="4">
        <v>44753</v>
      </c>
      <c r="B174">
        <v>76.949996948242188</v>
      </c>
      <c r="C174">
        <v>3854.429931640625</v>
      </c>
      <c r="D174">
        <f t="shared" si="8"/>
        <v>-3.0245766503217197E-2</v>
      </c>
      <c r="E174">
        <f t="shared" si="9"/>
        <v>-1.1527461422777274E-2</v>
      </c>
      <c r="F174">
        <f t="shared" si="10"/>
        <v>-2.482664153629411E-2</v>
      </c>
      <c r="G174">
        <f t="shared" si="11"/>
        <v>-5.4191249669230876E-3</v>
      </c>
      <c r="H174">
        <f>0</f>
        <v>0</v>
      </c>
    </row>
    <row r="175" spans="1:8" x14ac:dyDescent="0.2">
      <c r="A175" s="4">
        <v>44754</v>
      </c>
      <c r="B175">
        <v>76.360000610351562</v>
      </c>
      <c r="C175">
        <v>3818.800048828125</v>
      </c>
      <c r="D175">
        <f t="shared" si="8"/>
        <v>-7.6672691525571102E-3</v>
      </c>
      <c r="E175">
        <f t="shared" si="9"/>
        <v>-9.2438787173215742E-3</v>
      </c>
      <c r="F175">
        <f t="shared" si="10"/>
        <v>-2.0095943323686249E-2</v>
      </c>
      <c r="G175">
        <f t="shared" si="11"/>
        <v>1.2428674171129139E-2</v>
      </c>
      <c r="H175">
        <f>0</f>
        <v>0</v>
      </c>
    </row>
    <row r="176" spans="1:8" x14ac:dyDescent="0.2">
      <c r="A176" s="4">
        <v>44755</v>
      </c>
      <c r="B176">
        <v>77.519996643066406</v>
      </c>
      <c r="C176">
        <v>3801.780029296875</v>
      </c>
      <c r="D176">
        <f t="shared" si="8"/>
        <v>1.5191147504490576E-2</v>
      </c>
      <c r="E176">
        <f t="shared" si="9"/>
        <v>-4.4569025122100925E-3</v>
      </c>
      <c r="F176">
        <f t="shared" si="10"/>
        <v>-1.0179184135059366E-2</v>
      </c>
      <c r="G176">
        <f t="shared" si="11"/>
        <v>2.5370331639549944E-2</v>
      </c>
      <c r="H176">
        <f>0</f>
        <v>0</v>
      </c>
    </row>
    <row r="177" spans="1:8" x14ac:dyDescent="0.2">
      <c r="A177" s="4">
        <v>44756</v>
      </c>
      <c r="B177">
        <v>78.599998474121094</v>
      </c>
      <c r="C177">
        <v>3790.3798828125</v>
      </c>
      <c r="D177">
        <f t="shared" si="8"/>
        <v>1.393191276861705E-2</v>
      </c>
      <c r="E177">
        <f t="shared" si="9"/>
        <v>-2.9986339021522701E-3</v>
      </c>
      <c r="F177">
        <f t="shared" si="10"/>
        <v>-7.1582168232027822E-3</v>
      </c>
      <c r="G177">
        <f t="shared" si="11"/>
        <v>2.1090129591819832E-2</v>
      </c>
      <c r="H177">
        <f>0</f>
        <v>0</v>
      </c>
    </row>
    <row r="178" spans="1:8" x14ac:dyDescent="0.2">
      <c r="A178" s="4">
        <v>44757</v>
      </c>
      <c r="B178">
        <v>81.110000610351562</v>
      </c>
      <c r="C178">
        <v>3863.159912109375</v>
      </c>
      <c r="D178">
        <f t="shared" si="8"/>
        <v>3.1933870037629708E-2</v>
      </c>
      <c r="E178">
        <f t="shared" si="9"/>
        <v>1.9201249359436678E-2</v>
      </c>
      <c r="F178">
        <f t="shared" si="10"/>
        <v>3.8831336265808106E-2</v>
      </c>
      <c r="G178">
        <f t="shared" si="11"/>
        <v>-6.8974662281783977E-3</v>
      </c>
      <c r="H178">
        <f>0</f>
        <v>0</v>
      </c>
    </row>
    <row r="179" spans="1:8" x14ac:dyDescent="0.2">
      <c r="A179" s="4">
        <v>44760</v>
      </c>
      <c r="B179">
        <v>81.430000305175781</v>
      </c>
      <c r="C179">
        <v>3830.85009765625</v>
      </c>
      <c r="D179">
        <f t="shared" si="8"/>
        <v>3.9452557319223924E-3</v>
      </c>
      <c r="E179">
        <f t="shared" si="9"/>
        <v>-8.3635715808313416E-3</v>
      </c>
      <c r="F179">
        <f t="shared" si="10"/>
        <v>-1.8272288157971876E-2</v>
      </c>
      <c r="G179">
        <f t="shared" si="11"/>
        <v>2.2217543889894269E-2</v>
      </c>
      <c r="H179">
        <f>0</f>
        <v>0</v>
      </c>
    </row>
    <row r="180" spans="1:8" x14ac:dyDescent="0.2">
      <c r="A180" s="4">
        <v>44761</v>
      </c>
      <c r="B180">
        <v>85.879997253417969</v>
      </c>
      <c r="C180">
        <v>3936.68994140625</v>
      </c>
      <c r="D180">
        <f t="shared" si="8"/>
        <v>5.4648126385421936E-2</v>
      </c>
      <c r="E180">
        <f t="shared" si="9"/>
        <v>2.7628291645959591E-2</v>
      </c>
      <c r="F180">
        <f t="shared" si="10"/>
        <v>5.6288901427420851E-2</v>
      </c>
      <c r="G180">
        <f t="shared" si="11"/>
        <v>-1.6407750419989153E-3</v>
      </c>
      <c r="H180">
        <f>0</f>
        <v>0</v>
      </c>
    </row>
    <row r="181" spans="1:8" x14ac:dyDescent="0.2">
      <c r="A181" s="4">
        <v>44762</v>
      </c>
      <c r="B181">
        <v>89.430000305175781</v>
      </c>
      <c r="C181">
        <v>3959.89990234375</v>
      </c>
      <c r="D181">
        <f t="shared" si="8"/>
        <v>4.1336785809183541E-2</v>
      </c>
      <c r="E181">
        <f t="shared" si="9"/>
        <v>5.8958061932632422E-3</v>
      </c>
      <c r="F181">
        <f t="shared" si="10"/>
        <v>1.1267615427586317E-2</v>
      </c>
      <c r="G181">
        <f t="shared" si="11"/>
        <v>3.0069170381597225E-2</v>
      </c>
      <c r="H181">
        <f>0</f>
        <v>0</v>
      </c>
    </row>
    <row r="182" spans="1:8" x14ac:dyDescent="0.2">
      <c r="A182" s="4">
        <v>44763</v>
      </c>
      <c r="B182">
        <v>91.089996337890625</v>
      </c>
      <c r="C182">
        <v>3998.949951171875</v>
      </c>
      <c r="D182">
        <f t="shared" si="8"/>
        <v>1.8561959376609538E-2</v>
      </c>
      <c r="E182">
        <f t="shared" si="9"/>
        <v>9.8613727091971803E-3</v>
      </c>
      <c r="F182">
        <f t="shared" si="10"/>
        <v>1.9482732131740302E-2</v>
      </c>
      <c r="G182">
        <f t="shared" si="11"/>
        <v>-9.2077275513076373E-4</v>
      </c>
      <c r="H182">
        <f>0</f>
        <v>0</v>
      </c>
    </row>
    <row r="183" spans="1:8" x14ac:dyDescent="0.2">
      <c r="A183" s="4">
        <v>44764</v>
      </c>
      <c r="B183">
        <v>88.099998474121094</v>
      </c>
      <c r="C183">
        <v>3961.6298828125</v>
      </c>
      <c r="D183">
        <f t="shared" si="8"/>
        <v>-3.2824656756801129E-2</v>
      </c>
      <c r="E183">
        <f t="shared" si="9"/>
        <v>-9.3324669763467094E-3</v>
      </c>
      <c r="F183">
        <f t="shared" si="10"/>
        <v>-2.0279463858163503E-2</v>
      </c>
      <c r="G183">
        <f t="shared" si="11"/>
        <v>-1.2545192898637626E-2</v>
      </c>
      <c r="H183">
        <f>0</f>
        <v>0</v>
      </c>
    </row>
    <row r="184" spans="1:8" x14ac:dyDescent="0.2">
      <c r="A184" s="4">
        <v>44767</v>
      </c>
      <c r="B184">
        <v>87.540000915527344</v>
      </c>
      <c r="C184">
        <v>3966.840087890625</v>
      </c>
      <c r="D184">
        <f t="shared" si="8"/>
        <v>-6.3563855651852519E-3</v>
      </c>
      <c r="E184">
        <f t="shared" si="9"/>
        <v>1.3151670479691902E-3</v>
      </c>
      <c r="F184">
        <f t="shared" si="10"/>
        <v>1.7783066473641899E-3</v>
      </c>
      <c r="G184">
        <f t="shared" si="11"/>
        <v>-8.1346922125494422E-3</v>
      </c>
      <c r="H184">
        <f>0</f>
        <v>0</v>
      </c>
    </row>
    <row r="185" spans="1:8" x14ac:dyDescent="0.2">
      <c r="A185" s="4">
        <v>44768</v>
      </c>
      <c r="B185">
        <v>85.25</v>
      </c>
      <c r="C185">
        <v>3921.050048828125</v>
      </c>
      <c r="D185">
        <f t="shared" si="8"/>
        <v>-2.6159480141393909E-2</v>
      </c>
      <c r="E185">
        <f t="shared" si="9"/>
        <v>-1.154320266205866E-2</v>
      </c>
      <c r="F185">
        <f t="shared" si="10"/>
        <v>-2.485925128252961E-2</v>
      </c>
      <c r="G185">
        <f t="shared" si="11"/>
        <v>-1.3002288588642996E-3</v>
      </c>
      <c r="H185">
        <f>0</f>
        <v>0</v>
      </c>
    </row>
    <row r="186" spans="1:8" x14ac:dyDescent="0.2">
      <c r="A186" s="4">
        <v>44769</v>
      </c>
      <c r="B186">
        <v>89.819999694824219</v>
      </c>
      <c r="C186">
        <v>4023.610107421875</v>
      </c>
      <c r="D186">
        <f t="shared" si="8"/>
        <v>5.3607034543392551E-2</v>
      </c>
      <c r="E186">
        <f t="shared" si="9"/>
        <v>2.6156273782937722E-2</v>
      </c>
      <c r="F186">
        <f t="shared" si="10"/>
        <v>5.3239450992852613E-2</v>
      </c>
      <c r="G186">
        <f t="shared" si="11"/>
        <v>3.6758355053993774E-4</v>
      </c>
      <c r="H186">
        <f>0</f>
        <v>0</v>
      </c>
    </row>
    <row r="187" spans="1:8" x14ac:dyDescent="0.2">
      <c r="A187" s="4">
        <v>44770</v>
      </c>
      <c r="B187">
        <v>91.669998168945312</v>
      </c>
      <c r="C187">
        <v>4072.429931640625</v>
      </c>
      <c r="D187">
        <f t="shared" si="8"/>
        <v>2.0596732135456763E-2</v>
      </c>
      <c r="E187">
        <f t="shared" si="9"/>
        <v>1.2133338697180918E-2</v>
      </c>
      <c r="F187">
        <f t="shared" si="10"/>
        <v>2.4189365008571318E-2</v>
      </c>
      <c r="G187">
        <f t="shared" si="11"/>
        <v>-3.5926328731145547E-3</v>
      </c>
      <c r="H187">
        <f>0</f>
        <v>0</v>
      </c>
    </row>
    <row r="188" spans="1:8" x14ac:dyDescent="0.2">
      <c r="A188" s="4">
        <v>44771</v>
      </c>
      <c r="B188">
        <v>94.470001220703125</v>
      </c>
      <c r="C188">
        <v>4130.2900390625</v>
      </c>
      <c r="D188">
        <f t="shared" si="8"/>
        <v>3.0544377742841133E-2</v>
      </c>
      <c r="E188">
        <f t="shared" si="9"/>
        <v>1.4207760082581844E-2</v>
      </c>
      <c r="F188">
        <f t="shared" si="10"/>
        <v>2.8486762040290985E-2</v>
      </c>
      <c r="G188">
        <f t="shared" si="11"/>
        <v>2.0576157025501488E-3</v>
      </c>
      <c r="H188">
        <f>0</f>
        <v>0</v>
      </c>
    </row>
    <row r="189" spans="1:8" x14ac:dyDescent="0.2">
      <c r="A189" s="4">
        <v>44774</v>
      </c>
      <c r="B189">
        <v>96.779998779296875</v>
      </c>
      <c r="C189">
        <v>4118.6298828125</v>
      </c>
      <c r="D189">
        <f t="shared" si="8"/>
        <v>2.4452180890705E-2</v>
      </c>
      <c r="E189">
        <f t="shared" si="9"/>
        <v>-2.8230841271976725E-3</v>
      </c>
      <c r="F189">
        <f t="shared" si="10"/>
        <v>-6.7945457353909208E-3</v>
      </c>
      <c r="G189">
        <f t="shared" si="11"/>
        <v>3.1246726626095921E-2</v>
      </c>
      <c r="H189">
        <f>0</f>
        <v>0</v>
      </c>
    </row>
    <row r="190" spans="1:8" x14ac:dyDescent="0.2">
      <c r="A190" s="4">
        <v>44775</v>
      </c>
      <c r="B190">
        <v>99.290000915527344</v>
      </c>
      <c r="C190">
        <v>4091.18994140625</v>
      </c>
      <c r="D190">
        <f t="shared" si="8"/>
        <v>2.5935132960214657E-2</v>
      </c>
      <c r="E190">
        <f t="shared" si="9"/>
        <v>-6.6623955507048027E-3</v>
      </c>
      <c r="F190">
        <f t="shared" si="10"/>
        <v>-1.4748110826525067E-2</v>
      </c>
      <c r="G190">
        <f t="shared" si="11"/>
        <v>4.0683243786739723E-2</v>
      </c>
      <c r="H190">
        <f>0</f>
        <v>0</v>
      </c>
    </row>
    <row r="191" spans="1:8" x14ac:dyDescent="0.2">
      <c r="A191" s="4">
        <v>44776</v>
      </c>
      <c r="B191">
        <v>98.089996337890625</v>
      </c>
      <c r="C191">
        <v>4155.169921875</v>
      </c>
      <c r="D191">
        <f t="shared" si="8"/>
        <v>-1.2085855237907062E-2</v>
      </c>
      <c r="E191">
        <f t="shared" si="9"/>
        <v>1.5638477163140152E-2</v>
      </c>
      <c r="F191">
        <f t="shared" si="10"/>
        <v>3.1450653262437053E-2</v>
      </c>
      <c r="G191">
        <f t="shared" si="11"/>
        <v>-4.3536508500344115E-2</v>
      </c>
      <c r="H191">
        <f>0</f>
        <v>0</v>
      </c>
    </row>
    <row r="192" spans="1:8" x14ac:dyDescent="0.2">
      <c r="A192" s="4">
        <v>44777</v>
      </c>
      <c r="B192">
        <v>103.9100036621094</v>
      </c>
      <c r="C192">
        <v>4151.93994140625</v>
      </c>
      <c r="D192">
        <f t="shared" si="8"/>
        <v>5.9333342252053889E-2</v>
      </c>
      <c r="E192">
        <f t="shared" si="9"/>
        <v>-7.7734016405583972E-4</v>
      </c>
      <c r="F192">
        <f t="shared" si="10"/>
        <v>-2.5565572067656177E-3</v>
      </c>
      <c r="G192">
        <f t="shared" si="11"/>
        <v>6.1889899458819508E-2</v>
      </c>
      <c r="H192">
        <f>0</f>
        <v>0</v>
      </c>
    </row>
    <row r="193" spans="1:8" x14ac:dyDescent="0.2">
      <c r="A193" s="4">
        <v>44778</v>
      </c>
      <c r="B193">
        <v>102.30999755859381</v>
      </c>
      <c r="C193">
        <v>4145.18994140625</v>
      </c>
      <c r="D193">
        <f t="shared" si="8"/>
        <v>-1.5397998721263018E-2</v>
      </c>
      <c r="E193">
        <f t="shared" si="9"/>
        <v>-1.6257460597355333E-3</v>
      </c>
      <c r="F193">
        <f t="shared" si="10"/>
        <v>-4.3141253669505466E-3</v>
      </c>
      <c r="G193">
        <f t="shared" si="11"/>
        <v>-1.1083873354312471E-2</v>
      </c>
      <c r="H193">
        <f>0</f>
        <v>0</v>
      </c>
    </row>
    <row r="194" spans="1:8" x14ac:dyDescent="0.2">
      <c r="A194" s="4">
        <v>44781</v>
      </c>
      <c r="B194">
        <v>100.0699996948242</v>
      </c>
      <c r="C194">
        <v>4140.06005859375</v>
      </c>
      <c r="D194">
        <f t="shared" ref="D194:D257" si="12">(B194/B193)-1</f>
        <v>-2.189422262948193E-2</v>
      </c>
      <c r="E194">
        <f t="shared" ref="E194:E257" si="13">(C194/C193)-1</f>
        <v>-1.2375507238541195E-3</v>
      </c>
      <c r="F194">
        <f t="shared" ref="F194:F257" si="14">alpha_amd+beta_amd*E194</f>
        <v>-3.5099351017109778E-3</v>
      </c>
      <c r="G194">
        <f t="shared" ref="G194:G257" si="15">D194-F194</f>
        <v>-1.8384287527770951E-2</v>
      </c>
      <c r="H194">
        <f>0</f>
        <v>0</v>
      </c>
    </row>
    <row r="195" spans="1:8" x14ac:dyDescent="0.2">
      <c r="A195" s="4">
        <v>44782</v>
      </c>
      <c r="B195">
        <v>95.540000915527344</v>
      </c>
      <c r="C195">
        <v>4122.47021484375</v>
      </c>
      <c r="D195">
        <f t="shared" si="12"/>
        <v>-4.5268300121031779E-2</v>
      </c>
      <c r="E195">
        <f t="shared" si="13"/>
        <v>-4.248692893594086E-3</v>
      </c>
      <c r="F195">
        <f t="shared" si="14"/>
        <v>-9.747854510657631E-3</v>
      </c>
      <c r="G195">
        <f t="shared" si="15"/>
        <v>-3.5520445610374152E-2</v>
      </c>
      <c r="H195">
        <f>0</f>
        <v>0</v>
      </c>
    </row>
    <row r="196" spans="1:8" x14ac:dyDescent="0.2">
      <c r="A196" s="4">
        <v>44783</v>
      </c>
      <c r="B196">
        <v>99.050003051757812</v>
      </c>
      <c r="C196">
        <v>4210.240234375</v>
      </c>
      <c r="D196">
        <f t="shared" si="12"/>
        <v>3.6738560839389978E-2</v>
      </c>
      <c r="E196">
        <f t="shared" si="13"/>
        <v>2.1290637641290244E-2</v>
      </c>
      <c r="F196">
        <f t="shared" si="14"/>
        <v>4.315973890556974E-2</v>
      </c>
      <c r="G196">
        <f t="shared" si="15"/>
        <v>-6.4211780661797627E-3</v>
      </c>
      <c r="H196">
        <f>0</f>
        <v>0</v>
      </c>
    </row>
    <row r="197" spans="1:8" x14ac:dyDescent="0.2">
      <c r="A197" s="4">
        <v>44784</v>
      </c>
      <c r="B197">
        <v>98.120002746582031</v>
      </c>
      <c r="C197">
        <v>4207.27001953125</v>
      </c>
      <c r="D197">
        <f t="shared" si="12"/>
        <v>-9.389200166806777E-3</v>
      </c>
      <c r="E197">
        <f t="shared" si="13"/>
        <v>-7.0547395835030002E-4</v>
      </c>
      <c r="F197">
        <f t="shared" si="14"/>
        <v>-2.4076782850318583E-3</v>
      </c>
      <c r="G197">
        <f t="shared" si="15"/>
        <v>-6.9815218817749188E-3</v>
      </c>
      <c r="H197">
        <f>0</f>
        <v>0</v>
      </c>
    </row>
    <row r="198" spans="1:8" x14ac:dyDescent="0.2">
      <c r="A198" s="4">
        <v>44785</v>
      </c>
      <c r="B198">
        <v>100.8300018310547</v>
      </c>
      <c r="C198">
        <v>4280.14990234375</v>
      </c>
      <c r="D198">
        <f t="shared" si="12"/>
        <v>2.7619231640992448E-2</v>
      </c>
      <c r="E198">
        <f t="shared" si="13"/>
        <v>1.7322368774566943E-2</v>
      </c>
      <c r="F198">
        <f t="shared" si="14"/>
        <v>3.4939023978054484E-2</v>
      </c>
      <c r="G198">
        <f t="shared" si="15"/>
        <v>-7.3197923370620366E-3</v>
      </c>
      <c r="H198">
        <f>0</f>
        <v>0</v>
      </c>
    </row>
    <row r="199" spans="1:8" x14ac:dyDescent="0.2">
      <c r="A199" s="4">
        <v>44788</v>
      </c>
      <c r="B199">
        <v>101.0100021362305</v>
      </c>
      <c r="C199">
        <v>4297.14013671875</v>
      </c>
      <c r="D199">
        <f t="shared" si="12"/>
        <v>1.7851859754738353E-3</v>
      </c>
      <c r="E199">
        <f t="shared" si="13"/>
        <v>3.9695418998517695E-3</v>
      </c>
      <c r="F199">
        <f t="shared" si="14"/>
        <v>7.277142462415764E-3</v>
      </c>
      <c r="G199">
        <f t="shared" si="15"/>
        <v>-5.4919564869419287E-3</v>
      </c>
      <c r="H199">
        <f>0</f>
        <v>0</v>
      </c>
    </row>
    <row r="200" spans="1:8" x14ac:dyDescent="0.2">
      <c r="A200" s="4">
        <v>44789</v>
      </c>
      <c r="B200">
        <v>100.1999969482422</v>
      </c>
      <c r="C200">
        <v>4305.2001953125</v>
      </c>
      <c r="D200">
        <f t="shared" si="12"/>
        <v>-8.0190592105507941E-3</v>
      </c>
      <c r="E200">
        <f t="shared" si="13"/>
        <v>1.8756797165810912E-3</v>
      </c>
      <c r="F200">
        <f t="shared" si="14"/>
        <v>2.9394716330734508E-3</v>
      </c>
      <c r="G200">
        <f t="shared" si="15"/>
        <v>-1.0958530843624244E-2</v>
      </c>
      <c r="H200">
        <f>0</f>
        <v>0</v>
      </c>
    </row>
    <row r="201" spans="1:8" x14ac:dyDescent="0.2">
      <c r="A201" s="4">
        <v>44790</v>
      </c>
      <c r="B201">
        <v>98.269996643066406</v>
      </c>
      <c r="C201">
        <v>4274.0400390625</v>
      </c>
      <c r="D201">
        <f t="shared" si="12"/>
        <v>-1.9261480678215315E-2</v>
      </c>
      <c r="E201">
        <f t="shared" si="13"/>
        <v>-7.2377949540946007E-3</v>
      </c>
      <c r="F201">
        <f t="shared" si="14"/>
        <v>-1.594011535635818E-2</v>
      </c>
      <c r="G201">
        <f t="shared" si="15"/>
        <v>-3.3213653218571344E-3</v>
      </c>
      <c r="H201">
        <f>0</f>
        <v>0</v>
      </c>
    </row>
    <row r="202" spans="1:8" x14ac:dyDescent="0.2">
      <c r="A202" s="4">
        <v>44791</v>
      </c>
      <c r="B202">
        <v>100.44000244140619</v>
      </c>
      <c r="C202">
        <v>4283.740234375</v>
      </c>
      <c r="D202">
        <f t="shared" si="12"/>
        <v>2.2082078685945472E-2</v>
      </c>
      <c r="E202">
        <f t="shared" si="13"/>
        <v>2.2695611701915031E-3</v>
      </c>
      <c r="F202">
        <f t="shared" si="14"/>
        <v>3.7554413302175369E-3</v>
      </c>
      <c r="G202">
        <f t="shared" si="15"/>
        <v>1.8326637355727936E-2</v>
      </c>
      <c r="H202">
        <f>0</f>
        <v>0</v>
      </c>
    </row>
    <row r="203" spans="1:8" x14ac:dyDescent="0.2">
      <c r="A203" s="4">
        <v>44792</v>
      </c>
      <c r="B203">
        <v>95.949996948242188</v>
      </c>
      <c r="C203">
        <v>4228.47998046875</v>
      </c>
      <c r="D203">
        <f t="shared" si="12"/>
        <v>-4.4703359060383807E-2</v>
      </c>
      <c r="E203">
        <f t="shared" si="13"/>
        <v>-1.2900001139847905E-2</v>
      </c>
      <c r="F203">
        <f t="shared" si="14"/>
        <v>-2.7670011811768154E-2</v>
      </c>
      <c r="G203">
        <f t="shared" si="15"/>
        <v>-1.7033347248615653E-2</v>
      </c>
      <c r="H203">
        <f>0</f>
        <v>0</v>
      </c>
    </row>
    <row r="204" spans="1:8" x14ac:dyDescent="0.2">
      <c r="A204" s="4">
        <v>44795</v>
      </c>
      <c r="B204">
        <v>92.839996337890625</v>
      </c>
      <c r="C204">
        <v>4137.990234375</v>
      </c>
      <c r="D204">
        <f t="shared" si="12"/>
        <v>-3.2412722347757605E-2</v>
      </c>
      <c r="E204">
        <f t="shared" si="13"/>
        <v>-2.14000649197158E-2</v>
      </c>
      <c r="F204">
        <f t="shared" si="14"/>
        <v>-4.5278849203295661E-2</v>
      </c>
      <c r="G204">
        <f t="shared" si="15"/>
        <v>1.2866126855538056E-2</v>
      </c>
      <c r="H204">
        <f>0</f>
        <v>0</v>
      </c>
    </row>
    <row r="205" spans="1:8" x14ac:dyDescent="0.2">
      <c r="A205" s="4">
        <v>44796</v>
      </c>
      <c r="B205">
        <v>92.489997863769531</v>
      </c>
      <c r="C205">
        <v>4128.72998046875</v>
      </c>
      <c r="D205">
        <f t="shared" si="12"/>
        <v>-3.7699104688380114E-3</v>
      </c>
      <c r="E205">
        <f t="shared" si="13"/>
        <v>-2.2378626777133093E-3</v>
      </c>
      <c r="F205">
        <f t="shared" si="14"/>
        <v>-5.582193733231669E-3</v>
      </c>
      <c r="G205">
        <f t="shared" si="15"/>
        <v>1.8122832643936576E-3</v>
      </c>
      <c r="H205">
        <f>0</f>
        <v>0</v>
      </c>
    </row>
    <row r="206" spans="1:8" x14ac:dyDescent="0.2">
      <c r="A206" s="4">
        <v>44797</v>
      </c>
      <c r="B206">
        <v>92.730003356933594</v>
      </c>
      <c r="C206">
        <v>4140.77001953125</v>
      </c>
      <c r="D206">
        <f t="shared" si="12"/>
        <v>2.5949345735478691E-3</v>
      </c>
      <c r="E206">
        <f t="shared" si="13"/>
        <v>2.9161604463010526E-3</v>
      </c>
      <c r="F206">
        <f t="shared" si="14"/>
        <v>5.0949443981191545E-3</v>
      </c>
      <c r="G206">
        <f t="shared" si="15"/>
        <v>-2.5000098245712855E-3</v>
      </c>
      <c r="H206">
        <f>0</f>
        <v>0</v>
      </c>
    </row>
    <row r="207" spans="1:8" x14ac:dyDescent="0.2">
      <c r="A207" s="4">
        <v>44798</v>
      </c>
      <c r="B207">
        <v>97.180000305175781</v>
      </c>
      <c r="C207">
        <v>4199.1201171875</v>
      </c>
      <c r="D207">
        <f t="shared" si="12"/>
        <v>4.7988749996194846E-2</v>
      </c>
      <c r="E207">
        <f t="shared" si="13"/>
        <v>1.4091605518061545E-2</v>
      </c>
      <c r="F207">
        <f t="shared" si="14"/>
        <v>2.8246134805967642E-2</v>
      </c>
      <c r="G207">
        <f t="shared" si="15"/>
        <v>1.9742615190227204E-2</v>
      </c>
      <c r="H207">
        <f>0</f>
        <v>0</v>
      </c>
    </row>
    <row r="208" spans="1:8" x14ac:dyDescent="0.2">
      <c r="A208" s="4">
        <v>44799</v>
      </c>
      <c r="B208">
        <v>91.180000305175781</v>
      </c>
      <c r="C208">
        <v>4057.659912109375</v>
      </c>
      <c r="D208">
        <f t="shared" si="12"/>
        <v>-6.1741098797675531E-2</v>
      </c>
      <c r="E208">
        <f t="shared" si="13"/>
        <v>-3.3688058719518743E-2</v>
      </c>
      <c r="F208">
        <f t="shared" si="14"/>
        <v>-7.0734809334007887E-2</v>
      </c>
      <c r="G208">
        <f t="shared" si="15"/>
        <v>8.9937105363323555E-3</v>
      </c>
      <c r="H208">
        <f>0</f>
        <v>0</v>
      </c>
    </row>
    <row r="209" spans="1:8" x14ac:dyDescent="0.2">
      <c r="A209" s="4">
        <v>44802</v>
      </c>
      <c r="B209">
        <v>88.489997863769531</v>
      </c>
      <c r="C209">
        <v>4030.610107421875</v>
      </c>
      <c r="D209">
        <f t="shared" si="12"/>
        <v>-2.9502110467239717E-2</v>
      </c>
      <c r="E209">
        <f t="shared" si="13"/>
        <v>-6.666355799502699E-3</v>
      </c>
      <c r="F209">
        <f t="shared" si="14"/>
        <v>-1.4756314926978681E-2</v>
      </c>
      <c r="G209">
        <f t="shared" si="15"/>
        <v>-1.4745795540261036E-2</v>
      </c>
      <c r="H209">
        <f>0</f>
        <v>0</v>
      </c>
    </row>
    <row r="210" spans="1:8" x14ac:dyDescent="0.2">
      <c r="A210" s="4">
        <v>44803</v>
      </c>
      <c r="B210">
        <v>86.94000244140625</v>
      </c>
      <c r="C210">
        <v>3986.159912109375</v>
      </c>
      <c r="D210">
        <f t="shared" si="12"/>
        <v>-1.7516052206821175E-2</v>
      </c>
      <c r="E210">
        <f t="shared" si="13"/>
        <v>-1.1028155571448206E-2</v>
      </c>
      <c r="F210">
        <f t="shared" si="14"/>
        <v>-2.3792273351255808E-2</v>
      </c>
      <c r="G210">
        <f t="shared" si="15"/>
        <v>6.2762211444346329E-3</v>
      </c>
      <c r="H210">
        <f>0</f>
        <v>0</v>
      </c>
    </row>
    <row r="211" spans="1:8" x14ac:dyDescent="0.2">
      <c r="A211" s="4">
        <v>44804</v>
      </c>
      <c r="B211">
        <v>84.870002746582031</v>
      </c>
      <c r="C211">
        <v>3955</v>
      </c>
      <c r="D211">
        <f t="shared" si="12"/>
        <v>-2.3809519630728193E-2</v>
      </c>
      <c r="E211">
        <f t="shared" si="13"/>
        <v>-7.8170251059712648E-3</v>
      </c>
      <c r="F211">
        <f t="shared" si="14"/>
        <v>-1.7140055712196834E-2</v>
      </c>
      <c r="G211">
        <f t="shared" si="15"/>
        <v>-6.6694639185313591E-3</v>
      </c>
      <c r="H211">
        <f>0</f>
        <v>0</v>
      </c>
    </row>
    <row r="212" spans="1:8" x14ac:dyDescent="0.2">
      <c r="A212" s="4">
        <v>44805</v>
      </c>
      <c r="B212">
        <v>82.330001831054688</v>
      </c>
      <c r="C212">
        <v>3966.85009765625</v>
      </c>
      <c r="D212">
        <f t="shared" si="12"/>
        <v>-2.9928135187077487E-2</v>
      </c>
      <c r="E212">
        <f t="shared" si="13"/>
        <v>2.9962320243361873E-3</v>
      </c>
      <c r="F212">
        <f t="shared" si="14"/>
        <v>5.2608216707865831E-3</v>
      </c>
      <c r="G212">
        <f t="shared" si="15"/>
        <v>-3.5188956857864072E-2</v>
      </c>
      <c r="H212">
        <f>0</f>
        <v>0</v>
      </c>
    </row>
    <row r="213" spans="1:8" x14ac:dyDescent="0.2">
      <c r="A213" s="4">
        <v>44806</v>
      </c>
      <c r="B213">
        <v>80.239997863769531</v>
      </c>
      <c r="C213">
        <v>3924.260009765625</v>
      </c>
      <c r="D213">
        <f t="shared" si="12"/>
        <v>-2.5385690766459024E-2</v>
      </c>
      <c r="E213">
        <f t="shared" si="13"/>
        <v>-1.0736500458081055E-2</v>
      </c>
      <c r="F213">
        <f t="shared" si="14"/>
        <v>-2.3188077006535027E-2</v>
      </c>
      <c r="G213">
        <f t="shared" si="15"/>
        <v>-2.1976137599239963E-3</v>
      </c>
      <c r="H213">
        <f>0</f>
        <v>0</v>
      </c>
    </row>
    <row r="214" spans="1:8" x14ac:dyDescent="0.2">
      <c r="A214" s="4">
        <v>44810</v>
      </c>
      <c r="B214">
        <v>78.720001220703125</v>
      </c>
      <c r="C214">
        <v>3908.18994140625</v>
      </c>
      <c r="D214">
        <f t="shared" si="12"/>
        <v>-1.8943129156696159E-2</v>
      </c>
      <c r="E214">
        <f t="shared" si="13"/>
        <v>-4.0950569838349438E-3</v>
      </c>
      <c r="F214">
        <f t="shared" si="14"/>
        <v>-9.4295804573669185E-3</v>
      </c>
      <c r="G214">
        <f t="shared" si="15"/>
        <v>-9.5135486993292405E-3</v>
      </c>
      <c r="H214">
        <f>0</f>
        <v>0</v>
      </c>
    </row>
    <row r="215" spans="1:8" x14ac:dyDescent="0.2">
      <c r="A215" s="4">
        <v>44811</v>
      </c>
      <c r="B215">
        <v>79.610000610351562</v>
      </c>
      <c r="C215">
        <v>3979.8701171875</v>
      </c>
      <c r="D215">
        <f t="shared" si="12"/>
        <v>1.1305886380174046E-2</v>
      </c>
      <c r="E215">
        <f t="shared" si="13"/>
        <v>1.8341016392734E-2</v>
      </c>
      <c r="F215">
        <f t="shared" si="14"/>
        <v>3.7049266998825006E-2</v>
      </c>
      <c r="G215">
        <f t="shared" si="15"/>
        <v>-2.574338061865096E-2</v>
      </c>
      <c r="H215">
        <f>0</f>
        <v>0</v>
      </c>
    </row>
    <row r="216" spans="1:8" x14ac:dyDescent="0.2">
      <c r="A216" s="4">
        <v>44812</v>
      </c>
      <c r="B216">
        <v>82.779998779296875</v>
      </c>
      <c r="C216">
        <v>4006.179931640625</v>
      </c>
      <c r="D216">
        <f t="shared" si="12"/>
        <v>3.9819094895636953E-2</v>
      </c>
      <c r="E216">
        <f t="shared" si="13"/>
        <v>6.6107218774560383E-3</v>
      </c>
      <c r="F216">
        <f t="shared" si="14"/>
        <v>1.2748643612506504E-2</v>
      </c>
      <c r="G216">
        <f t="shared" si="15"/>
        <v>2.7070451283130448E-2</v>
      </c>
      <c r="H216">
        <f>0</f>
        <v>0</v>
      </c>
    </row>
    <row r="217" spans="1:8" x14ac:dyDescent="0.2">
      <c r="A217" s="4">
        <v>44813</v>
      </c>
      <c r="B217">
        <v>85.449996948242188</v>
      </c>
      <c r="C217">
        <v>4067.360107421875</v>
      </c>
      <c r="D217">
        <f t="shared" si="12"/>
        <v>3.2254146029452091E-2</v>
      </c>
      <c r="E217">
        <f t="shared" si="13"/>
        <v>1.5271449816332883E-2</v>
      </c>
      <c r="F217">
        <f t="shared" si="14"/>
        <v>3.0690314865508765E-2</v>
      </c>
      <c r="G217">
        <f t="shared" si="15"/>
        <v>1.5638311639433258E-3</v>
      </c>
      <c r="H217">
        <f>0</f>
        <v>0</v>
      </c>
    </row>
    <row r="218" spans="1:8" x14ac:dyDescent="0.2">
      <c r="A218" s="4">
        <v>44816</v>
      </c>
      <c r="B218">
        <v>84.639999389648438</v>
      </c>
      <c r="C218">
        <v>4110.41015625</v>
      </c>
      <c r="D218">
        <f t="shared" si="12"/>
        <v>-9.4791993858627244E-3</v>
      </c>
      <c r="E218">
        <f t="shared" si="13"/>
        <v>1.0584272769349701E-2</v>
      </c>
      <c r="F218">
        <f t="shared" si="14"/>
        <v>2.0980300848777507E-2</v>
      </c>
      <c r="G218">
        <f t="shared" si="15"/>
        <v>-3.0459500234640231E-2</v>
      </c>
      <c r="H218">
        <f>0</f>
        <v>0</v>
      </c>
    </row>
    <row r="219" spans="1:8" x14ac:dyDescent="0.2">
      <c r="A219" s="4">
        <v>44817</v>
      </c>
      <c r="B219">
        <v>77.029998779296875</v>
      </c>
      <c r="C219">
        <v>3932.68994140625</v>
      </c>
      <c r="D219">
        <f t="shared" si="12"/>
        <v>-8.9910215799012372E-2</v>
      </c>
      <c r="E219">
        <f t="shared" si="13"/>
        <v>-4.3236613400616797E-2</v>
      </c>
      <c r="F219">
        <f t="shared" si="14"/>
        <v>-9.0515713461079922E-2</v>
      </c>
      <c r="G219">
        <f t="shared" si="15"/>
        <v>6.0549766206755007E-4</v>
      </c>
      <c r="H219">
        <f>0</f>
        <v>0</v>
      </c>
    </row>
    <row r="220" spans="1:8" x14ac:dyDescent="0.2">
      <c r="A220" s="4">
        <v>44818</v>
      </c>
      <c r="B220">
        <v>77.449996948242188</v>
      </c>
      <c r="C220">
        <v>3946.010009765625</v>
      </c>
      <c r="D220">
        <f t="shared" si="12"/>
        <v>5.4523974503579709E-3</v>
      </c>
      <c r="E220">
        <f t="shared" si="13"/>
        <v>3.3870120853238816E-3</v>
      </c>
      <c r="F220">
        <f t="shared" si="14"/>
        <v>6.0703664845656695E-3</v>
      </c>
      <c r="G220">
        <f t="shared" si="15"/>
        <v>-6.1796903420769864E-4</v>
      </c>
      <c r="H220">
        <f>0</f>
        <v>0</v>
      </c>
    </row>
    <row r="221" spans="1:8" x14ac:dyDescent="0.2">
      <c r="A221" s="4">
        <v>44819</v>
      </c>
      <c r="B221">
        <v>76.660003662109375</v>
      </c>
      <c r="C221">
        <v>3901.35009765625</v>
      </c>
      <c r="D221">
        <f t="shared" si="12"/>
        <v>-1.0200042830998957E-2</v>
      </c>
      <c r="E221">
        <f t="shared" si="13"/>
        <v>-1.1317739184353415E-2</v>
      </c>
      <c r="F221">
        <f t="shared" si="14"/>
        <v>-2.4392178349966077E-2</v>
      </c>
      <c r="G221">
        <f t="shared" si="15"/>
        <v>1.4192135518967121E-2</v>
      </c>
      <c r="H221">
        <f>0</f>
        <v>0</v>
      </c>
    </row>
    <row r="222" spans="1:8" x14ac:dyDescent="0.2">
      <c r="A222" s="4">
        <v>44820</v>
      </c>
      <c r="B222">
        <v>76.510002136230469</v>
      </c>
      <c r="C222">
        <v>3873.330078125</v>
      </c>
      <c r="D222">
        <f t="shared" si="12"/>
        <v>-1.9567116972765142E-3</v>
      </c>
      <c r="E222">
        <f t="shared" si="13"/>
        <v>-7.1821340894484553E-3</v>
      </c>
      <c r="F222">
        <f t="shared" si="14"/>
        <v>-1.5824807619850698E-2</v>
      </c>
      <c r="G222">
        <f t="shared" si="15"/>
        <v>1.3868095922574184E-2</v>
      </c>
      <c r="H222">
        <f>0</f>
        <v>0</v>
      </c>
    </row>
    <row r="223" spans="1:8" x14ac:dyDescent="0.2">
      <c r="A223" s="4">
        <v>44823</v>
      </c>
      <c r="B223">
        <v>76.769996643066406</v>
      </c>
      <c r="C223">
        <v>3899.889892578125</v>
      </c>
      <c r="D223">
        <f t="shared" si="12"/>
        <v>3.3981767033937071E-3</v>
      </c>
      <c r="E223">
        <f t="shared" si="13"/>
        <v>6.8571007162865349E-3</v>
      </c>
      <c r="F223">
        <f t="shared" si="14"/>
        <v>1.3259045066193832E-2</v>
      </c>
      <c r="G223">
        <f t="shared" si="15"/>
        <v>-9.8608683628001251E-3</v>
      </c>
      <c r="H223">
        <f>0</f>
        <v>0</v>
      </c>
    </row>
    <row r="224" spans="1:8" x14ac:dyDescent="0.2">
      <c r="A224" s="4">
        <v>44824</v>
      </c>
      <c r="B224">
        <v>75.25</v>
      </c>
      <c r="C224">
        <v>3855.929931640625</v>
      </c>
      <c r="D224">
        <f t="shared" si="12"/>
        <v>-1.9799357946223006E-2</v>
      </c>
      <c r="E224">
        <f t="shared" si="13"/>
        <v>-1.1272103097361819E-2</v>
      </c>
      <c r="F224">
        <f t="shared" si="14"/>
        <v>-2.4297638066995034E-2</v>
      </c>
      <c r="G224">
        <f t="shared" si="15"/>
        <v>4.4982801207720281E-3</v>
      </c>
      <c r="H224">
        <f>0</f>
        <v>0</v>
      </c>
    </row>
    <row r="225" spans="1:8" x14ac:dyDescent="0.2">
      <c r="A225" s="4">
        <v>44825</v>
      </c>
      <c r="B225">
        <v>74.480003356933594</v>
      </c>
      <c r="C225">
        <v>3789.929931640625</v>
      </c>
      <c r="D225">
        <f t="shared" si="12"/>
        <v>-1.023251352912169E-2</v>
      </c>
      <c r="E225">
        <f t="shared" si="13"/>
        <v>-1.7116493600784488E-2</v>
      </c>
      <c r="F225">
        <f t="shared" si="14"/>
        <v>-3.640494981106724E-2</v>
      </c>
      <c r="G225">
        <f t="shared" si="15"/>
        <v>2.6172436281945551E-2</v>
      </c>
      <c r="H225">
        <f>0</f>
        <v>0</v>
      </c>
    </row>
    <row r="226" spans="1:8" x14ac:dyDescent="0.2">
      <c r="A226" s="4">
        <v>44826</v>
      </c>
      <c r="B226">
        <v>69.5</v>
      </c>
      <c r="C226">
        <v>3757.989990234375</v>
      </c>
      <c r="D226">
        <f t="shared" si="12"/>
        <v>-6.6863629598238883E-2</v>
      </c>
      <c r="E226">
        <f t="shared" si="13"/>
        <v>-8.4275809796894308E-3</v>
      </c>
      <c r="F226">
        <f t="shared" si="14"/>
        <v>-1.8404890821341426E-2</v>
      </c>
      <c r="G226">
        <f t="shared" si="15"/>
        <v>-4.8458738776897457E-2</v>
      </c>
      <c r="H226">
        <f>0</f>
        <v>0</v>
      </c>
    </row>
    <row r="227" spans="1:8" x14ac:dyDescent="0.2">
      <c r="A227" s="4">
        <v>44827</v>
      </c>
      <c r="B227">
        <v>67.959999084472656</v>
      </c>
      <c r="C227">
        <v>3693.22998046875</v>
      </c>
      <c r="D227">
        <f t="shared" si="12"/>
        <v>-2.2158286554350259E-2</v>
      </c>
      <c r="E227">
        <f t="shared" si="13"/>
        <v>-1.7232619015461026E-2</v>
      </c>
      <c r="F227">
        <f t="shared" si="14"/>
        <v>-3.6645516658213258E-2</v>
      </c>
      <c r="G227">
        <f t="shared" si="15"/>
        <v>1.4487230103862998E-2</v>
      </c>
      <c r="H227">
        <f>0</f>
        <v>0</v>
      </c>
    </row>
    <row r="228" spans="1:8" x14ac:dyDescent="0.2">
      <c r="A228" s="4">
        <v>44830</v>
      </c>
      <c r="B228">
        <v>66.300003051757812</v>
      </c>
      <c r="C228">
        <v>3655.0400390625</v>
      </c>
      <c r="D228">
        <f t="shared" si="12"/>
        <v>-2.4426074971712564E-2</v>
      </c>
      <c r="E228">
        <f t="shared" si="13"/>
        <v>-1.0340526208282075E-2</v>
      </c>
      <c r="F228">
        <f t="shared" si="14"/>
        <v>-2.2367771846889425E-2</v>
      </c>
      <c r="G228">
        <f t="shared" si="15"/>
        <v>-2.0583031248231388E-3</v>
      </c>
      <c r="H228">
        <f>0</f>
        <v>0</v>
      </c>
    </row>
    <row r="229" spans="1:8" x14ac:dyDescent="0.2">
      <c r="A229" s="4">
        <v>44831</v>
      </c>
      <c r="B229">
        <v>67.169998168945312</v>
      </c>
      <c r="C229">
        <v>3647.2900390625</v>
      </c>
      <c r="D229">
        <f t="shared" si="12"/>
        <v>1.3122097694449941E-2</v>
      </c>
      <c r="E229">
        <f t="shared" si="13"/>
        <v>-2.1203598092424114E-3</v>
      </c>
      <c r="F229">
        <f t="shared" si="14"/>
        <v>-5.3387733357468121E-3</v>
      </c>
      <c r="G229">
        <f t="shared" si="15"/>
        <v>1.8460871030196752E-2</v>
      </c>
      <c r="H229">
        <f>0</f>
        <v>0</v>
      </c>
    </row>
    <row r="230" spans="1:8" x14ac:dyDescent="0.2">
      <c r="A230" s="4">
        <v>44832</v>
      </c>
      <c r="B230">
        <v>68.360000610351562</v>
      </c>
      <c r="C230">
        <v>3719.0400390625</v>
      </c>
      <c r="D230">
        <f t="shared" si="12"/>
        <v>1.7716279199727847E-2</v>
      </c>
      <c r="E230">
        <f t="shared" si="13"/>
        <v>1.9672139926234733E-2</v>
      </c>
      <c r="F230">
        <f t="shared" si="14"/>
        <v>3.9806838995515861E-2</v>
      </c>
      <c r="G230">
        <f t="shared" si="15"/>
        <v>-2.2090559795788015E-2</v>
      </c>
      <c r="H230">
        <f>0</f>
        <v>0</v>
      </c>
    </row>
    <row r="231" spans="1:8" x14ac:dyDescent="0.2">
      <c r="A231" s="4">
        <v>44833</v>
      </c>
      <c r="B231">
        <v>64.139999389648438</v>
      </c>
      <c r="C231">
        <v>3640.469970703125</v>
      </c>
      <c r="D231">
        <f t="shared" si="12"/>
        <v>-6.1732024327455948E-2</v>
      </c>
      <c r="E231">
        <f t="shared" si="13"/>
        <v>-2.1126437880238824E-2</v>
      </c>
      <c r="F231">
        <f t="shared" si="14"/>
        <v>-4.4712000039706205E-2</v>
      </c>
      <c r="G231">
        <f t="shared" si="15"/>
        <v>-1.7020024287749742E-2</v>
      </c>
      <c r="H231">
        <f>0</f>
        <v>0</v>
      </c>
    </row>
    <row r="232" spans="1:8" x14ac:dyDescent="0.2">
      <c r="A232" s="4">
        <v>44834</v>
      </c>
      <c r="B232">
        <v>63.360000610351562</v>
      </c>
      <c r="C232">
        <v>3585.6201171875</v>
      </c>
      <c r="D232">
        <f t="shared" si="12"/>
        <v>-1.2160879119415102E-2</v>
      </c>
      <c r="E232">
        <f t="shared" si="13"/>
        <v>-1.5066695771983274E-2</v>
      </c>
      <c r="F232">
        <f t="shared" si="14"/>
        <v>-3.2158563244138724E-2</v>
      </c>
      <c r="G232">
        <f t="shared" si="15"/>
        <v>1.9997684124723622E-2</v>
      </c>
      <c r="H232">
        <f>0</f>
        <v>0</v>
      </c>
    </row>
    <row r="233" spans="1:8" x14ac:dyDescent="0.2">
      <c r="A233" s="4">
        <v>44837</v>
      </c>
      <c r="B233">
        <v>66.110000610351562</v>
      </c>
      <c r="C233">
        <v>3678.429931640625</v>
      </c>
      <c r="D233">
        <f t="shared" si="12"/>
        <v>4.3402777359675682E-2</v>
      </c>
      <c r="E233">
        <f t="shared" si="13"/>
        <v>2.5883894952576147E-2</v>
      </c>
      <c r="F233">
        <f t="shared" si="14"/>
        <v>5.2675187634724494E-2</v>
      </c>
      <c r="G233">
        <f t="shared" si="15"/>
        <v>-9.2724102750488119E-3</v>
      </c>
      <c r="H233">
        <f>0</f>
        <v>0</v>
      </c>
    </row>
    <row r="234" spans="1:8" x14ac:dyDescent="0.2">
      <c r="A234" s="4">
        <v>44838</v>
      </c>
      <c r="B234">
        <v>67.900001525878906</v>
      </c>
      <c r="C234">
        <v>3790.929931640625</v>
      </c>
      <c r="D234">
        <f t="shared" si="12"/>
        <v>2.7076098910927326E-2</v>
      </c>
      <c r="E234">
        <f t="shared" si="13"/>
        <v>3.0583700679551518E-2</v>
      </c>
      <c r="F234">
        <f t="shared" si="14"/>
        <v>6.241136338132168E-2</v>
      </c>
      <c r="G234">
        <f t="shared" si="15"/>
        <v>-3.5335264470394354E-2</v>
      </c>
      <c r="H234">
        <f>0</f>
        <v>0</v>
      </c>
    </row>
    <row r="235" spans="1:8" x14ac:dyDescent="0.2">
      <c r="A235" s="4">
        <v>44839</v>
      </c>
      <c r="B235">
        <v>67.94000244140625</v>
      </c>
      <c r="C235">
        <v>3783.280029296875</v>
      </c>
      <c r="D235">
        <f t="shared" si="12"/>
        <v>5.8911509025660891E-4</v>
      </c>
      <c r="E235">
        <f t="shared" si="13"/>
        <v>-2.0179487570848309E-3</v>
      </c>
      <c r="F235">
        <f t="shared" si="14"/>
        <v>-5.1266173318343204E-3</v>
      </c>
      <c r="G235">
        <f t="shared" si="15"/>
        <v>5.7157324220909293E-3</v>
      </c>
      <c r="H235">
        <f>0</f>
        <v>0</v>
      </c>
    </row>
    <row r="236" spans="1:8" x14ac:dyDescent="0.2">
      <c r="A236" s="4">
        <v>44840</v>
      </c>
      <c r="B236">
        <v>67.849998474121094</v>
      </c>
      <c r="C236">
        <v>3744.52001953125</v>
      </c>
      <c r="D236">
        <f t="shared" si="12"/>
        <v>-1.3247566095214713E-3</v>
      </c>
      <c r="E236">
        <f t="shared" si="13"/>
        <v>-1.0245080846639998E-2</v>
      </c>
      <c r="F236">
        <f t="shared" si="14"/>
        <v>-2.2170046053712259E-2</v>
      </c>
      <c r="G236">
        <f t="shared" si="15"/>
        <v>2.0845289444190788E-2</v>
      </c>
      <c r="H236">
        <f>0</f>
        <v>0</v>
      </c>
    </row>
    <row r="237" spans="1:8" x14ac:dyDescent="0.2">
      <c r="A237" s="4">
        <v>44841</v>
      </c>
      <c r="B237">
        <v>58.439998626708977</v>
      </c>
      <c r="C237">
        <v>3639.659912109375</v>
      </c>
      <c r="D237">
        <f t="shared" si="12"/>
        <v>-0.13868828384721654</v>
      </c>
      <c r="E237">
        <f t="shared" si="13"/>
        <v>-2.8003617786773516E-2</v>
      </c>
      <c r="F237">
        <f t="shared" si="14"/>
        <v>-5.8958851101373388E-2</v>
      </c>
      <c r="G237">
        <f t="shared" si="15"/>
        <v>-7.9729432745843154E-2</v>
      </c>
      <c r="H237">
        <f>0</f>
        <v>0</v>
      </c>
    </row>
    <row r="238" spans="1:8" x14ac:dyDescent="0.2">
      <c r="A238" s="4">
        <v>44844</v>
      </c>
      <c r="B238">
        <v>57.810001373291023</v>
      </c>
      <c r="C238">
        <v>3612.389892578125</v>
      </c>
      <c r="D238">
        <f t="shared" si="12"/>
        <v>-1.0780240729335477E-2</v>
      </c>
      <c r="E238">
        <f t="shared" si="13"/>
        <v>-7.4924636339018802E-3</v>
      </c>
      <c r="F238">
        <f t="shared" si="14"/>
        <v>-1.6467690147274755E-2</v>
      </c>
      <c r="G238">
        <f t="shared" si="15"/>
        <v>5.6874494179392776E-3</v>
      </c>
      <c r="H238">
        <f>0</f>
        <v>0</v>
      </c>
    </row>
    <row r="239" spans="1:8" x14ac:dyDescent="0.2">
      <c r="A239" s="4">
        <v>44845</v>
      </c>
      <c r="B239">
        <v>57.630001068115227</v>
      </c>
      <c r="C239">
        <v>3588.840087890625</v>
      </c>
      <c r="D239">
        <f t="shared" si="12"/>
        <v>-3.1136533627372787E-3</v>
      </c>
      <c r="E239">
        <f t="shared" si="13"/>
        <v>-6.5191757777544046E-3</v>
      </c>
      <c r="F239">
        <f t="shared" si="14"/>
        <v>-1.4451414971241233E-2</v>
      </c>
      <c r="G239">
        <f t="shared" si="15"/>
        <v>1.1337761608503954E-2</v>
      </c>
      <c r="H239">
        <f>0</f>
        <v>0</v>
      </c>
    </row>
    <row r="240" spans="1:8" x14ac:dyDescent="0.2">
      <c r="A240" s="4">
        <v>44846</v>
      </c>
      <c r="B240">
        <v>57.849998474121087</v>
      </c>
      <c r="C240">
        <v>3577.030029296875</v>
      </c>
      <c r="D240">
        <f t="shared" si="12"/>
        <v>3.8174111040851777E-3</v>
      </c>
      <c r="E240">
        <f t="shared" si="13"/>
        <v>-3.2907731480149582E-3</v>
      </c>
      <c r="F240">
        <f t="shared" si="14"/>
        <v>-7.763416102796834E-3</v>
      </c>
      <c r="G240">
        <f t="shared" si="15"/>
        <v>1.1580827206882012E-2</v>
      </c>
      <c r="H240">
        <f>0</f>
        <v>0</v>
      </c>
    </row>
    <row r="241" spans="1:8" x14ac:dyDescent="0.2">
      <c r="A241" s="4">
        <v>44847</v>
      </c>
      <c r="B241">
        <v>58.939998626708977</v>
      </c>
      <c r="C241">
        <v>3669.909912109375</v>
      </c>
      <c r="D241">
        <f t="shared" si="12"/>
        <v>1.8841835459606715E-2</v>
      </c>
      <c r="E241">
        <f t="shared" si="13"/>
        <v>2.5965642460864968E-2</v>
      </c>
      <c r="F241">
        <f t="shared" si="14"/>
        <v>5.2844536785260257E-2</v>
      </c>
      <c r="G241">
        <f t="shared" si="15"/>
        <v>-3.4002701325653542E-2</v>
      </c>
      <c r="H241">
        <f>0</f>
        <v>0</v>
      </c>
    </row>
    <row r="242" spans="1:8" x14ac:dyDescent="0.2">
      <c r="A242" s="4">
        <v>44848</v>
      </c>
      <c r="B242">
        <v>55.939998626708977</v>
      </c>
      <c r="C242">
        <v>3583.070068359375</v>
      </c>
      <c r="D242">
        <f t="shared" si="12"/>
        <v>-5.0899220731242645E-2</v>
      </c>
      <c r="E242">
        <f t="shared" si="13"/>
        <v>-2.3662663615654389E-2</v>
      </c>
      <c r="F242">
        <f t="shared" si="14"/>
        <v>-4.9966076681921004E-2</v>
      </c>
      <c r="G242">
        <f t="shared" si="15"/>
        <v>-9.3314404932164086E-4</v>
      </c>
      <c r="H242">
        <f>0</f>
        <v>0</v>
      </c>
    </row>
    <row r="243" spans="1:8" x14ac:dyDescent="0.2">
      <c r="A243" s="4">
        <v>44851</v>
      </c>
      <c r="B243">
        <v>57.959999084472663</v>
      </c>
      <c r="C243">
        <v>3677.949951171875</v>
      </c>
      <c r="D243">
        <f t="shared" si="12"/>
        <v>3.6110127053153418E-2</v>
      </c>
      <c r="E243">
        <f t="shared" si="13"/>
        <v>2.6480052302171098E-2</v>
      </c>
      <c r="F243">
        <f t="shared" si="14"/>
        <v>5.3910194582983496E-2</v>
      </c>
      <c r="G243">
        <f t="shared" si="15"/>
        <v>-1.7800067529830078E-2</v>
      </c>
      <c r="H243">
        <f>0</f>
        <v>0</v>
      </c>
    </row>
    <row r="244" spans="1:8" x14ac:dyDescent="0.2">
      <c r="A244" s="4">
        <v>44852</v>
      </c>
      <c r="B244">
        <v>57.919998168945312</v>
      </c>
      <c r="C244">
        <v>3719.97998046875</v>
      </c>
      <c r="D244">
        <f t="shared" si="12"/>
        <v>-6.9014693166324914E-4</v>
      </c>
      <c r="E244">
        <f t="shared" si="13"/>
        <v>1.1427569666488724E-2</v>
      </c>
      <c r="F244">
        <f t="shared" si="14"/>
        <v>2.2727285144315528E-2</v>
      </c>
      <c r="G244">
        <f t="shared" si="15"/>
        <v>-2.3417432075978777E-2</v>
      </c>
      <c r="H244">
        <f>0</f>
        <v>0</v>
      </c>
    </row>
    <row r="245" spans="1:8" x14ac:dyDescent="0.2">
      <c r="A245" s="4">
        <v>44853</v>
      </c>
      <c r="B245">
        <v>57.229999542236328</v>
      </c>
      <c r="C245">
        <v>3695.159912109375</v>
      </c>
      <c r="D245">
        <f t="shared" si="12"/>
        <v>-1.1912960091889913E-2</v>
      </c>
      <c r="E245">
        <f t="shared" si="13"/>
        <v>-6.6720972934503076E-3</v>
      </c>
      <c r="F245">
        <f t="shared" si="14"/>
        <v>-1.4768209076943453E-2</v>
      </c>
      <c r="G245">
        <f t="shared" si="15"/>
        <v>2.8552489850535399E-3</v>
      </c>
      <c r="H245">
        <f>0</f>
        <v>0</v>
      </c>
    </row>
    <row r="246" spans="1:8" x14ac:dyDescent="0.2">
      <c r="A246" s="4">
        <v>44854</v>
      </c>
      <c r="B246">
        <v>57.770000457763672</v>
      </c>
      <c r="C246">
        <v>3665.780029296875</v>
      </c>
      <c r="D246">
        <f t="shared" si="12"/>
        <v>9.4356267664972293E-3</v>
      </c>
      <c r="E246">
        <f t="shared" si="13"/>
        <v>-7.9509097065648682E-3</v>
      </c>
      <c r="F246">
        <f t="shared" si="14"/>
        <v>-1.741741270881916E-2</v>
      </c>
      <c r="G246">
        <f t="shared" si="15"/>
        <v>2.6853039475316389E-2</v>
      </c>
      <c r="H246">
        <f>0</f>
        <v>0</v>
      </c>
    </row>
    <row r="247" spans="1:8" x14ac:dyDescent="0.2">
      <c r="A247" s="4">
        <v>44855</v>
      </c>
      <c r="B247">
        <v>58.819999694824219</v>
      </c>
      <c r="C247">
        <v>3752.75</v>
      </c>
      <c r="D247">
        <f t="shared" si="12"/>
        <v>1.8175510277660623E-2</v>
      </c>
      <c r="E247">
        <f t="shared" si="13"/>
        <v>2.372481982226482E-2</v>
      </c>
      <c r="F247">
        <f t="shared" si="14"/>
        <v>4.8202420856692851E-2</v>
      </c>
      <c r="G247">
        <f t="shared" si="15"/>
        <v>-3.0026910579032229E-2</v>
      </c>
      <c r="H247">
        <f>0</f>
        <v>0</v>
      </c>
    </row>
    <row r="248" spans="1:8" x14ac:dyDescent="0.2">
      <c r="A248" s="4">
        <v>44858</v>
      </c>
      <c r="B248">
        <v>58.700000762939453</v>
      </c>
      <c r="C248">
        <v>3797.340087890625</v>
      </c>
      <c r="D248">
        <f t="shared" si="12"/>
        <v>-2.0401042588805707E-3</v>
      </c>
      <c r="E248">
        <f t="shared" si="13"/>
        <v>1.1881976654619875E-2</v>
      </c>
      <c r="F248">
        <f t="shared" si="14"/>
        <v>2.3668640288323585E-2</v>
      </c>
      <c r="G248">
        <f t="shared" si="15"/>
        <v>-2.5708744547204156E-2</v>
      </c>
      <c r="H248">
        <f>0</f>
        <v>0</v>
      </c>
    </row>
    <row r="249" spans="1:8" x14ac:dyDescent="0.2">
      <c r="A249" s="4">
        <v>44859</v>
      </c>
      <c r="B249">
        <v>61.470001220703118</v>
      </c>
      <c r="C249">
        <v>3859.110107421875</v>
      </c>
      <c r="D249">
        <f t="shared" si="12"/>
        <v>4.7189104288947847E-2</v>
      </c>
      <c r="E249">
        <f t="shared" si="13"/>
        <v>1.6266654579669915E-2</v>
      </c>
      <c r="F249">
        <f t="shared" si="14"/>
        <v>3.2751993377896089E-2</v>
      </c>
      <c r="G249">
        <f t="shared" si="15"/>
        <v>1.4437110911051758E-2</v>
      </c>
      <c r="H249">
        <f>0</f>
        <v>0</v>
      </c>
    </row>
    <row r="250" spans="1:8" x14ac:dyDescent="0.2">
      <c r="A250" s="4">
        <v>44860</v>
      </c>
      <c r="B250">
        <v>59.729999542236328</v>
      </c>
      <c r="C250">
        <v>3830.60009765625</v>
      </c>
      <c r="D250">
        <f t="shared" si="12"/>
        <v>-2.8306517714542623E-2</v>
      </c>
      <c r="E250">
        <f t="shared" si="13"/>
        <v>-7.3877160723645474E-3</v>
      </c>
      <c r="F250">
        <f t="shared" si="14"/>
        <v>-1.6250693801595738E-2</v>
      </c>
      <c r="G250">
        <f t="shared" si="15"/>
        <v>-1.2055823912946885E-2</v>
      </c>
      <c r="H250">
        <f>0</f>
        <v>0</v>
      </c>
    </row>
    <row r="251" spans="1:8" x14ac:dyDescent="0.2">
      <c r="A251" s="4">
        <v>44861</v>
      </c>
      <c r="B251">
        <v>58.599998474121087</v>
      </c>
      <c r="C251">
        <v>3807.300048828125</v>
      </c>
      <c r="D251">
        <f t="shared" si="12"/>
        <v>-1.8918484459659046E-2</v>
      </c>
      <c r="E251">
        <f t="shared" si="13"/>
        <v>-6.0826106182112483E-3</v>
      </c>
      <c r="F251">
        <f t="shared" si="14"/>
        <v>-1.3547021180290034E-2</v>
      </c>
      <c r="G251">
        <f t="shared" si="15"/>
        <v>-5.3714632793690122E-3</v>
      </c>
      <c r="H251">
        <f>0</f>
        <v>0</v>
      </c>
    </row>
    <row r="252" spans="1:8" x14ac:dyDescent="0.2">
      <c r="A252" s="4">
        <v>44862</v>
      </c>
      <c r="B252">
        <v>62.009998321533203</v>
      </c>
      <c r="C252">
        <v>3901.06005859375</v>
      </c>
      <c r="D252">
        <f t="shared" si="12"/>
        <v>5.819112519120706E-2</v>
      </c>
      <c r="E252">
        <f t="shared" si="13"/>
        <v>2.4626377895927698E-2</v>
      </c>
      <c r="F252">
        <f t="shared" si="14"/>
        <v>5.0070099727026585E-2</v>
      </c>
      <c r="G252">
        <f t="shared" si="15"/>
        <v>8.1210254641804758E-3</v>
      </c>
      <c r="H252">
        <f>0</f>
        <v>0</v>
      </c>
    </row>
    <row r="253" spans="1:8" x14ac:dyDescent="0.2">
      <c r="A253" s="4">
        <v>44865</v>
      </c>
      <c r="B253">
        <v>60.060001373291023</v>
      </c>
      <c r="C253">
        <v>3871.97998046875</v>
      </c>
      <c r="D253">
        <f t="shared" si="12"/>
        <v>-3.1446492517724134E-2</v>
      </c>
      <c r="E253">
        <f t="shared" si="13"/>
        <v>-7.4544041076575196E-3</v>
      </c>
      <c r="F253">
        <f t="shared" si="14"/>
        <v>-1.6388845561376139E-2</v>
      </c>
      <c r="G253">
        <f t="shared" si="15"/>
        <v>-1.5057646956347995E-2</v>
      </c>
      <c r="H253">
        <f>0</f>
        <v>0</v>
      </c>
    </row>
    <row r="254" spans="1:8" x14ac:dyDescent="0.2">
      <c r="A254" s="4">
        <v>44866</v>
      </c>
      <c r="B254">
        <v>59.659999847412109</v>
      </c>
      <c r="C254">
        <v>3856.10009765625</v>
      </c>
      <c r="D254">
        <f t="shared" si="12"/>
        <v>-6.6600319136321806E-3</v>
      </c>
      <c r="E254">
        <f t="shared" si="13"/>
        <v>-4.1012306087846451E-3</v>
      </c>
      <c r="F254">
        <f t="shared" si="14"/>
        <v>-9.4423698152671549E-3</v>
      </c>
      <c r="G254">
        <f t="shared" si="15"/>
        <v>2.7823379016349743E-3</v>
      </c>
      <c r="H254">
        <f>0</f>
        <v>0</v>
      </c>
    </row>
    <row r="255" spans="1:8" x14ac:dyDescent="0.2">
      <c r="A255" s="4">
        <v>44867</v>
      </c>
      <c r="B255">
        <v>58.630001068115227</v>
      </c>
      <c r="C255">
        <v>3759.68994140625</v>
      </c>
      <c r="D255">
        <f t="shared" si="12"/>
        <v>-1.726447840984302E-2</v>
      </c>
      <c r="E255">
        <f t="shared" si="13"/>
        <v>-2.500198485734284E-2</v>
      </c>
      <c r="F255">
        <f t="shared" si="14"/>
        <v>-5.27406311524143E-2</v>
      </c>
      <c r="G255">
        <f t="shared" si="15"/>
        <v>3.5476152742571279E-2</v>
      </c>
      <c r="H255">
        <f>0</f>
        <v>0</v>
      </c>
    </row>
    <row r="256" spans="1:8" x14ac:dyDescent="0.2">
      <c r="A256" s="4">
        <v>44868</v>
      </c>
      <c r="B256">
        <v>60.110000610351562</v>
      </c>
      <c r="C256">
        <v>3719.889892578125</v>
      </c>
      <c r="D256">
        <f t="shared" si="12"/>
        <v>2.5243041365748953E-2</v>
      </c>
      <c r="E256">
        <f t="shared" si="13"/>
        <v>-1.0585992315429671E-2</v>
      </c>
      <c r="F256">
        <f t="shared" si="14"/>
        <v>-2.2876282474319148E-2</v>
      </c>
      <c r="G256">
        <f t="shared" si="15"/>
        <v>4.8119323840068104E-2</v>
      </c>
      <c r="H256">
        <f>0</f>
        <v>0</v>
      </c>
    </row>
    <row r="257" spans="1:8" x14ac:dyDescent="0.2">
      <c r="A257" s="4">
        <v>44869</v>
      </c>
      <c r="B257">
        <v>62.189998626708977</v>
      </c>
      <c r="C257">
        <v>3770.550048828125</v>
      </c>
      <c r="D257">
        <f t="shared" si="12"/>
        <v>3.460319406483614E-2</v>
      </c>
      <c r="E257">
        <f t="shared" si="13"/>
        <v>1.3618724670070526E-2</v>
      </c>
      <c r="F257">
        <f t="shared" si="14"/>
        <v>2.7266508985092811E-2</v>
      </c>
      <c r="G257">
        <f t="shared" si="15"/>
        <v>7.336685079743329E-3</v>
      </c>
      <c r="H257">
        <f>0</f>
        <v>0</v>
      </c>
    </row>
    <row r="258" spans="1:8" x14ac:dyDescent="0.2">
      <c r="A258" s="4">
        <v>44872</v>
      </c>
      <c r="B258">
        <v>63.080001831054688</v>
      </c>
      <c r="C258">
        <v>3806.800048828125</v>
      </c>
      <c r="D258">
        <f t="shared" ref="D258:D300" si="16">(B258/B257)-1</f>
        <v>1.4311034314181237E-2</v>
      </c>
      <c r="E258">
        <f t="shared" ref="E258:E300" si="17">(C258/C257)-1</f>
        <v>9.6139819205598442E-3</v>
      </c>
      <c r="F258">
        <f t="shared" ref="F258:F300" si="18">alpha_amd+beta_amd*E258</f>
        <v>1.8970234310301096E-2</v>
      </c>
      <c r="G258">
        <f t="shared" ref="G258:G300" si="19">D258-F258</f>
        <v>-4.6591999961198595E-3</v>
      </c>
      <c r="H258">
        <f>0</f>
        <v>0</v>
      </c>
    </row>
    <row r="259" spans="1:8" x14ac:dyDescent="0.2">
      <c r="A259" s="4">
        <v>44873</v>
      </c>
      <c r="B259">
        <v>63.849998474121087</v>
      </c>
      <c r="C259">
        <v>3828.110107421875</v>
      </c>
      <c r="D259">
        <f t="shared" si="16"/>
        <v>1.2206668051923275E-2</v>
      </c>
      <c r="E259">
        <f t="shared" si="17"/>
        <v>5.5978928024627006E-3</v>
      </c>
      <c r="F259">
        <f t="shared" si="18"/>
        <v>1.0650454357831749E-2</v>
      </c>
      <c r="G259">
        <f t="shared" si="19"/>
        <v>1.5562136940915263E-3</v>
      </c>
      <c r="H259">
        <f>0</f>
        <v>0</v>
      </c>
    </row>
    <row r="260" spans="1:8" x14ac:dyDescent="0.2">
      <c r="A260" s="4">
        <v>44874</v>
      </c>
      <c r="B260">
        <v>59.919998168945312</v>
      </c>
      <c r="C260">
        <v>3748.570068359375</v>
      </c>
      <c r="D260">
        <f t="shared" si="16"/>
        <v>-6.155051525598132E-2</v>
      </c>
      <c r="E260">
        <f t="shared" si="17"/>
        <v>-2.077788695478977E-2</v>
      </c>
      <c r="F260">
        <f t="shared" si="18"/>
        <v>-4.3989937626076385E-2</v>
      </c>
      <c r="G260">
        <f t="shared" si="19"/>
        <v>-1.7560577629904935E-2</v>
      </c>
      <c r="H260">
        <f>0</f>
        <v>0</v>
      </c>
    </row>
    <row r="261" spans="1:8" x14ac:dyDescent="0.2">
      <c r="A261" s="4">
        <v>44875</v>
      </c>
      <c r="B261">
        <v>68.470001220703125</v>
      </c>
      <c r="C261">
        <v>3956.3701171875</v>
      </c>
      <c r="D261">
        <f t="shared" si="16"/>
        <v>0.14269030896247625</v>
      </c>
      <c r="E261">
        <f t="shared" si="17"/>
        <v>5.5434484360344927E-2</v>
      </c>
      <c r="F261">
        <f t="shared" si="18"/>
        <v>0.11389255460762063</v>
      </c>
      <c r="G261">
        <f t="shared" si="19"/>
        <v>2.8797754354855626E-2</v>
      </c>
      <c r="H261">
        <f>0</f>
        <v>0</v>
      </c>
    </row>
    <row r="262" spans="1:8" x14ac:dyDescent="0.2">
      <c r="A262" s="4">
        <v>44876</v>
      </c>
      <c r="B262">
        <v>72.370002746582031</v>
      </c>
      <c r="C262">
        <v>3992.929931640625</v>
      </c>
      <c r="D262">
        <f t="shared" si="16"/>
        <v>5.6959273497130702E-2</v>
      </c>
      <c r="E262">
        <f t="shared" si="17"/>
        <v>9.2407467881479022E-3</v>
      </c>
      <c r="F262">
        <f t="shared" si="18"/>
        <v>1.8197035787836682E-2</v>
      </c>
      <c r="G262">
        <f t="shared" si="19"/>
        <v>3.8762237709294017E-2</v>
      </c>
      <c r="H262">
        <f>0</f>
        <v>0</v>
      </c>
    </row>
    <row r="263" spans="1:8" x14ac:dyDescent="0.2">
      <c r="A263" s="4">
        <v>44879</v>
      </c>
      <c r="B263">
        <v>73.529998779296875</v>
      </c>
      <c r="C263">
        <v>3957.25</v>
      </c>
      <c r="D263">
        <f t="shared" si="16"/>
        <v>1.6028685763310069E-2</v>
      </c>
      <c r="E263">
        <f t="shared" si="17"/>
        <v>-8.9357770488009969E-3</v>
      </c>
      <c r="F263">
        <f t="shared" si="18"/>
        <v>-1.9457676091634787E-2</v>
      </c>
      <c r="G263">
        <f t="shared" si="19"/>
        <v>3.5486361854944859E-2</v>
      </c>
      <c r="H263">
        <f>0</f>
        <v>0</v>
      </c>
    </row>
    <row r="264" spans="1:8" x14ac:dyDescent="0.2">
      <c r="A264" s="4">
        <v>44880</v>
      </c>
      <c r="B264">
        <v>76.370002746582031</v>
      </c>
      <c r="C264">
        <v>3991.72998046875</v>
      </c>
      <c r="D264">
        <f t="shared" si="16"/>
        <v>3.8623745606327864E-2</v>
      </c>
      <c r="E264">
        <f t="shared" si="17"/>
        <v>8.7131165503191443E-3</v>
      </c>
      <c r="F264">
        <f t="shared" si="18"/>
        <v>1.7103990452955211E-2</v>
      </c>
      <c r="G264">
        <f t="shared" si="19"/>
        <v>2.1519755153372653E-2</v>
      </c>
      <c r="H264">
        <f>0</f>
        <v>0</v>
      </c>
    </row>
    <row r="265" spans="1:8" x14ac:dyDescent="0.2">
      <c r="A265" s="4">
        <v>44881</v>
      </c>
      <c r="B265">
        <v>72.699996948242188</v>
      </c>
      <c r="C265">
        <v>3958.7900390625</v>
      </c>
      <c r="D265">
        <f t="shared" si="16"/>
        <v>-4.8055593378960482E-2</v>
      </c>
      <c r="E265">
        <f t="shared" si="17"/>
        <v>-8.252046497990273E-3</v>
      </c>
      <c r="F265">
        <f t="shared" si="18"/>
        <v>-1.8041251415226927E-2</v>
      </c>
      <c r="G265">
        <f t="shared" si="19"/>
        <v>-3.0014341963733555E-2</v>
      </c>
      <c r="H265">
        <f>0</f>
        <v>0</v>
      </c>
    </row>
    <row r="266" spans="1:8" x14ac:dyDescent="0.2">
      <c r="A266" s="4">
        <v>44882</v>
      </c>
      <c r="B266">
        <v>73.900001525878906</v>
      </c>
      <c r="C266">
        <v>3946.56005859375</v>
      </c>
      <c r="D266">
        <f t="shared" si="16"/>
        <v>1.6506253480189859E-2</v>
      </c>
      <c r="E266">
        <f t="shared" si="17"/>
        <v>-3.0893228355314273E-3</v>
      </c>
      <c r="F266">
        <f t="shared" si="18"/>
        <v>-7.3460891406866707E-3</v>
      </c>
      <c r="G266">
        <f t="shared" si="19"/>
        <v>2.3852342620876529E-2</v>
      </c>
      <c r="H266">
        <f>0</f>
        <v>0</v>
      </c>
    </row>
    <row r="267" spans="1:8" x14ac:dyDescent="0.2">
      <c r="A267" s="4">
        <v>44883</v>
      </c>
      <c r="B267">
        <v>73.569999694824219</v>
      </c>
      <c r="C267">
        <v>3965.340087890625</v>
      </c>
      <c r="D267">
        <f t="shared" si="16"/>
        <v>-4.4655185959519006E-3</v>
      </c>
      <c r="E267">
        <f t="shared" si="17"/>
        <v>4.7585819088147296E-3</v>
      </c>
      <c r="F267">
        <f t="shared" si="18"/>
        <v>8.9117275164886309E-3</v>
      </c>
      <c r="G267">
        <f t="shared" si="19"/>
        <v>-1.3377246112440531E-2</v>
      </c>
      <c r="H267">
        <f>0</f>
        <v>0</v>
      </c>
    </row>
    <row r="268" spans="1:8" x14ac:dyDescent="0.2">
      <c r="A268" s="4">
        <v>44886</v>
      </c>
      <c r="B268">
        <v>72.459999084472656</v>
      </c>
      <c r="C268">
        <v>3949.93994140625</v>
      </c>
      <c r="D268">
        <f t="shared" si="16"/>
        <v>-1.5087679964060907E-2</v>
      </c>
      <c r="E268">
        <f t="shared" si="17"/>
        <v>-3.8836886983297791E-3</v>
      </c>
      <c r="F268">
        <f t="shared" si="18"/>
        <v>-8.9917072995205367E-3</v>
      </c>
      <c r="G268">
        <f t="shared" si="19"/>
        <v>-6.0959726645403705E-3</v>
      </c>
      <c r="H268">
        <f>0</f>
        <v>0</v>
      </c>
    </row>
    <row r="269" spans="1:8" x14ac:dyDescent="0.2">
      <c r="A269" s="4">
        <v>44887</v>
      </c>
      <c r="B269">
        <v>75.25</v>
      </c>
      <c r="C269">
        <v>4003.580078125</v>
      </c>
      <c r="D269">
        <f t="shared" si="16"/>
        <v>3.8504015329544838E-2</v>
      </c>
      <c r="E269">
        <f t="shared" si="17"/>
        <v>1.3579987927526016E-2</v>
      </c>
      <c r="F269">
        <f t="shared" si="18"/>
        <v>2.7186261469520131E-2</v>
      </c>
      <c r="G269">
        <f t="shared" si="19"/>
        <v>1.1317753860024708E-2</v>
      </c>
      <c r="H269">
        <f>0</f>
        <v>0</v>
      </c>
    </row>
    <row r="270" spans="1:8" x14ac:dyDescent="0.2">
      <c r="A270" s="4">
        <v>44888</v>
      </c>
      <c r="B270">
        <v>76.400001525878906</v>
      </c>
      <c r="C270">
        <v>4027.260009765625</v>
      </c>
      <c r="D270">
        <f t="shared" si="16"/>
        <v>1.5282412304038706E-2</v>
      </c>
      <c r="E270">
        <f t="shared" si="17"/>
        <v>5.9146891478476515E-3</v>
      </c>
      <c r="F270">
        <f t="shared" si="18"/>
        <v>1.1306733590150697E-2</v>
      </c>
      <c r="G270">
        <f t="shared" si="19"/>
        <v>3.9756787138880093E-3</v>
      </c>
      <c r="H270">
        <f>0</f>
        <v>0</v>
      </c>
    </row>
    <row r="271" spans="1:8" x14ac:dyDescent="0.2">
      <c r="A271" s="4">
        <v>44890</v>
      </c>
      <c r="B271">
        <v>75.139999389648438</v>
      </c>
      <c r="C271">
        <v>4026.1201171875</v>
      </c>
      <c r="D271">
        <f t="shared" si="16"/>
        <v>-1.6492174228604828E-2</v>
      </c>
      <c r="E271">
        <f t="shared" si="17"/>
        <v>-2.8304419763336419E-4</v>
      </c>
      <c r="F271">
        <f t="shared" si="18"/>
        <v>-1.5325675613424409E-3</v>
      </c>
      <c r="G271">
        <f t="shared" si="19"/>
        <v>-1.4959606667262386E-2</v>
      </c>
      <c r="H271">
        <f>0</f>
        <v>0</v>
      </c>
    </row>
    <row r="272" spans="1:8" x14ac:dyDescent="0.2">
      <c r="A272" s="4">
        <v>44893</v>
      </c>
      <c r="B272">
        <v>73.19000244140625</v>
      </c>
      <c r="C272">
        <v>3963.93994140625</v>
      </c>
      <c r="D272">
        <f t="shared" si="16"/>
        <v>-2.5951516689935228E-2</v>
      </c>
      <c r="E272">
        <f t="shared" si="17"/>
        <v>-1.5444192913123267E-2</v>
      </c>
      <c r="F272">
        <f t="shared" si="18"/>
        <v>-3.2940590996665062E-2</v>
      </c>
      <c r="G272">
        <f t="shared" si="19"/>
        <v>6.9890743067298339E-3</v>
      </c>
      <c r="H272">
        <f>0</f>
        <v>0</v>
      </c>
    </row>
    <row r="273" spans="1:15" x14ac:dyDescent="0.2">
      <c r="A273" s="4">
        <v>44894</v>
      </c>
      <c r="B273">
        <v>73.389999389648438</v>
      </c>
      <c r="C273">
        <v>3957.6298828125</v>
      </c>
      <c r="D273">
        <f t="shared" si="16"/>
        <v>2.7325719575197471E-3</v>
      </c>
      <c r="E273">
        <f t="shared" si="17"/>
        <v>-1.5918653377758885E-3</v>
      </c>
      <c r="F273">
        <f t="shared" si="18"/>
        <v>-4.2439376437586381E-3</v>
      </c>
      <c r="G273">
        <f t="shared" si="19"/>
        <v>6.9765096012783853E-3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77.629997253417969</v>
      </c>
      <c r="C274" s="3">
        <v>4080.110107421875</v>
      </c>
      <c r="D274" s="3">
        <f t="shared" si="16"/>
        <v>5.7773510001794204E-2</v>
      </c>
      <c r="E274" s="3">
        <f t="shared" si="17"/>
        <v>3.0947872397389053E-2</v>
      </c>
      <c r="F274" s="3">
        <f t="shared" si="18"/>
        <v>6.3165786021912043E-2</v>
      </c>
      <c r="G274" s="3">
        <f t="shared" si="19"/>
        <v>-5.3922760201178394E-3</v>
      </c>
      <c r="H274" s="3">
        <f>0</f>
        <v>0</v>
      </c>
      <c r="K274">
        <f>SUM(G273:G275)</f>
        <v>2.3956788618868809E-3</v>
      </c>
      <c r="L274">
        <f>SUM(G272:G276)</f>
        <v>-1.9460553602092132E-2</v>
      </c>
      <c r="M274">
        <f>SUM(G271:G277)</f>
        <v>-1.4542256310578712E-2</v>
      </c>
      <c r="N274">
        <f>SUM(G269:G279)</f>
        <v>-1.1022731584902192E-2</v>
      </c>
      <c r="O274">
        <f>SUM(G264:G284)</f>
        <v>-5.865056401828176E-2</v>
      </c>
    </row>
    <row r="275" spans="1:15" x14ac:dyDescent="0.2">
      <c r="A275" s="4">
        <v>44896</v>
      </c>
      <c r="B275">
        <v>77.480003356933594</v>
      </c>
      <c r="C275">
        <v>4076.570068359375</v>
      </c>
      <c r="D275">
        <f t="shared" si="16"/>
        <v>-1.9321641348862828E-3</v>
      </c>
      <c r="E275">
        <f t="shared" si="17"/>
        <v>-8.6763321804983473E-4</v>
      </c>
      <c r="F275">
        <f t="shared" si="18"/>
        <v>-2.7436094156126178E-3</v>
      </c>
      <c r="G275">
        <f t="shared" si="19"/>
        <v>8.1144528072633502E-4</v>
      </c>
      <c r="H275">
        <f>0</f>
        <v>0</v>
      </c>
      <c r="K275">
        <f>_xlfn.T.TEST(G273:G275, H273:H275, 2, 1)</f>
        <v>0.84379634525304703</v>
      </c>
      <c r="L275">
        <f>_xlfn.T.TEST(G272:G276, H272:H276, 2, 1)</f>
        <v>0.58960710100049474</v>
      </c>
      <c r="M275">
        <f>_xlfn.T.TEST(G271:G277, H271:H277, 2, 1)</f>
        <v>0.74387400751804567</v>
      </c>
      <c r="N275">
        <f>_xlfn.T.TEST(G269:G279, H269:H279, 2, 1)</f>
        <v>0.81607328765128739</v>
      </c>
      <c r="O275">
        <f>_xlfn.T.TEST(G264:G284, H264:H284, 2, 1)</f>
        <v>0.41578317372792983</v>
      </c>
    </row>
    <row r="276" spans="1:15" x14ac:dyDescent="0.2">
      <c r="A276" s="4">
        <v>44897</v>
      </c>
      <c r="B276">
        <v>74.980003356933594</v>
      </c>
      <c r="C276">
        <v>4071.699951171875</v>
      </c>
      <c r="D276">
        <f t="shared" si="16"/>
        <v>-3.2266389928805816E-2</v>
      </c>
      <c r="E276">
        <f t="shared" si="17"/>
        <v>-1.194660488065602E-3</v>
      </c>
      <c r="F276">
        <f t="shared" si="18"/>
        <v>-3.4210831580969714E-3</v>
      </c>
      <c r="G276">
        <f t="shared" si="19"/>
        <v>-2.8845306770708845E-2</v>
      </c>
      <c r="H276">
        <f>0</f>
        <v>0</v>
      </c>
    </row>
    <row r="277" spans="1:15" x14ac:dyDescent="0.2">
      <c r="A277" s="4">
        <v>44900</v>
      </c>
      <c r="B277">
        <v>73.620002746582031</v>
      </c>
      <c r="C277">
        <v>3998.840087890625</v>
      </c>
      <c r="D277">
        <f t="shared" si="16"/>
        <v>-1.8138177506840547E-2</v>
      </c>
      <c r="E277">
        <f t="shared" si="17"/>
        <v>-1.7894212283564803E-2</v>
      </c>
      <c r="F277">
        <f t="shared" si="18"/>
        <v>-3.8016081465616351E-2</v>
      </c>
      <c r="G277">
        <f t="shared" si="19"/>
        <v>1.9877903958775804E-2</v>
      </c>
      <c r="H277">
        <f>0</f>
        <v>0</v>
      </c>
    </row>
    <row r="278" spans="1:15" x14ac:dyDescent="0.2">
      <c r="A278" s="4">
        <v>44901</v>
      </c>
      <c r="B278">
        <v>70.269996643066406</v>
      </c>
      <c r="C278">
        <v>3941.260009765625</v>
      </c>
      <c r="D278">
        <f t="shared" si="16"/>
        <v>-4.5504020355000008E-2</v>
      </c>
      <c r="E278">
        <f t="shared" si="17"/>
        <v>-1.4399194981406072E-2</v>
      </c>
      <c r="F278">
        <f t="shared" si="18"/>
        <v>-3.0775760340020664E-2</v>
      </c>
      <c r="G278">
        <f t="shared" si="19"/>
        <v>-1.4728260014979344E-2</v>
      </c>
      <c r="H278">
        <f>0</f>
        <v>0</v>
      </c>
    </row>
    <row r="279" spans="1:15" x14ac:dyDescent="0.2">
      <c r="A279" s="4">
        <v>44902</v>
      </c>
      <c r="B279">
        <v>70.139999389648438</v>
      </c>
      <c r="C279">
        <v>3933.919921875</v>
      </c>
      <c r="D279">
        <f t="shared" si="16"/>
        <v>-1.8499681176631366E-3</v>
      </c>
      <c r="E279">
        <f t="shared" si="17"/>
        <v>-1.8623708845491027E-3</v>
      </c>
      <c r="F279">
        <f t="shared" si="18"/>
        <v>-4.8043202844062823E-3</v>
      </c>
      <c r="G279">
        <f t="shared" si="19"/>
        <v>2.9543521667431457E-3</v>
      </c>
      <c r="H279">
        <f>0</f>
        <v>0</v>
      </c>
    </row>
    <row r="280" spans="1:15" x14ac:dyDescent="0.2">
      <c r="A280" s="4">
        <v>44903</v>
      </c>
      <c r="B280">
        <v>70.470001220703125</v>
      </c>
      <c r="C280">
        <v>3963.510009765625</v>
      </c>
      <c r="D280">
        <f t="shared" si="16"/>
        <v>4.7049021090153076E-3</v>
      </c>
      <c r="E280">
        <f t="shared" si="17"/>
        <v>7.5217819575039702E-3</v>
      </c>
      <c r="F280">
        <f t="shared" si="18"/>
        <v>1.4636006956940773E-2</v>
      </c>
      <c r="G280">
        <f t="shared" si="19"/>
        <v>-9.9311048479254656E-3</v>
      </c>
      <c r="H280">
        <f>0</f>
        <v>0</v>
      </c>
    </row>
    <row r="281" spans="1:15" x14ac:dyDescent="0.2">
      <c r="A281" s="4">
        <v>44904</v>
      </c>
      <c r="B281">
        <v>68.589996337890625</v>
      </c>
      <c r="C281">
        <v>3934.3798828125</v>
      </c>
      <c r="D281">
        <f t="shared" si="16"/>
        <v>-2.6678087842294196E-2</v>
      </c>
      <c r="E281">
        <f t="shared" si="17"/>
        <v>-7.349578247904498E-3</v>
      </c>
      <c r="F281">
        <f t="shared" si="18"/>
        <v>-1.6171687012143849E-2</v>
      </c>
      <c r="G281">
        <f t="shared" si="19"/>
        <v>-1.0506400830150347E-2</v>
      </c>
      <c r="H281">
        <f>0</f>
        <v>0</v>
      </c>
    </row>
    <row r="282" spans="1:15" x14ac:dyDescent="0.2">
      <c r="A282" s="4">
        <v>44907</v>
      </c>
      <c r="B282">
        <v>70.669998168945312</v>
      </c>
      <c r="C282">
        <v>3990.56005859375</v>
      </c>
      <c r="D282">
        <f t="shared" si="16"/>
        <v>3.0325148594674056E-2</v>
      </c>
      <c r="E282">
        <f t="shared" si="17"/>
        <v>1.4279296218109305E-2</v>
      </c>
      <c r="F282">
        <f t="shared" si="18"/>
        <v>2.8634957184556234E-2</v>
      </c>
      <c r="G282">
        <f t="shared" si="19"/>
        <v>1.6901914101178223E-3</v>
      </c>
      <c r="H282">
        <f>0</f>
        <v>0</v>
      </c>
    </row>
    <row r="283" spans="1:15" x14ac:dyDescent="0.2">
      <c r="A283" s="4">
        <v>44908</v>
      </c>
      <c r="B283">
        <v>71.650001525878906</v>
      </c>
      <c r="C283">
        <v>4019.64990234375</v>
      </c>
      <c r="D283">
        <f t="shared" si="16"/>
        <v>1.3867318272610785E-2</v>
      </c>
      <c r="E283">
        <f t="shared" si="17"/>
        <v>7.2896644387934195E-3</v>
      </c>
      <c r="F283">
        <f t="shared" si="18"/>
        <v>1.4155149430626724E-2</v>
      </c>
      <c r="G283">
        <f t="shared" si="19"/>
        <v>-2.8783115801593942E-4</v>
      </c>
      <c r="H283">
        <f>0</f>
        <v>0</v>
      </c>
    </row>
    <row r="284" spans="1:15" x14ac:dyDescent="0.2">
      <c r="A284" s="4">
        <v>44909</v>
      </c>
      <c r="B284">
        <v>68.930000305175781</v>
      </c>
      <c r="C284">
        <v>3995.320068359375</v>
      </c>
      <c r="D284">
        <f t="shared" si="16"/>
        <v>-3.7962333046436925E-2</v>
      </c>
      <c r="E284">
        <f t="shared" si="17"/>
        <v>-6.0527246341003371E-3</v>
      </c>
      <c r="F284">
        <f t="shared" si="18"/>
        <v>-1.3485109005496565E-2</v>
      </c>
      <c r="G284">
        <f t="shared" si="19"/>
        <v>-2.4477224040940361E-2</v>
      </c>
      <c r="H284">
        <f>0</f>
        <v>0</v>
      </c>
    </row>
    <row r="285" spans="1:15" x14ac:dyDescent="0.2">
      <c r="A285" s="4">
        <v>44910</v>
      </c>
      <c r="B285">
        <v>66.529998779296875</v>
      </c>
      <c r="C285">
        <v>3895.75</v>
      </c>
      <c r="D285">
        <f t="shared" si="16"/>
        <v>-3.4817953217079811E-2</v>
      </c>
      <c r="E285">
        <f t="shared" si="17"/>
        <v>-2.4921675023714007E-2</v>
      </c>
      <c r="F285">
        <f t="shared" si="18"/>
        <v>-5.25742603065084E-2</v>
      </c>
      <c r="G285">
        <f t="shared" si="19"/>
        <v>1.7756307089428588E-2</v>
      </c>
      <c r="H285">
        <f>0</f>
        <v>0</v>
      </c>
    </row>
    <row r="286" spans="1:15" x14ac:dyDescent="0.2">
      <c r="A286" s="4">
        <v>44911</v>
      </c>
      <c r="B286">
        <v>65.410003662109375</v>
      </c>
      <c r="C286">
        <v>3852.360107421875</v>
      </c>
      <c r="D286">
        <f t="shared" si="16"/>
        <v>-1.6834437663269974E-2</v>
      </c>
      <c r="E286">
        <f t="shared" si="17"/>
        <v>-1.1137750774080746E-2</v>
      </c>
      <c r="F286">
        <f t="shared" si="18"/>
        <v>-2.4019312130261049E-2</v>
      </c>
      <c r="G286">
        <f t="shared" si="19"/>
        <v>7.1848744669910751E-3</v>
      </c>
      <c r="H286">
        <f>0</f>
        <v>0</v>
      </c>
    </row>
    <row r="287" spans="1:15" x14ac:dyDescent="0.2">
      <c r="A287" s="4">
        <v>44914</v>
      </c>
      <c r="B287">
        <v>64.589996337890625</v>
      </c>
      <c r="C287">
        <v>3817.659912109375</v>
      </c>
      <c r="D287">
        <f t="shared" si="16"/>
        <v>-1.253642070492289E-2</v>
      </c>
      <c r="E287">
        <f t="shared" si="17"/>
        <v>-9.0075160018523448E-3</v>
      </c>
      <c r="F287">
        <f t="shared" si="18"/>
        <v>-1.9606291395194222E-2</v>
      </c>
      <c r="G287">
        <f t="shared" si="19"/>
        <v>7.0698706902713321E-3</v>
      </c>
      <c r="H287">
        <f>0</f>
        <v>0</v>
      </c>
    </row>
    <row r="288" spans="1:15" x14ac:dyDescent="0.2">
      <c r="A288" s="4">
        <v>44915</v>
      </c>
      <c r="B288">
        <v>65.050003051757812</v>
      </c>
      <c r="C288">
        <v>3821.6201171875</v>
      </c>
      <c r="D288">
        <f t="shared" si="16"/>
        <v>7.1219498366394962E-3</v>
      </c>
      <c r="E288">
        <f t="shared" si="17"/>
        <v>1.0373383615349674E-3</v>
      </c>
      <c r="F288">
        <f t="shared" si="18"/>
        <v>1.2027532999047256E-3</v>
      </c>
      <c r="G288">
        <f t="shared" si="19"/>
        <v>5.919196536734771E-3</v>
      </c>
      <c r="H288">
        <f>0</f>
        <v>0</v>
      </c>
    </row>
    <row r="289" spans="1:8" x14ac:dyDescent="0.2">
      <c r="A289" s="4">
        <v>44916</v>
      </c>
      <c r="B289">
        <v>67.680000305175781</v>
      </c>
      <c r="C289">
        <v>3878.43994140625</v>
      </c>
      <c r="D289">
        <f t="shared" si="16"/>
        <v>4.0430394005137593E-2</v>
      </c>
      <c r="E289">
        <f t="shared" si="17"/>
        <v>1.4867993802734736E-2</v>
      </c>
      <c r="F289">
        <f t="shared" si="18"/>
        <v>2.9854510391322326E-2</v>
      </c>
      <c r="G289">
        <f t="shared" si="19"/>
        <v>1.0575883613815267E-2</v>
      </c>
      <c r="H289">
        <f>0</f>
        <v>0</v>
      </c>
    </row>
    <row r="290" spans="1:8" x14ac:dyDescent="0.2">
      <c r="A290" s="4">
        <v>44917</v>
      </c>
      <c r="B290">
        <v>63.860000610351562</v>
      </c>
      <c r="C290">
        <v>3822.389892578125</v>
      </c>
      <c r="D290">
        <f t="shared" si="16"/>
        <v>-5.6442075614649312E-2</v>
      </c>
      <c r="E290">
        <f t="shared" si="17"/>
        <v>-1.4451699568616361E-2</v>
      </c>
      <c r="F290">
        <f t="shared" si="18"/>
        <v>-3.0884529493104551E-2</v>
      </c>
      <c r="G290">
        <f t="shared" si="19"/>
        <v>-2.5557546121544761E-2</v>
      </c>
      <c r="H290">
        <f>0</f>
        <v>0</v>
      </c>
    </row>
    <row r="291" spans="1:8" x14ac:dyDescent="0.2">
      <c r="A291" s="4">
        <v>44918</v>
      </c>
      <c r="B291">
        <v>64.519996643066406</v>
      </c>
      <c r="C291">
        <v>3844.820068359375</v>
      </c>
      <c r="D291">
        <f t="shared" si="16"/>
        <v>1.033504582534972E-2</v>
      </c>
      <c r="E291">
        <f t="shared" si="17"/>
        <v>5.8681025252820262E-3</v>
      </c>
      <c r="F291">
        <f t="shared" si="18"/>
        <v>1.1210224165913022E-2</v>
      </c>
      <c r="G291">
        <f t="shared" si="19"/>
        <v>-8.7517834056330228E-4</v>
      </c>
      <c r="H291">
        <f>0</f>
        <v>0</v>
      </c>
    </row>
    <row r="292" spans="1:8" x14ac:dyDescent="0.2">
      <c r="A292" s="4">
        <v>44922</v>
      </c>
      <c r="B292">
        <v>63.270000457763672</v>
      </c>
      <c r="C292">
        <v>3829.25</v>
      </c>
      <c r="D292">
        <f t="shared" si="16"/>
        <v>-1.9373779453490836E-2</v>
      </c>
      <c r="E292">
        <f t="shared" si="17"/>
        <v>-4.0496221104097119E-3</v>
      </c>
      <c r="F292">
        <f t="shared" si="18"/>
        <v>-9.3354570109117924E-3</v>
      </c>
      <c r="G292">
        <f t="shared" si="19"/>
        <v>-1.0038322442579043E-2</v>
      </c>
      <c r="H292">
        <f>0</f>
        <v>0</v>
      </c>
    </row>
    <row r="293" spans="1:8" x14ac:dyDescent="0.2">
      <c r="A293" s="4">
        <v>44923</v>
      </c>
      <c r="B293">
        <v>62.569999694824219</v>
      </c>
      <c r="C293">
        <v>3783.219970703125</v>
      </c>
      <c r="D293">
        <f t="shared" si="16"/>
        <v>-1.1063707252645605E-2</v>
      </c>
      <c r="E293">
        <f t="shared" si="17"/>
        <v>-1.2020638322615351E-2</v>
      </c>
      <c r="F293">
        <f t="shared" si="18"/>
        <v>-2.5848312909522476E-2</v>
      </c>
      <c r="G293">
        <f t="shared" si="19"/>
        <v>1.4784605656876872E-2</v>
      </c>
      <c r="H293">
        <f>0</f>
        <v>0</v>
      </c>
    </row>
    <row r="294" spans="1:8" x14ac:dyDescent="0.2">
      <c r="A294" s="4">
        <v>44924</v>
      </c>
      <c r="B294">
        <v>64.819999694824219</v>
      </c>
      <c r="C294">
        <v>3849.280029296875</v>
      </c>
      <c r="D294">
        <f t="shared" si="16"/>
        <v>3.5959725283267296E-2</v>
      </c>
      <c r="E294">
        <f t="shared" si="17"/>
        <v>1.7461331644819111E-2</v>
      </c>
      <c r="F294">
        <f t="shared" si="18"/>
        <v>3.5226901180991005E-2</v>
      </c>
      <c r="G294">
        <f t="shared" si="19"/>
        <v>7.3282410227629158E-4</v>
      </c>
      <c r="H294">
        <f>0</f>
        <v>0</v>
      </c>
    </row>
    <row r="295" spans="1:8" x14ac:dyDescent="0.2">
      <c r="A295" s="4">
        <v>44925</v>
      </c>
      <c r="B295">
        <v>64.769996643066406</v>
      </c>
      <c r="C295">
        <v>3839.5</v>
      </c>
      <c r="D295">
        <f t="shared" si="16"/>
        <v>-7.7141394620838799E-4</v>
      </c>
      <c r="E295">
        <f t="shared" si="17"/>
        <v>-2.5407424823445934E-3</v>
      </c>
      <c r="F295">
        <f t="shared" si="18"/>
        <v>-6.2096432873822837E-3</v>
      </c>
      <c r="G295">
        <f t="shared" si="19"/>
        <v>5.4382293411738957E-3</v>
      </c>
      <c r="H295">
        <f>0</f>
        <v>0</v>
      </c>
    </row>
    <row r="296" spans="1:8" x14ac:dyDescent="0.2">
      <c r="A296" s="4">
        <v>44929</v>
      </c>
      <c r="B296">
        <v>64.019996643066406</v>
      </c>
      <c r="C296">
        <v>3824.139892578125</v>
      </c>
      <c r="D296">
        <f t="shared" si="16"/>
        <v>-1.157943552372076E-2</v>
      </c>
      <c r="E296">
        <f t="shared" si="17"/>
        <v>-4.000548879248611E-3</v>
      </c>
      <c r="F296">
        <f t="shared" si="18"/>
        <v>-9.2337962975134642E-3</v>
      </c>
      <c r="G296">
        <f t="shared" si="19"/>
        <v>-2.345639226207296E-3</v>
      </c>
      <c r="H296">
        <f>0</f>
        <v>0</v>
      </c>
    </row>
    <row r="297" spans="1:8" x14ac:dyDescent="0.2">
      <c r="A297" s="4">
        <v>44930</v>
      </c>
      <c r="B297">
        <v>64.660003662109375</v>
      </c>
      <c r="C297">
        <v>3852.969970703125</v>
      </c>
      <c r="D297">
        <f t="shared" si="16"/>
        <v>9.9969861387407821E-3</v>
      </c>
      <c r="E297">
        <f t="shared" si="17"/>
        <v>7.5389705750443792E-3</v>
      </c>
      <c r="F297">
        <f t="shared" si="18"/>
        <v>1.467161510990206E-2</v>
      </c>
      <c r="G297">
        <f t="shared" si="19"/>
        <v>-4.6746289711612782E-3</v>
      </c>
      <c r="H297">
        <f>0</f>
        <v>0</v>
      </c>
    </row>
    <row r="298" spans="1:8" x14ac:dyDescent="0.2">
      <c r="A298" s="4">
        <v>44931</v>
      </c>
      <c r="B298">
        <v>62.330001831054688</v>
      </c>
      <c r="C298">
        <v>3808.10009765625</v>
      </c>
      <c r="D298">
        <f t="shared" si="16"/>
        <v>-3.6034669023999211E-2</v>
      </c>
      <c r="E298">
        <f t="shared" si="17"/>
        <v>-1.1645528874622113E-2</v>
      </c>
      <c r="F298">
        <f t="shared" si="18"/>
        <v>-2.5071231531688248E-2</v>
      </c>
      <c r="G298">
        <f t="shared" si="19"/>
        <v>-1.0963437492310962E-2</v>
      </c>
      <c r="H298">
        <f>0</f>
        <v>0</v>
      </c>
    </row>
    <row r="299" spans="1:8" x14ac:dyDescent="0.2">
      <c r="A299" s="4">
        <v>44932</v>
      </c>
      <c r="B299">
        <v>63.959999084472663</v>
      </c>
      <c r="C299">
        <v>3895.080078125</v>
      </c>
      <c r="D299">
        <f t="shared" si="16"/>
        <v>2.6151086243123789E-2</v>
      </c>
      <c r="E299">
        <f t="shared" si="17"/>
        <v>2.284078102943865E-2</v>
      </c>
      <c r="F299">
        <f t="shared" si="18"/>
        <v>4.6371035145499957E-2</v>
      </c>
      <c r="G299">
        <f t="shared" si="19"/>
        <v>-2.0219948902376168E-2</v>
      </c>
      <c r="H299">
        <f>0</f>
        <v>0</v>
      </c>
    </row>
    <row r="300" spans="1:8" x14ac:dyDescent="0.2">
      <c r="A300" s="4">
        <v>44935</v>
      </c>
      <c r="B300">
        <v>67.239997863769531</v>
      </c>
      <c r="C300">
        <v>3892.090087890625</v>
      </c>
      <c r="D300">
        <f t="shared" si="16"/>
        <v>5.1282032930690669E-2</v>
      </c>
      <c r="E300">
        <f t="shared" si="17"/>
        <v>-7.6763254526313052E-4</v>
      </c>
      <c r="F300">
        <f t="shared" si="18"/>
        <v>-2.536446783455075E-3</v>
      </c>
      <c r="G300">
        <f t="shared" si="19"/>
        <v>5.3818479714145745E-2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3850-E596-7349-AAF8-01D7269076B5}">
  <dimension ref="A1:B284"/>
  <sheetViews>
    <sheetView zoomScale="61" workbookViewId="0">
      <selection activeCell="J289" sqref="J289"/>
    </sheetView>
  </sheetViews>
  <sheetFormatPr baseColWidth="10" defaultRowHeight="15" x14ac:dyDescent="0.2"/>
  <sheetData>
    <row r="1" spans="1:2" x14ac:dyDescent="0.2">
      <c r="A1" s="12" t="s">
        <v>0</v>
      </c>
      <c r="B1" t="s">
        <v>16</v>
      </c>
    </row>
    <row r="2" spans="1:2" x14ac:dyDescent="0.2">
      <c r="A2" s="2">
        <v>44523</v>
      </c>
      <c r="B2" s="17">
        <v>1.657132912945114E-3</v>
      </c>
    </row>
    <row r="3" spans="1:2" x14ac:dyDescent="0.2">
      <c r="A3" s="59">
        <v>44524</v>
      </c>
      <c r="B3" s="17">
        <v>2.2938506357221833E-3</v>
      </c>
    </row>
    <row r="4" spans="1:2" x14ac:dyDescent="0.2">
      <c r="A4" s="59">
        <v>44526</v>
      </c>
      <c r="B4" s="17">
        <v>-2.2724822637582465E-2</v>
      </c>
    </row>
    <row r="5" spans="1:2" x14ac:dyDescent="0.2">
      <c r="A5" s="59">
        <v>44529</v>
      </c>
      <c r="B5" s="17">
        <v>1.3200199537034996E-2</v>
      </c>
    </row>
    <row r="6" spans="1:2" x14ac:dyDescent="0.2">
      <c r="A6" s="59">
        <v>44530</v>
      </c>
      <c r="B6" s="17">
        <v>-1.896131033450521E-2</v>
      </c>
    </row>
    <row r="7" spans="1:2" x14ac:dyDescent="0.2">
      <c r="A7" s="59">
        <v>44531</v>
      </c>
      <c r="B7" s="17">
        <v>-1.1815187417889228E-2</v>
      </c>
    </row>
    <row r="8" spans="1:2" hidden="1" x14ac:dyDescent="0.2">
      <c r="A8" s="59">
        <v>44532</v>
      </c>
      <c r="B8" s="17">
        <v>1.419443613158311E-2</v>
      </c>
    </row>
    <row r="9" spans="1:2" hidden="1" x14ac:dyDescent="0.2">
      <c r="A9" s="59">
        <v>44533</v>
      </c>
      <c r="B9" s="17">
        <v>-8.4485637302975647E-3</v>
      </c>
    </row>
    <row r="10" spans="1:2" hidden="1" x14ac:dyDescent="0.2">
      <c r="A10" s="59">
        <v>44536</v>
      </c>
      <c r="B10" s="17">
        <v>1.1730872577451423E-2</v>
      </c>
    </row>
    <row r="11" spans="1:2" hidden="1" x14ac:dyDescent="0.2">
      <c r="A11" s="59">
        <v>44537</v>
      </c>
      <c r="B11" s="17">
        <v>2.0707080374404274E-2</v>
      </c>
    </row>
    <row r="12" spans="1:2" hidden="1" x14ac:dyDescent="0.2">
      <c r="A12" s="59">
        <v>44538</v>
      </c>
      <c r="B12" s="17">
        <v>3.0852853123166657E-3</v>
      </c>
    </row>
    <row r="13" spans="1:2" hidden="1" x14ac:dyDescent="0.2">
      <c r="A13" s="59">
        <v>44539</v>
      </c>
      <c r="B13" s="17">
        <v>-7.1810801698947158E-3</v>
      </c>
    </row>
    <row r="14" spans="1:2" hidden="1" x14ac:dyDescent="0.2">
      <c r="A14" s="59">
        <v>44540</v>
      </c>
      <c r="B14" s="17">
        <v>9.5490733384817617E-3</v>
      </c>
    </row>
    <row r="15" spans="1:2" hidden="1" x14ac:dyDescent="0.2">
      <c r="A15" s="59">
        <v>44543</v>
      </c>
      <c r="B15" s="17">
        <v>-9.1361676115676582E-3</v>
      </c>
    </row>
    <row r="16" spans="1:2" hidden="1" x14ac:dyDescent="0.2">
      <c r="A16" s="59">
        <v>44544</v>
      </c>
      <c r="B16" s="17">
        <v>-7.4706775774360246E-3</v>
      </c>
    </row>
    <row r="17" spans="1:2" hidden="1" x14ac:dyDescent="0.2">
      <c r="A17" s="59">
        <v>44545</v>
      </c>
      <c r="B17" s="17">
        <v>1.6348464630746795E-2</v>
      </c>
    </row>
    <row r="18" spans="1:2" hidden="1" x14ac:dyDescent="0.2">
      <c r="A18" s="59">
        <v>44546</v>
      </c>
      <c r="B18" s="17">
        <v>-8.7434153799804681E-3</v>
      </c>
    </row>
    <row r="19" spans="1:2" hidden="1" x14ac:dyDescent="0.2">
      <c r="A19" s="59">
        <v>44547</v>
      </c>
      <c r="B19" s="17">
        <v>-1.0287680637092622E-2</v>
      </c>
    </row>
    <row r="20" spans="1:2" hidden="1" x14ac:dyDescent="0.2">
      <c r="A20" s="59">
        <v>44550</v>
      </c>
      <c r="B20" s="17">
        <v>-1.138805785140995E-2</v>
      </c>
    </row>
    <row r="21" spans="1:2" hidden="1" x14ac:dyDescent="0.2">
      <c r="A21" s="59">
        <v>44551</v>
      </c>
      <c r="B21" s="17">
        <v>1.7777934551572505E-2</v>
      </c>
    </row>
    <row r="22" spans="1:2" hidden="1" x14ac:dyDescent="0.2">
      <c r="A22" s="59">
        <v>44552</v>
      </c>
      <c r="B22" s="17">
        <v>1.0180197220578835E-2</v>
      </c>
    </row>
    <row r="23" spans="1:2" hidden="1" x14ac:dyDescent="0.2">
      <c r="A23" s="59">
        <v>44553</v>
      </c>
      <c r="B23" s="17">
        <v>6.2236999216618294E-3</v>
      </c>
    </row>
    <row r="24" spans="1:2" hidden="1" x14ac:dyDescent="0.2">
      <c r="A24" s="59">
        <v>44557</v>
      </c>
      <c r="B24" s="17">
        <v>1.3838935247475259E-2</v>
      </c>
    </row>
    <row r="25" spans="1:2" hidden="1" x14ac:dyDescent="0.2">
      <c r="A25" s="59">
        <v>44558</v>
      </c>
      <c r="B25" s="17">
        <v>-1.0101548486260992E-3</v>
      </c>
    </row>
    <row r="26" spans="1:2" hidden="1" x14ac:dyDescent="0.2">
      <c r="A26" s="59">
        <v>44559</v>
      </c>
      <c r="B26" s="17">
        <v>1.4018951394270118E-3</v>
      </c>
    </row>
    <row r="27" spans="1:2" hidden="1" x14ac:dyDescent="0.2">
      <c r="A27" s="59">
        <v>44560</v>
      </c>
      <c r="B27" s="17">
        <v>-2.9897555945093135E-3</v>
      </c>
    </row>
    <row r="28" spans="1:2" hidden="1" x14ac:dyDescent="0.2">
      <c r="A28" s="59">
        <v>44561</v>
      </c>
      <c r="B28" s="17">
        <v>-2.6261799136575448E-3</v>
      </c>
    </row>
    <row r="29" spans="1:2" hidden="1" x14ac:dyDescent="0.2">
      <c r="A29" s="59">
        <v>44564</v>
      </c>
      <c r="B29" s="17">
        <v>6.3740525309705642E-3</v>
      </c>
    </row>
    <row r="30" spans="1:2" hidden="1" x14ac:dyDescent="0.2">
      <c r="A30" s="59">
        <v>44565</v>
      </c>
      <c r="B30" s="17">
        <v>-6.2962195706051105E-4</v>
      </c>
    </row>
    <row r="31" spans="1:2" hidden="1" x14ac:dyDescent="0.2">
      <c r="A31" s="59">
        <v>44566</v>
      </c>
      <c r="B31" s="17">
        <v>-1.9392757790687165E-2</v>
      </c>
    </row>
    <row r="32" spans="1:2" hidden="1" x14ac:dyDescent="0.2">
      <c r="A32" s="59">
        <v>44567</v>
      </c>
      <c r="B32" s="17">
        <v>-9.6376901620764954E-4</v>
      </c>
    </row>
    <row r="33" spans="1:2" hidden="1" x14ac:dyDescent="0.2">
      <c r="A33" s="59">
        <v>44568</v>
      </c>
      <c r="B33" s="17">
        <v>-4.050216740091761E-3</v>
      </c>
    </row>
    <row r="34" spans="1:2" hidden="1" x14ac:dyDescent="0.2">
      <c r="A34" s="59">
        <v>44571</v>
      </c>
      <c r="B34" s="17">
        <v>-1.4410312534549607E-3</v>
      </c>
    </row>
    <row r="35" spans="1:2" hidden="1" x14ac:dyDescent="0.2">
      <c r="A35" s="59">
        <v>44572</v>
      </c>
      <c r="B35" s="17">
        <v>9.159984668711818E-3</v>
      </c>
    </row>
    <row r="36" spans="1:2" hidden="1" x14ac:dyDescent="0.2">
      <c r="A36" s="59">
        <v>44573</v>
      </c>
      <c r="B36" s="17">
        <v>2.8177544430294521E-3</v>
      </c>
    </row>
    <row r="37" spans="1:2" hidden="1" x14ac:dyDescent="0.2">
      <c r="A37" s="59">
        <v>44574</v>
      </c>
      <c r="B37" s="17">
        <v>-1.42436152864307E-2</v>
      </c>
    </row>
    <row r="38" spans="1:2" hidden="1" x14ac:dyDescent="0.2">
      <c r="A38" s="59">
        <v>44575</v>
      </c>
      <c r="B38" s="17">
        <v>8.1998026974883231E-4</v>
      </c>
    </row>
    <row r="39" spans="1:2" hidden="1" x14ac:dyDescent="0.2">
      <c r="A39" s="59">
        <v>44579</v>
      </c>
      <c r="B39" s="17">
        <v>-1.8387945694007368E-2</v>
      </c>
    </row>
    <row r="40" spans="1:2" hidden="1" x14ac:dyDescent="0.2">
      <c r="A40" s="59">
        <v>44580</v>
      </c>
      <c r="B40" s="17">
        <v>-9.6895418683388135E-3</v>
      </c>
    </row>
    <row r="41" spans="1:2" hidden="1" x14ac:dyDescent="0.2">
      <c r="A41" s="59">
        <v>44581</v>
      </c>
      <c r="B41" s="17">
        <v>-1.103737849414832E-2</v>
      </c>
    </row>
    <row r="42" spans="1:2" hidden="1" x14ac:dyDescent="0.2">
      <c r="A42" s="59">
        <v>44582</v>
      </c>
      <c r="B42" s="17">
        <v>-1.8914821867908604E-2</v>
      </c>
    </row>
    <row r="43" spans="1:2" hidden="1" x14ac:dyDescent="0.2">
      <c r="A43" s="59">
        <v>44585</v>
      </c>
      <c r="B43" s="17">
        <v>2.7717389433818962E-3</v>
      </c>
    </row>
    <row r="44" spans="1:2" hidden="1" x14ac:dyDescent="0.2">
      <c r="A44" s="59">
        <v>44586</v>
      </c>
      <c r="B44" s="17">
        <v>-1.2171906253646725E-2</v>
      </c>
    </row>
    <row r="45" spans="1:2" hidden="1" x14ac:dyDescent="0.2">
      <c r="A45" s="59">
        <v>44587</v>
      </c>
      <c r="B45" s="17">
        <v>-1.4966358477518371E-3</v>
      </c>
    </row>
    <row r="46" spans="1:2" hidden="1" x14ac:dyDescent="0.2">
      <c r="A46" s="59">
        <v>44588</v>
      </c>
      <c r="B46" s="17">
        <v>-5.3840887577105701E-3</v>
      </c>
    </row>
    <row r="47" spans="1:2" hidden="1" x14ac:dyDescent="0.2">
      <c r="A47" s="59">
        <v>44589</v>
      </c>
      <c r="B47" s="17">
        <v>2.4347646888076113E-2</v>
      </c>
    </row>
    <row r="48" spans="1:2" hidden="1" x14ac:dyDescent="0.2">
      <c r="A48" s="59">
        <v>44592</v>
      </c>
      <c r="B48" s="17">
        <v>1.8885951732779516E-2</v>
      </c>
    </row>
    <row r="49" spans="1:2" hidden="1" x14ac:dyDescent="0.2">
      <c r="A49" s="59">
        <v>44593</v>
      </c>
      <c r="B49" s="17">
        <v>6.8630035578014503E-3</v>
      </c>
    </row>
    <row r="50" spans="1:2" hidden="1" x14ac:dyDescent="0.2">
      <c r="A50" s="59">
        <v>44594</v>
      </c>
      <c r="B50" s="17">
        <v>9.4225154473364103E-3</v>
      </c>
    </row>
    <row r="51" spans="1:2" hidden="1" x14ac:dyDescent="0.2">
      <c r="A51" s="59">
        <v>44595</v>
      </c>
      <c r="B51" s="17">
        <v>-2.4391082077444004E-2</v>
      </c>
    </row>
    <row r="52" spans="1:2" hidden="1" x14ac:dyDescent="0.2">
      <c r="A52" s="59">
        <v>44596</v>
      </c>
      <c r="B52" s="17">
        <v>5.1569298644233985E-3</v>
      </c>
    </row>
    <row r="53" spans="1:2" hidden="1" x14ac:dyDescent="0.2">
      <c r="A53" s="59">
        <v>44599</v>
      </c>
      <c r="B53" s="17">
        <v>-3.7017126347429485E-3</v>
      </c>
    </row>
    <row r="54" spans="1:2" hidden="1" x14ac:dyDescent="0.2">
      <c r="A54" s="59">
        <v>44600</v>
      </c>
      <c r="B54" s="17">
        <v>8.4012071916632625E-3</v>
      </c>
    </row>
    <row r="55" spans="1:2" hidden="1" x14ac:dyDescent="0.2">
      <c r="A55" s="59">
        <v>44601</v>
      </c>
      <c r="B55" s="17">
        <v>1.4517207887505545E-2</v>
      </c>
    </row>
    <row r="56" spans="1:2" hidden="1" x14ac:dyDescent="0.2">
      <c r="A56" s="59">
        <v>44602</v>
      </c>
      <c r="B56" s="17">
        <v>-1.8115725668459759E-2</v>
      </c>
    </row>
    <row r="57" spans="1:2" hidden="1" x14ac:dyDescent="0.2">
      <c r="A57" s="59">
        <v>44603</v>
      </c>
      <c r="B57" s="17">
        <v>-1.896945434456343E-2</v>
      </c>
    </row>
    <row r="58" spans="1:2" hidden="1" x14ac:dyDescent="0.2">
      <c r="A58" s="59">
        <v>44606</v>
      </c>
      <c r="B58" s="17">
        <v>-3.8405967262932217E-3</v>
      </c>
    </row>
    <row r="59" spans="1:2" hidden="1" x14ac:dyDescent="0.2">
      <c r="A59" s="59">
        <v>44607</v>
      </c>
      <c r="B59" s="17">
        <v>1.5766721170720421E-2</v>
      </c>
    </row>
    <row r="60" spans="1:2" hidden="1" x14ac:dyDescent="0.2">
      <c r="A60" s="59">
        <v>44608</v>
      </c>
      <c r="B60" s="17">
        <v>8.8120775589506373E-4</v>
      </c>
    </row>
    <row r="61" spans="1:2" hidden="1" x14ac:dyDescent="0.2">
      <c r="A61" s="59">
        <v>44609</v>
      </c>
      <c r="B61" s="17">
        <v>-2.1173138152195015E-2</v>
      </c>
    </row>
    <row r="62" spans="1:2" hidden="1" x14ac:dyDescent="0.2">
      <c r="A62" s="59">
        <v>44610</v>
      </c>
      <c r="B62" s="17">
        <v>-7.1661613961429005E-3</v>
      </c>
    </row>
    <row r="63" spans="1:2" hidden="1" x14ac:dyDescent="0.2">
      <c r="A63" s="59">
        <v>44614</v>
      </c>
      <c r="B63" s="17">
        <v>-1.0142945264832837E-2</v>
      </c>
    </row>
    <row r="64" spans="1:2" hidden="1" x14ac:dyDescent="0.2">
      <c r="A64" s="59">
        <v>44615</v>
      </c>
      <c r="B64" s="17">
        <v>-1.8412122845487655E-2</v>
      </c>
    </row>
    <row r="65" spans="1:2" hidden="1" x14ac:dyDescent="0.2">
      <c r="A65" s="59">
        <v>44616</v>
      </c>
      <c r="B65" s="17">
        <v>1.4956856067329216E-2</v>
      </c>
    </row>
    <row r="66" spans="1:2" hidden="1" x14ac:dyDescent="0.2">
      <c r="A66" s="59">
        <v>44617</v>
      </c>
      <c r="B66" s="17">
        <v>2.2372677655603468E-2</v>
      </c>
    </row>
    <row r="67" spans="1:2" hidden="1" x14ac:dyDescent="0.2">
      <c r="A67" s="59">
        <v>44620</v>
      </c>
      <c r="B67" s="17">
        <v>-2.4426034406476171E-3</v>
      </c>
    </row>
    <row r="68" spans="1:2" hidden="1" x14ac:dyDescent="0.2">
      <c r="A68" s="59">
        <v>44621</v>
      </c>
      <c r="B68" s="17">
        <v>-1.5473503680411893E-2</v>
      </c>
    </row>
    <row r="69" spans="1:2" hidden="1" x14ac:dyDescent="0.2">
      <c r="A69" s="59">
        <v>44622</v>
      </c>
      <c r="B69" s="17">
        <v>1.8642691757321028E-2</v>
      </c>
    </row>
    <row r="70" spans="1:2" hidden="1" x14ac:dyDescent="0.2">
      <c r="A70" s="59">
        <v>44623</v>
      </c>
      <c r="B70" s="17">
        <v>-5.2546664300883172E-3</v>
      </c>
    </row>
    <row r="71" spans="1:2" hidden="1" x14ac:dyDescent="0.2">
      <c r="A71" s="59">
        <v>44624</v>
      </c>
      <c r="B71" s="17">
        <v>-7.9340425503344747E-3</v>
      </c>
    </row>
    <row r="72" spans="1:2" hidden="1" x14ac:dyDescent="0.2">
      <c r="A72" s="59">
        <v>44627</v>
      </c>
      <c r="B72" s="17">
        <v>-2.9518158313449172E-2</v>
      </c>
    </row>
    <row r="73" spans="1:2" hidden="1" x14ac:dyDescent="0.2">
      <c r="A73" s="59">
        <v>44628</v>
      </c>
      <c r="B73" s="17">
        <v>-7.2337535181997703E-3</v>
      </c>
    </row>
    <row r="74" spans="1:2" hidden="1" x14ac:dyDescent="0.2">
      <c r="A74" s="59">
        <v>44629</v>
      </c>
      <c r="B74" s="17">
        <v>2.5698247891435821E-2</v>
      </c>
    </row>
    <row r="75" spans="1:2" hidden="1" x14ac:dyDescent="0.2">
      <c r="A75" s="59">
        <v>44630</v>
      </c>
      <c r="B75" s="17">
        <v>-4.291813651667864E-3</v>
      </c>
    </row>
    <row r="76" spans="1:2" hidden="1" x14ac:dyDescent="0.2">
      <c r="A76" s="59">
        <v>44631</v>
      </c>
      <c r="B76" s="17">
        <v>-1.2961545123475138E-2</v>
      </c>
    </row>
    <row r="77" spans="1:2" hidden="1" x14ac:dyDescent="0.2">
      <c r="A77" s="59">
        <v>44634</v>
      </c>
      <c r="B77" s="17">
        <v>-7.4210024659636664E-3</v>
      </c>
    </row>
    <row r="78" spans="1:2" hidden="1" x14ac:dyDescent="0.2">
      <c r="A78" s="59">
        <v>44635</v>
      </c>
      <c r="B78" s="17">
        <v>2.1408574170870942E-2</v>
      </c>
    </row>
    <row r="79" spans="1:2" hidden="1" x14ac:dyDescent="0.2">
      <c r="A79" s="59">
        <v>44636</v>
      </c>
      <c r="B79" s="17">
        <v>2.238376135718223E-2</v>
      </c>
    </row>
    <row r="80" spans="1:2" hidden="1" x14ac:dyDescent="0.2">
      <c r="A80" s="59">
        <v>44637</v>
      </c>
      <c r="B80" s="17">
        <v>1.234781757145198E-2</v>
      </c>
    </row>
    <row r="81" spans="1:2" hidden="1" x14ac:dyDescent="0.2">
      <c r="A81" s="59">
        <v>44638</v>
      </c>
      <c r="B81" s="17">
        <v>1.1662294827948783E-2</v>
      </c>
    </row>
    <row r="82" spans="1:2" hidden="1" x14ac:dyDescent="0.2">
      <c r="A82" s="59">
        <v>44641</v>
      </c>
      <c r="B82" s="17">
        <v>-4.3466036210393355E-4</v>
      </c>
    </row>
    <row r="83" spans="1:2" hidden="1" x14ac:dyDescent="0.2">
      <c r="A83" s="59">
        <v>44642</v>
      </c>
      <c r="B83" s="17">
        <v>1.1304113600650201E-2</v>
      </c>
    </row>
    <row r="84" spans="1:2" hidden="1" x14ac:dyDescent="0.2">
      <c r="A84" s="59">
        <v>44643</v>
      </c>
      <c r="B84" s="17">
        <v>-1.2272698789159042E-2</v>
      </c>
    </row>
    <row r="85" spans="1:2" hidden="1" x14ac:dyDescent="0.2">
      <c r="A85" s="59">
        <v>44644</v>
      </c>
      <c r="B85" s="17">
        <v>1.4343912920566471E-2</v>
      </c>
    </row>
    <row r="86" spans="1:2" hidden="1" x14ac:dyDescent="0.2">
      <c r="A86" s="59">
        <v>44645</v>
      </c>
      <c r="B86" s="17">
        <v>5.0661705674490687E-3</v>
      </c>
    </row>
    <row r="87" spans="1:2" hidden="1" x14ac:dyDescent="0.2">
      <c r="A87" s="59">
        <v>44648</v>
      </c>
      <c r="B87" s="17">
        <v>7.1449552765867619E-3</v>
      </c>
    </row>
    <row r="88" spans="1:2" hidden="1" x14ac:dyDescent="0.2">
      <c r="A88" s="59">
        <v>44649</v>
      </c>
      <c r="B88" s="17">
        <v>1.2256547427530462E-2</v>
      </c>
    </row>
    <row r="89" spans="1:2" hidden="1" x14ac:dyDescent="0.2">
      <c r="A89" s="59">
        <v>44650</v>
      </c>
      <c r="B89" s="17">
        <v>-6.2937001746978805E-3</v>
      </c>
    </row>
    <row r="90" spans="1:2" hidden="1" x14ac:dyDescent="0.2">
      <c r="A90" s="59">
        <v>44651</v>
      </c>
      <c r="B90" s="17">
        <v>-1.5652540713177343E-2</v>
      </c>
    </row>
    <row r="91" spans="1:2" hidden="1" x14ac:dyDescent="0.2">
      <c r="A91" s="59">
        <v>44652</v>
      </c>
      <c r="B91" s="17">
        <v>3.4102225843584133E-3</v>
      </c>
    </row>
    <row r="92" spans="1:2" hidden="1" x14ac:dyDescent="0.2">
      <c r="A92" s="59">
        <v>44655</v>
      </c>
      <c r="B92" s="17">
        <v>8.0909386878793566E-3</v>
      </c>
    </row>
    <row r="93" spans="1:2" hidden="1" x14ac:dyDescent="0.2">
      <c r="A93" s="59">
        <v>44656</v>
      </c>
      <c r="B93" s="17">
        <v>-1.2551720801807331E-2</v>
      </c>
    </row>
    <row r="94" spans="1:2" hidden="1" x14ac:dyDescent="0.2">
      <c r="A94" s="59">
        <v>44657</v>
      </c>
      <c r="B94" s="17">
        <v>-9.7169166132718976E-3</v>
      </c>
    </row>
    <row r="95" spans="1:2" hidden="1" x14ac:dyDescent="0.2">
      <c r="A95" s="59">
        <v>44658</v>
      </c>
      <c r="B95" s="17">
        <v>4.2533856284925342E-3</v>
      </c>
    </row>
    <row r="96" spans="1:2" hidden="1" x14ac:dyDescent="0.2">
      <c r="A96" s="59">
        <v>44659</v>
      </c>
      <c r="B96" s="17">
        <v>-2.6510264820542861E-3</v>
      </c>
    </row>
    <row r="97" spans="1:2" hidden="1" x14ac:dyDescent="0.2">
      <c r="A97" s="59">
        <v>44662</v>
      </c>
      <c r="B97" s="17">
        <v>-1.687729010355421E-2</v>
      </c>
    </row>
    <row r="98" spans="1:2" hidden="1" x14ac:dyDescent="0.2">
      <c r="A98" s="59">
        <v>44663</v>
      </c>
      <c r="B98" s="17">
        <v>-3.4174477177417728E-3</v>
      </c>
    </row>
    <row r="99" spans="1:2" hidden="1" x14ac:dyDescent="0.2">
      <c r="A99" s="59">
        <v>44664</v>
      </c>
      <c r="B99" s="17">
        <v>1.1174577597236057E-2</v>
      </c>
    </row>
    <row r="100" spans="1:2" hidden="1" x14ac:dyDescent="0.2">
      <c r="A100" s="59">
        <v>44665</v>
      </c>
      <c r="B100" s="17">
        <v>-1.214413784439794E-2</v>
      </c>
    </row>
    <row r="101" spans="1:2" hidden="1" x14ac:dyDescent="0.2">
      <c r="A101" s="59">
        <v>44669</v>
      </c>
      <c r="B101" s="17">
        <v>-2.0486828403298851E-4</v>
      </c>
    </row>
    <row r="102" spans="1:2" hidden="1" x14ac:dyDescent="0.2">
      <c r="A102" s="59">
        <v>44670</v>
      </c>
      <c r="B102" s="17">
        <v>1.6057604355527166E-2</v>
      </c>
    </row>
    <row r="103" spans="1:2" hidden="1" x14ac:dyDescent="0.2">
      <c r="A103" s="59">
        <v>44671</v>
      </c>
      <c r="B103" s="17">
        <v>-6.1847507158097059E-4</v>
      </c>
    </row>
    <row r="104" spans="1:2" hidden="1" x14ac:dyDescent="0.2">
      <c r="A104" s="59">
        <v>44672</v>
      </c>
      <c r="B104" s="17">
        <v>-1.4752948498371943E-2</v>
      </c>
    </row>
    <row r="105" spans="1:2" hidden="1" x14ac:dyDescent="0.2">
      <c r="A105" s="59">
        <v>44673</v>
      </c>
      <c r="B105" s="17">
        <v>-2.7740054250753654E-2</v>
      </c>
    </row>
    <row r="106" spans="1:2" hidden="1" x14ac:dyDescent="0.2">
      <c r="A106" s="59">
        <v>44676</v>
      </c>
      <c r="B106" s="17">
        <v>5.6979369853822348E-3</v>
      </c>
    </row>
    <row r="107" spans="1:2" hidden="1" x14ac:dyDescent="0.2">
      <c r="A107" s="59">
        <v>44677</v>
      </c>
      <c r="B107" s="17">
        <v>-2.8146308431003852E-2</v>
      </c>
    </row>
    <row r="108" spans="1:2" hidden="1" x14ac:dyDescent="0.2">
      <c r="A108" s="59">
        <v>44678</v>
      </c>
      <c r="B108" s="17">
        <v>2.0980468517017847E-3</v>
      </c>
    </row>
    <row r="109" spans="1:2" hidden="1" x14ac:dyDescent="0.2">
      <c r="A109" s="59">
        <v>44679</v>
      </c>
      <c r="B109" s="17">
        <v>2.4746900072939448E-2</v>
      </c>
    </row>
    <row r="110" spans="1:2" hidden="1" x14ac:dyDescent="0.2">
      <c r="A110" s="59">
        <v>44680</v>
      </c>
      <c r="B110" s="17">
        <v>-3.6284507106413955E-2</v>
      </c>
    </row>
    <row r="111" spans="1:2" hidden="1" x14ac:dyDescent="0.2">
      <c r="A111" s="59">
        <v>44683</v>
      </c>
      <c r="B111" s="17">
        <v>5.6752428123536536E-3</v>
      </c>
    </row>
    <row r="112" spans="1:2" hidden="1" x14ac:dyDescent="0.2">
      <c r="A112" s="59">
        <v>44684</v>
      </c>
      <c r="B112" s="17">
        <v>4.8371263814863674E-3</v>
      </c>
    </row>
    <row r="113" spans="1:2" hidden="1" x14ac:dyDescent="0.2">
      <c r="A113" s="59">
        <v>44685</v>
      </c>
      <c r="B113" s="17">
        <v>2.9862421084402291E-2</v>
      </c>
    </row>
    <row r="114" spans="1:2" hidden="1" x14ac:dyDescent="0.2">
      <c r="A114" s="59">
        <v>44686</v>
      </c>
      <c r="B114" s="17">
        <v>-3.5649708609806985E-2</v>
      </c>
    </row>
    <row r="115" spans="1:2" hidden="1" x14ac:dyDescent="0.2">
      <c r="A115" s="59">
        <v>44687</v>
      </c>
      <c r="B115" s="17">
        <v>-5.6742248424840325E-3</v>
      </c>
    </row>
    <row r="116" spans="1:2" hidden="1" x14ac:dyDescent="0.2">
      <c r="A116" s="59">
        <v>44690</v>
      </c>
      <c r="B116" s="17">
        <v>-3.2037100632356763E-2</v>
      </c>
    </row>
    <row r="117" spans="1:2" hidden="1" x14ac:dyDescent="0.2">
      <c r="A117" s="59">
        <v>44691</v>
      </c>
      <c r="B117" s="17">
        <v>2.4578974498534745E-3</v>
      </c>
    </row>
    <row r="118" spans="1:2" hidden="1" x14ac:dyDescent="0.2">
      <c r="A118" s="59">
        <v>44692</v>
      </c>
      <c r="B118" s="17">
        <v>-1.6463207503938371E-2</v>
      </c>
    </row>
    <row r="119" spans="1:2" hidden="1" x14ac:dyDescent="0.2">
      <c r="A119" s="59">
        <v>44693</v>
      </c>
      <c r="B119" s="17">
        <v>-1.2959645058717717E-3</v>
      </c>
    </row>
    <row r="120" spans="1:2" hidden="1" x14ac:dyDescent="0.2">
      <c r="A120" s="59">
        <v>44694</v>
      </c>
      <c r="B120" s="17">
        <v>2.3869695423071491E-2</v>
      </c>
    </row>
    <row r="121" spans="1:2" hidden="1" x14ac:dyDescent="0.2">
      <c r="A121" s="59">
        <v>44697</v>
      </c>
      <c r="B121" s="17">
        <v>-3.9464009295556712E-3</v>
      </c>
    </row>
    <row r="122" spans="1:2" hidden="1" x14ac:dyDescent="0.2">
      <c r="A122" s="59">
        <v>44698</v>
      </c>
      <c r="B122" s="17">
        <v>2.0169632234863677E-2</v>
      </c>
    </row>
    <row r="123" spans="1:2" hidden="1" x14ac:dyDescent="0.2">
      <c r="A123" s="59">
        <v>44699</v>
      </c>
      <c r="B123" s="17">
        <v>-4.0395260787452592E-2</v>
      </c>
    </row>
    <row r="124" spans="1:2" hidden="1" x14ac:dyDescent="0.2">
      <c r="A124" s="59">
        <v>44700</v>
      </c>
      <c r="B124" s="17">
        <v>-5.8337818009925879E-3</v>
      </c>
    </row>
    <row r="125" spans="1:2" hidden="1" x14ac:dyDescent="0.2">
      <c r="A125" s="59">
        <v>44701</v>
      </c>
      <c r="B125" s="17">
        <v>1.4614176965843662E-4</v>
      </c>
    </row>
    <row r="126" spans="1:2" hidden="1" x14ac:dyDescent="0.2">
      <c r="A126" s="59">
        <v>44704</v>
      </c>
      <c r="B126" s="17">
        <v>1.8555039930923556E-2</v>
      </c>
    </row>
    <row r="127" spans="1:2" hidden="1" x14ac:dyDescent="0.2">
      <c r="A127" s="59">
        <v>44705</v>
      </c>
      <c r="B127" s="17">
        <v>-8.1207976171752128E-3</v>
      </c>
    </row>
    <row r="128" spans="1:2" hidden="1" x14ac:dyDescent="0.2">
      <c r="A128" s="59">
        <v>44706</v>
      </c>
      <c r="B128" s="17">
        <v>9.450764734207695E-3</v>
      </c>
    </row>
    <row r="129" spans="1:2" hidden="1" x14ac:dyDescent="0.2">
      <c r="A129" s="59">
        <v>44707</v>
      </c>
      <c r="B129" s="17">
        <v>1.9883256167224195E-2</v>
      </c>
    </row>
    <row r="130" spans="1:2" hidden="1" x14ac:dyDescent="0.2">
      <c r="A130" s="59">
        <v>44708</v>
      </c>
      <c r="B130" s="17">
        <v>2.4742262955109728E-2</v>
      </c>
    </row>
    <row r="131" spans="1:2" hidden="1" x14ac:dyDescent="0.2">
      <c r="A131" s="59">
        <v>44712</v>
      </c>
      <c r="B131" s="17">
        <v>-6.2743686176590652E-3</v>
      </c>
    </row>
    <row r="132" spans="1:2" hidden="1" x14ac:dyDescent="0.2">
      <c r="A132" s="59">
        <v>44713</v>
      </c>
      <c r="B132" s="17">
        <v>-7.4827686811318461E-3</v>
      </c>
    </row>
    <row r="133" spans="1:2" hidden="1" x14ac:dyDescent="0.2">
      <c r="A133" s="59">
        <v>44714</v>
      </c>
      <c r="B133" s="17">
        <v>1.8431018038486124E-2</v>
      </c>
    </row>
    <row r="134" spans="1:2" hidden="1" x14ac:dyDescent="0.2">
      <c r="A134" s="59">
        <v>44715</v>
      </c>
      <c r="B134" s="17">
        <v>-1.6347313992415624E-2</v>
      </c>
    </row>
    <row r="135" spans="1:2" hidden="1" x14ac:dyDescent="0.2">
      <c r="A135" s="59">
        <v>44718</v>
      </c>
      <c r="B135" s="17">
        <v>3.1374007789131131E-3</v>
      </c>
    </row>
    <row r="136" spans="1:2" hidden="1" x14ac:dyDescent="0.2">
      <c r="A136" s="59">
        <v>44719</v>
      </c>
      <c r="B136" s="17">
        <v>9.5233931732350285E-3</v>
      </c>
    </row>
    <row r="137" spans="1:2" hidden="1" x14ac:dyDescent="0.2">
      <c r="A137" s="59">
        <v>44720</v>
      </c>
      <c r="B137" s="17">
        <v>-1.0793945785935621E-2</v>
      </c>
    </row>
    <row r="138" spans="1:2" hidden="1" x14ac:dyDescent="0.2">
      <c r="A138" s="59">
        <v>44721</v>
      </c>
      <c r="B138" s="17">
        <v>-2.3798693976353591E-2</v>
      </c>
    </row>
    <row r="139" spans="1:2" hidden="1" x14ac:dyDescent="0.2">
      <c r="A139" s="59">
        <v>44722</v>
      </c>
      <c r="B139" s="17">
        <v>-2.9110303335524668E-2</v>
      </c>
    </row>
    <row r="140" spans="1:2" hidden="1" x14ac:dyDescent="0.2">
      <c r="A140" s="59">
        <v>44725</v>
      </c>
      <c r="B140" s="17">
        <v>-3.8768430665237275E-2</v>
      </c>
    </row>
    <row r="141" spans="1:2" hidden="1" x14ac:dyDescent="0.2">
      <c r="A141" s="59">
        <v>44726</v>
      </c>
      <c r="B141" s="17">
        <v>-3.7736797459957394E-3</v>
      </c>
    </row>
    <row r="142" spans="1:2" hidden="1" x14ac:dyDescent="0.2">
      <c r="A142" s="59">
        <v>44727</v>
      </c>
      <c r="B142" s="17">
        <v>1.4592504858983224E-2</v>
      </c>
    </row>
    <row r="143" spans="1:2" hidden="1" x14ac:dyDescent="0.2">
      <c r="A143" s="59">
        <v>44728</v>
      </c>
      <c r="B143" s="17">
        <v>-3.2511951488163437E-2</v>
      </c>
    </row>
    <row r="144" spans="1:2" hidden="1" x14ac:dyDescent="0.2">
      <c r="A144" s="59">
        <v>44729</v>
      </c>
      <c r="B144" s="17">
        <v>2.2008656982546171E-3</v>
      </c>
    </row>
    <row r="145" spans="1:2" hidden="1" x14ac:dyDescent="0.2">
      <c r="A145" s="59">
        <v>44733</v>
      </c>
      <c r="B145" s="17">
        <v>2.4477242280086964E-2</v>
      </c>
    </row>
    <row r="146" spans="1:2" hidden="1" x14ac:dyDescent="0.2">
      <c r="A146" s="59">
        <v>44734</v>
      </c>
      <c r="B146" s="17">
        <v>-1.3015723144006452E-3</v>
      </c>
    </row>
    <row r="147" spans="1:2" hidden="1" x14ac:dyDescent="0.2">
      <c r="A147" s="59">
        <v>44735</v>
      </c>
      <c r="B147" s="17">
        <v>9.5322174091778678E-3</v>
      </c>
    </row>
    <row r="148" spans="1:2" hidden="1" x14ac:dyDescent="0.2">
      <c r="A148" s="59">
        <v>44736</v>
      </c>
      <c r="B148" s="17">
        <v>3.056329358583576E-2</v>
      </c>
    </row>
    <row r="149" spans="1:2" hidden="1" x14ac:dyDescent="0.2">
      <c r="A149" s="59">
        <v>44739</v>
      </c>
      <c r="B149" s="17">
        <v>-2.9730715337762392E-3</v>
      </c>
    </row>
    <row r="150" spans="1:2" hidden="1" x14ac:dyDescent="0.2">
      <c r="A150" s="59">
        <v>44740</v>
      </c>
      <c r="B150" s="17">
        <v>-2.0143036075892073E-2</v>
      </c>
    </row>
    <row r="151" spans="1:2" hidden="1" x14ac:dyDescent="0.2">
      <c r="A151" s="59">
        <v>44741</v>
      </c>
      <c r="B151" s="17">
        <v>-7.1174540915908135E-4</v>
      </c>
    </row>
    <row r="152" spans="1:2" hidden="1" x14ac:dyDescent="0.2">
      <c r="A152" s="59">
        <v>44742</v>
      </c>
      <c r="B152" s="17">
        <v>-8.7592782679987158E-3</v>
      </c>
    </row>
    <row r="153" spans="1:2" hidden="1" x14ac:dyDescent="0.2">
      <c r="A153" s="59">
        <v>44743</v>
      </c>
      <c r="B153" s="17">
        <v>1.0553814029047315E-2</v>
      </c>
    </row>
    <row r="154" spans="1:2" hidden="1" x14ac:dyDescent="0.2">
      <c r="A154" s="59">
        <v>44747</v>
      </c>
      <c r="B154" s="17">
        <v>1.5841285142366157E-3</v>
      </c>
    </row>
    <row r="155" spans="1:2" hidden="1" x14ac:dyDescent="0.2">
      <c r="A155" s="59">
        <v>44748</v>
      </c>
      <c r="B155" s="17">
        <v>3.5731642904301975E-3</v>
      </c>
    </row>
    <row r="156" spans="1:2" hidden="1" x14ac:dyDescent="0.2">
      <c r="A156" s="59">
        <v>44749</v>
      </c>
      <c r="B156" s="17">
        <v>1.4964587965241805E-2</v>
      </c>
    </row>
    <row r="157" spans="1:2" hidden="1" x14ac:dyDescent="0.2">
      <c r="A157" s="59">
        <v>44750</v>
      </c>
      <c r="B157" s="17">
        <v>-8.3027152981907104E-4</v>
      </c>
    </row>
    <row r="158" spans="1:2" hidden="1" x14ac:dyDescent="0.2">
      <c r="A158" s="59">
        <v>44753</v>
      </c>
      <c r="B158" s="17">
        <v>-1.1527461422777274E-2</v>
      </c>
    </row>
    <row r="159" spans="1:2" hidden="1" x14ac:dyDescent="0.2">
      <c r="A159" s="59">
        <v>44754</v>
      </c>
      <c r="B159" s="17">
        <v>-9.2438787173215742E-3</v>
      </c>
    </row>
    <row r="160" spans="1:2" hidden="1" x14ac:dyDescent="0.2">
      <c r="A160" s="59">
        <v>44755</v>
      </c>
      <c r="B160" s="17">
        <v>-4.4569025122100925E-3</v>
      </c>
    </row>
    <row r="161" spans="1:2" hidden="1" x14ac:dyDescent="0.2">
      <c r="A161" s="59">
        <v>44756</v>
      </c>
      <c r="B161" s="17">
        <v>-2.9986339021522701E-3</v>
      </c>
    </row>
    <row r="162" spans="1:2" hidden="1" x14ac:dyDescent="0.2">
      <c r="A162" s="59">
        <v>44757</v>
      </c>
      <c r="B162" s="17">
        <v>1.9201249359436678E-2</v>
      </c>
    </row>
    <row r="163" spans="1:2" hidden="1" x14ac:dyDescent="0.2">
      <c r="A163" s="59">
        <v>44760</v>
      </c>
      <c r="B163" s="17">
        <v>-8.3635715808313416E-3</v>
      </c>
    </row>
    <row r="164" spans="1:2" hidden="1" x14ac:dyDescent="0.2">
      <c r="A164" s="59">
        <v>44761</v>
      </c>
      <c r="B164" s="17">
        <v>2.7628291645959591E-2</v>
      </c>
    </row>
    <row r="165" spans="1:2" hidden="1" x14ac:dyDescent="0.2">
      <c r="A165" s="59">
        <v>44762</v>
      </c>
      <c r="B165" s="17">
        <v>5.8958061932632422E-3</v>
      </c>
    </row>
    <row r="166" spans="1:2" hidden="1" x14ac:dyDescent="0.2">
      <c r="A166" s="59">
        <v>44763</v>
      </c>
      <c r="B166" s="17">
        <v>9.8613727091971803E-3</v>
      </c>
    </row>
    <row r="167" spans="1:2" hidden="1" x14ac:dyDescent="0.2">
      <c r="A167" s="59">
        <v>44764</v>
      </c>
      <c r="B167" s="17">
        <v>-9.3324669763467094E-3</v>
      </c>
    </row>
    <row r="168" spans="1:2" hidden="1" x14ac:dyDescent="0.2">
      <c r="A168" s="59">
        <v>44767</v>
      </c>
      <c r="B168" s="17">
        <v>1.3151670479691902E-3</v>
      </c>
    </row>
    <row r="169" spans="1:2" hidden="1" x14ac:dyDescent="0.2">
      <c r="A169" s="59">
        <v>44768</v>
      </c>
      <c r="B169" s="17">
        <v>-1.154320266205866E-2</v>
      </c>
    </row>
    <row r="170" spans="1:2" hidden="1" x14ac:dyDescent="0.2">
      <c r="A170" s="59">
        <v>44769</v>
      </c>
      <c r="B170" s="17">
        <v>2.6156273782937722E-2</v>
      </c>
    </row>
    <row r="171" spans="1:2" hidden="1" x14ac:dyDescent="0.2">
      <c r="A171" s="59">
        <v>44770</v>
      </c>
      <c r="B171" s="17">
        <v>1.2133338697180918E-2</v>
      </c>
    </row>
    <row r="172" spans="1:2" hidden="1" x14ac:dyDescent="0.2">
      <c r="A172" s="59">
        <v>44771</v>
      </c>
      <c r="B172" s="17">
        <v>1.4207760082581844E-2</v>
      </c>
    </row>
    <row r="173" spans="1:2" hidden="1" x14ac:dyDescent="0.2">
      <c r="A173" s="59">
        <v>44774</v>
      </c>
      <c r="B173" s="17">
        <v>-2.8230841271976725E-3</v>
      </c>
    </row>
    <row r="174" spans="1:2" hidden="1" x14ac:dyDescent="0.2">
      <c r="A174" s="59">
        <v>44775</v>
      </c>
      <c r="B174" s="17">
        <v>-6.6623955507048027E-3</v>
      </c>
    </row>
    <row r="175" spans="1:2" hidden="1" x14ac:dyDescent="0.2">
      <c r="A175" s="59">
        <v>44776</v>
      </c>
      <c r="B175" s="17">
        <v>1.5638477163140152E-2</v>
      </c>
    </row>
    <row r="176" spans="1:2" hidden="1" x14ac:dyDescent="0.2">
      <c r="A176" s="59">
        <v>44777</v>
      </c>
      <c r="B176" s="17">
        <v>-7.7734016405583972E-4</v>
      </c>
    </row>
    <row r="177" spans="1:2" hidden="1" x14ac:dyDescent="0.2">
      <c r="A177" s="59">
        <v>44778</v>
      </c>
      <c r="B177" s="17">
        <v>-1.6257460597355333E-3</v>
      </c>
    </row>
    <row r="178" spans="1:2" hidden="1" x14ac:dyDescent="0.2">
      <c r="A178" s="59">
        <v>44781</v>
      </c>
      <c r="B178" s="17">
        <v>-1.2375507238541195E-3</v>
      </c>
    </row>
    <row r="179" spans="1:2" hidden="1" x14ac:dyDescent="0.2">
      <c r="A179" s="59">
        <v>44782</v>
      </c>
      <c r="B179" s="17">
        <v>-4.248692893594086E-3</v>
      </c>
    </row>
    <row r="180" spans="1:2" hidden="1" x14ac:dyDescent="0.2">
      <c r="A180" s="59">
        <v>44783</v>
      </c>
      <c r="B180" s="17">
        <v>2.1290637641290244E-2</v>
      </c>
    </row>
    <row r="181" spans="1:2" hidden="1" x14ac:dyDescent="0.2">
      <c r="A181" s="59">
        <v>44784</v>
      </c>
      <c r="B181" s="17">
        <v>-7.0547395835030002E-4</v>
      </c>
    </row>
    <row r="182" spans="1:2" hidden="1" x14ac:dyDescent="0.2">
      <c r="A182" s="59">
        <v>44785</v>
      </c>
      <c r="B182" s="17">
        <v>1.7322368774566943E-2</v>
      </c>
    </row>
    <row r="183" spans="1:2" hidden="1" x14ac:dyDescent="0.2">
      <c r="A183" s="59">
        <v>44788</v>
      </c>
      <c r="B183" s="17">
        <v>3.9695418998517695E-3</v>
      </c>
    </row>
    <row r="184" spans="1:2" hidden="1" x14ac:dyDescent="0.2">
      <c r="A184" s="59">
        <v>44789</v>
      </c>
      <c r="B184" s="17">
        <v>1.8756797165810912E-3</v>
      </c>
    </row>
    <row r="185" spans="1:2" hidden="1" x14ac:dyDescent="0.2">
      <c r="A185" s="59">
        <v>44790</v>
      </c>
      <c r="B185" s="17">
        <v>-7.2377949540946007E-3</v>
      </c>
    </row>
    <row r="186" spans="1:2" hidden="1" x14ac:dyDescent="0.2">
      <c r="A186" s="59">
        <v>44791</v>
      </c>
      <c r="B186" s="17">
        <v>2.2695611701915031E-3</v>
      </c>
    </row>
    <row r="187" spans="1:2" hidden="1" x14ac:dyDescent="0.2">
      <c r="A187" s="59">
        <v>44792</v>
      </c>
      <c r="B187" s="17">
        <v>-1.2900001139847905E-2</v>
      </c>
    </row>
    <row r="188" spans="1:2" hidden="1" x14ac:dyDescent="0.2">
      <c r="A188" s="59">
        <v>44795</v>
      </c>
      <c r="B188" s="17">
        <v>-2.14000649197158E-2</v>
      </c>
    </row>
    <row r="189" spans="1:2" hidden="1" x14ac:dyDescent="0.2">
      <c r="A189" s="59">
        <v>44796</v>
      </c>
      <c r="B189" s="17">
        <v>-2.2378626777133093E-3</v>
      </c>
    </row>
    <row r="190" spans="1:2" hidden="1" x14ac:dyDescent="0.2">
      <c r="A190" s="59">
        <v>44797</v>
      </c>
      <c r="B190" s="17">
        <v>2.9161604463010526E-3</v>
      </c>
    </row>
    <row r="191" spans="1:2" hidden="1" x14ac:dyDescent="0.2">
      <c r="A191" s="59">
        <v>44798</v>
      </c>
      <c r="B191" s="17">
        <v>1.4091605518061545E-2</v>
      </c>
    </row>
    <row r="192" spans="1:2" hidden="1" x14ac:dyDescent="0.2">
      <c r="A192" s="59">
        <v>44799</v>
      </c>
      <c r="B192" s="17">
        <v>-3.3688058719518743E-2</v>
      </c>
    </row>
    <row r="193" spans="1:2" hidden="1" x14ac:dyDescent="0.2">
      <c r="A193" s="59">
        <v>44802</v>
      </c>
      <c r="B193" s="17">
        <v>-6.666355799502699E-3</v>
      </c>
    </row>
    <row r="194" spans="1:2" hidden="1" x14ac:dyDescent="0.2">
      <c r="A194" s="59">
        <v>44803</v>
      </c>
      <c r="B194" s="17">
        <v>-1.1028155571448206E-2</v>
      </c>
    </row>
    <row r="195" spans="1:2" hidden="1" x14ac:dyDescent="0.2">
      <c r="A195" s="59">
        <v>44804</v>
      </c>
      <c r="B195" s="17">
        <v>-7.8170251059712648E-3</v>
      </c>
    </row>
    <row r="196" spans="1:2" hidden="1" x14ac:dyDescent="0.2">
      <c r="A196" s="59">
        <v>44805</v>
      </c>
      <c r="B196" s="17">
        <v>2.9962320243361873E-3</v>
      </c>
    </row>
    <row r="197" spans="1:2" hidden="1" x14ac:dyDescent="0.2">
      <c r="A197" s="59">
        <v>44806</v>
      </c>
      <c r="B197" s="17">
        <v>-1.0736500458081055E-2</v>
      </c>
    </row>
    <row r="198" spans="1:2" hidden="1" x14ac:dyDescent="0.2">
      <c r="A198" s="59">
        <v>44810</v>
      </c>
      <c r="B198" s="17">
        <v>-4.0950569838349438E-3</v>
      </c>
    </row>
    <row r="199" spans="1:2" hidden="1" x14ac:dyDescent="0.2">
      <c r="A199" s="59">
        <v>44811</v>
      </c>
      <c r="B199" s="17">
        <v>1.8341016392734E-2</v>
      </c>
    </row>
    <row r="200" spans="1:2" hidden="1" x14ac:dyDescent="0.2">
      <c r="A200" s="59">
        <v>44812</v>
      </c>
      <c r="B200" s="17">
        <v>6.6107218774560383E-3</v>
      </c>
    </row>
    <row r="201" spans="1:2" hidden="1" x14ac:dyDescent="0.2">
      <c r="A201" s="59">
        <v>44813</v>
      </c>
      <c r="B201" s="17">
        <v>1.5271449816332883E-2</v>
      </c>
    </row>
    <row r="202" spans="1:2" hidden="1" x14ac:dyDescent="0.2">
      <c r="A202" s="59">
        <v>44816</v>
      </c>
      <c r="B202" s="17">
        <v>1.0584272769349701E-2</v>
      </c>
    </row>
    <row r="203" spans="1:2" hidden="1" x14ac:dyDescent="0.2">
      <c r="A203" s="59">
        <v>44817</v>
      </c>
      <c r="B203" s="17">
        <v>-4.3236613400616797E-2</v>
      </c>
    </row>
    <row r="204" spans="1:2" hidden="1" x14ac:dyDescent="0.2">
      <c r="A204" s="59">
        <v>44818</v>
      </c>
      <c r="B204" s="17">
        <v>3.3870120853238816E-3</v>
      </c>
    </row>
    <row r="205" spans="1:2" hidden="1" x14ac:dyDescent="0.2">
      <c r="A205" s="59">
        <v>44819</v>
      </c>
      <c r="B205" s="17">
        <v>-1.1317739184353415E-2</v>
      </c>
    </row>
    <row r="206" spans="1:2" hidden="1" x14ac:dyDescent="0.2">
      <c r="A206" s="59">
        <v>44820</v>
      </c>
      <c r="B206" s="17">
        <v>-7.1821340894484553E-3</v>
      </c>
    </row>
    <row r="207" spans="1:2" hidden="1" x14ac:dyDescent="0.2">
      <c r="A207" s="59">
        <v>44823</v>
      </c>
      <c r="B207" s="17">
        <v>6.8571007162865349E-3</v>
      </c>
    </row>
    <row r="208" spans="1:2" hidden="1" x14ac:dyDescent="0.2">
      <c r="A208" s="59">
        <v>44824</v>
      </c>
      <c r="B208" s="17">
        <v>-1.1272103097361819E-2</v>
      </c>
    </row>
    <row r="209" spans="1:2" hidden="1" x14ac:dyDescent="0.2">
      <c r="A209" s="59">
        <v>44825</v>
      </c>
      <c r="B209" s="17">
        <v>-1.7116493600784488E-2</v>
      </c>
    </row>
    <row r="210" spans="1:2" hidden="1" x14ac:dyDescent="0.2">
      <c r="A210" s="59">
        <v>44826</v>
      </c>
      <c r="B210" s="17">
        <v>-8.4275809796894308E-3</v>
      </c>
    </row>
    <row r="211" spans="1:2" hidden="1" x14ac:dyDescent="0.2">
      <c r="A211" s="59">
        <v>44827</v>
      </c>
      <c r="B211" s="17">
        <v>-1.7232619015461026E-2</v>
      </c>
    </row>
    <row r="212" spans="1:2" hidden="1" x14ac:dyDescent="0.2">
      <c r="A212" s="59">
        <v>44830</v>
      </c>
      <c r="B212" s="17">
        <v>-1.0340526208282075E-2</v>
      </c>
    </row>
    <row r="213" spans="1:2" hidden="1" x14ac:dyDescent="0.2">
      <c r="A213" s="59">
        <v>44831</v>
      </c>
      <c r="B213" s="17">
        <v>-2.1203598092424114E-3</v>
      </c>
    </row>
    <row r="214" spans="1:2" hidden="1" x14ac:dyDescent="0.2">
      <c r="A214" s="59">
        <v>44832</v>
      </c>
      <c r="B214" s="17">
        <v>1.9672139926234733E-2</v>
      </c>
    </row>
    <row r="215" spans="1:2" hidden="1" x14ac:dyDescent="0.2">
      <c r="A215" s="59">
        <v>44833</v>
      </c>
      <c r="B215" s="17">
        <v>-2.1126437880238824E-2</v>
      </c>
    </row>
    <row r="216" spans="1:2" hidden="1" x14ac:dyDescent="0.2">
      <c r="A216" s="59">
        <v>44834</v>
      </c>
      <c r="B216" s="17">
        <v>-1.5066695771983274E-2</v>
      </c>
    </row>
    <row r="217" spans="1:2" hidden="1" x14ac:dyDescent="0.2">
      <c r="A217" s="59">
        <v>44837</v>
      </c>
      <c r="B217" s="17">
        <v>2.5883894952576147E-2</v>
      </c>
    </row>
    <row r="218" spans="1:2" hidden="1" x14ac:dyDescent="0.2">
      <c r="A218" s="59">
        <v>44838</v>
      </c>
      <c r="B218" s="17">
        <v>3.0583700679551518E-2</v>
      </c>
    </row>
    <row r="219" spans="1:2" hidden="1" x14ac:dyDescent="0.2">
      <c r="A219" s="59">
        <v>44839</v>
      </c>
      <c r="B219" s="17">
        <v>-2.0179487570848309E-3</v>
      </c>
    </row>
    <row r="220" spans="1:2" hidden="1" x14ac:dyDescent="0.2">
      <c r="A220" s="59">
        <v>44840</v>
      </c>
      <c r="B220" s="17">
        <v>-1.0245080846639998E-2</v>
      </c>
    </row>
    <row r="221" spans="1:2" hidden="1" x14ac:dyDescent="0.2">
      <c r="A221" s="59">
        <v>44841</v>
      </c>
      <c r="B221" s="17">
        <v>-2.8003617786773516E-2</v>
      </c>
    </row>
    <row r="222" spans="1:2" hidden="1" x14ac:dyDescent="0.2">
      <c r="A222" s="59">
        <v>44844</v>
      </c>
      <c r="B222" s="17">
        <v>-7.4924636339018802E-3</v>
      </c>
    </row>
    <row r="223" spans="1:2" hidden="1" x14ac:dyDescent="0.2">
      <c r="A223" s="59">
        <v>44845</v>
      </c>
      <c r="B223" s="17">
        <v>-6.5191757777544046E-3</v>
      </c>
    </row>
    <row r="224" spans="1:2" hidden="1" x14ac:dyDescent="0.2">
      <c r="A224" s="59">
        <v>44846</v>
      </c>
      <c r="B224" s="17">
        <v>-3.2907731480149582E-3</v>
      </c>
    </row>
    <row r="225" spans="1:2" hidden="1" x14ac:dyDescent="0.2">
      <c r="A225" s="59">
        <v>44847</v>
      </c>
      <c r="B225" s="17">
        <v>2.5965642460864968E-2</v>
      </c>
    </row>
    <row r="226" spans="1:2" hidden="1" x14ac:dyDescent="0.2">
      <c r="A226" s="59">
        <v>44848</v>
      </c>
      <c r="B226" s="17">
        <v>-2.3662663615654389E-2</v>
      </c>
    </row>
    <row r="227" spans="1:2" hidden="1" x14ac:dyDescent="0.2">
      <c r="A227" s="59">
        <v>44851</v>
      </c>
      <c r="B227" s="17">
        <v>2.6480052302171098E-2</v>
      </c>
    </row>
    <row r="228" spans="1:2" hidden="1" x14ac:dyDescent="0.2">
      <c r="A228" s="59">
        <v>44852</v>
      </c>
      <c r="B228" s="17">
        <v>1.1427569666488724E-2</v>
      </c>
    </row>
    <row r="229" spans="1:2" hidden="1" x14ac:dyDescent="0.2">
      <c r="A229" s="59">
        <v>44853</v>
      </c>
      <c r="B229" s="17">
        <v>-6.6720972934503076E-3</v>
      </c>
    </row>
    <row r="230" spans="1:2" hidden="1" x14ac:dyDescent="0.2">
      <c r="A230" s="59">
        <v>44854</v>
      </c>
      <c r="B230" s="17">
        <v>-7.9509097065648682E-3</v>
      </c>
    </row>
    <row r="231" spans="1:2" hidden="1" x14ac:dyDescent="0.2">
      <c r="A231" s="59">
        <v>44855</v>
      </c>
      <c r="B231" s="17">
        <v>2.372481982226482E-2</v>
      </c>
    </row>
    <row r="232" spans="1:2" hidden="1" x14ac:dyDescent="0.2">
      <c r="A232" s="59">
        <v>44858</v>
      </c>
      <c r="B232" s="17">
        <v>1.1881976654619875E-2</v>
      </c>
    </row>
    <row r="233" spans="1:2" hidden="1" x14ac:dyDescent="0.2">
      <c r="A233" s="59">
        <v>44859</v>
      </c>
      <c r="B233" s="17">
        <v>1.6266654579669915E-2</v>
      </c>
    </row>
    <row r="234" spans="1:2" hidden="1" x14ac:dyDescent="0.2">
      <c r="A234" s="59">
        <v>44860</v>
      </c>
      <c r="B234" s="17">
        <v>-7.3877160723645474E-3</v>
      </c>
    </row>
    <row r="235" spans="1:2" hidden="1" x14ac:dyDescent="0.2">
      <c r="A235" s="59">
        <v>44861</v>
      </c>
      <c r="B235" s="17">
        <v>-6.0826106182112483E-3</v>
      </c>
    </row>
    <row r="236" spans="1:2" hidden="1" x14ac:dyDescent="0.2">
      <c r="A236" s="59">
        <v>44862</v>
      </c>
      <c r="B236" s="17">
        <v>2.4626377895927698E-2</v>
      </c>
    </row>
    <row r="237" spans="1:2" hidden="1" x14ac:dyDescent="0.2">
      <c r="A237" s="59">
        <v>44865</v>
      </c>
      <c r="B237" s="17">
        <v>-7.4544041076575196E-3</v>
      </c>
    </row>
    <row r="238" spans="1:2" hidden="1" x14ac:dyDescent="0.2">
      <c r="A238" s="59">
        <v>44866</v>
      </c>
      <c r="B238" s="17">
        <v>-4.1012306087846451E-3</v>
      </c>
    </row>
    <row r="239" spans="1:2" hidden="1" x14ac:dyDescent="0.2">
      <c r="A239" s="59">
        <v>44867</v>
      </c>
      <c r="B239" s="17">
        <v>-2.500198485734284E-2</v>
      </c>
    </row>
    <row r="240" spans="1:2" hidden="1" x14ac:dyDescent="0.2">
      <c r="A240" s="59">
        <v>44868</v>
      </c>
      <c r="B240" s="17">
        <v>-1.0585992315429671E-2</v>
      </c>
    </row>
    <row r="241" spans="1:2" hidden="1" x14ac:dyDescent="0.2">
      <c r="A241" s="59">
        <v>44869</v>
      </c>
      <c r="B241" s="17">
        <v>1.3618724670070526E-2</v>
      </c>
    </row>
    <row r="242" spans="1:2" hidden="1" x14ac:dyDescent="0.2">
      <c r="A242" s="59">
        <v>44872</v>
      </c>
      <c r="B242" s="17">
        <v>9.6139819205598442E-3</v>
      </c>
    </row>
    <row r="243" spans="1:2" hidden="1" x14ac:dyDescent="0.2">
      <c r="A243" s="59">
        <v>44873</v>
      </c>
      <c r="B243" s="17">
        <v>5.5978928024627006E-3</v>
      </c>
    </row>
    <row r="244" spans="1:2" hidden="1" x14ac:dyDescent="0.2">
      <c r="A244" s="59">
        <v>44874</v>
      </c>
      <c r="B244" s="17">
        <v>-2.077788695478977E-2</v>
      </c>
    </row>
    <row r="245" spans="1:2" hidden="1" x14ac:dyDescent="0.2">
      <c r="A245" s="59">
        <v>44875</v>
      </c>
      <c r="B245" s="17">
        <v>5.5434484360344927E-2</v>
      </c>
    </row>
    <row r="246" spans="1:2" hidden="1" x14ac:dyDescent="0.2">
      <c r="A246" s="59">
        <v>44876</v>
      </c>
      <c r="B246" s="17">
        <v>9.2407467881479022E-3</v>
      </c>
    </row>
    <row r="247" spans="1:2" hidden="1" x14ac:dyDescent="0.2">
      <c r="A247" s="59">
        <v>44879</v>
      </c>
      <c r="B247" s="17">
        <v>-8.9357770488009969E-3</v>
      </c>
    </row>
    <row r="248" spans="1:2" hidden="1" x14ac:dyDescent="0.2">
      <c r="A248" s="59">
        <v>44880</v>
      </c>
      <c r="B248" s="17">
        <v>8.7131165503191443E-3</v>
      </c>
    </row>
    <row r="249" spans="1:2" hidden="1" x14ac:dyDescent="0.2">
      <c r="A249" s="59">
        <v>44881</v>
      </c>
      <c r="B249" s="17">
        <v>-8.252046497990273E-3</v>
      </c>
    </row>
    <row r="250" spans="1:2" hidden="1" x14ac:dyDescent="0.2">
      <c r="A250" s="59">
        <v>44882</v>
      </c>
      <c r="B250" s="17">
        <v>-3.0893228355314273E-3</v>
      </c>
    </row>
    <row r="251" spans="1:2" hidden="1" x14ac:dyDescent="0.2">
      <c r="A251" s="59">
        <v>44883</v>
      </c>
      <c r="B251" s="17">
        <v>4.7585819088147296E-3</v>
      </c>
    </row>
    <row r="252" spans="1:2" hidden="1" x14ac:dyDescent="0.2">
      <c r="A252" s="59">
        <v>44886</v>
      </c>
      <c r="B252" s="17">
        <v>-3.8836886983297791E-3</v>
      </c>
    </row>
    <row r="253" spans="1:2" hidden="1" x14ac:dyDescent="0.2">
      <c r="A253" s="59">
        <v>44887</v>
      </c>
      <c r="B253" s="17">
        <v>1.3579987927526016E-2</v>
      </c>
    </row>
    <row r="254" spans="1:2" x14ac:dyDescent="0.2">
      <c r="A254" s="60">
        <v>44888</v>
      </c>
      <c r="B254" s="22">
        <v>5.9146891478476515E-3</v>
      </c>
    </row>
    <row r="255" spans="1:2" x14ac:dyDescent="0.2">
      <c r="A255" s="60">
        <v>44890</v>
      </c>
      <c r="B255" s="22">
        <v>-2.8304419763336419E-4</v>
      </c>
    </row>
    <row r="256" spans="1:2" x14ac:dyDescent="0.2">
      <c r="A256" s="60">
        <v>44893</v>
      </c>
      <c r="B256" s="22">
        <v>-1.5444192913123267E-2</v>
      </c>
    </row>
    <row r="257" spans="1:2" x14ac:dyDescent="0.2">
      <c r="A257" s="60">
        <v>44894</v>
      </c>
      <c r="B257" s="22">
        <v>-1.5918653377758885E-3</v>
      </c>
    </row>
    <row r="258" spans="1:2" x14ac:dyDescent="0.2">
      <c r="A258" s="61">
        <v>44895</v>
      </c>
      <c r="B258" s="19">
        <v>3.0947872397389053E-2</v>
      </c>
    </row>
    <row r="259" spans="1:2" x14ac:dyDescent="0.2">
      <c r="A259" s="60">
        <v>44896</v>
      </c>
      <c r="B259" s="22">
        <v>-8.6763321804983473E-4</v>
      </c>
    </row>
    <row r="260" spans="1:2" x14ac:dyDescent="0.2">
      <c r="A260" s="60">
        <v>44897</v>
      </c>
      <c r="B260" s="22">
        <v>-1.194660488065602E-3</v>
      </c>
    </row>
    <row r="261" spans="1:2" x14ac:dyDescent="0.2">
      <c r="A261" s="60">
        <v>44900</v>
      </c>
      <c r="B261" s="22">
        <v>-1.7894212283564803E-2</v>
      </c>
    </row>
    <row r="262" spans="1:2" x14ac:dyDescent="0.2">
      <c r="A262" s="60">
        <v>44901</v>
      </c>
      <c r="B262" s="22">
        <v>-1.4399194981406072E-2</v>
      </c>
    </row>
    <row r="263" spans="1:2" x14ac:dyDescent="0.2">
      <c r="A263" s="60">
        <v>44902</v>
      </c>
      <c r="B263" s="22">
        <v>-1.8623708845491027E-3</v>
      </c>
    </row>
    <row r="264" spans="1:2" x14ac:dyDescent="0.2">
      <c r="A264" s="60">
        <v>44903</v>
      </c>
      <c r="B264" s="22">
        <v>7.5217819575039702E-3</v>
      </c>
    </row>
    <row r="265" spans="1:2" x14ac:dyDescent="0.2">
      <c r="A265" s="60">
        <v>44904</v>
      </c>
      <c r="B265" s="22">
        <v>-7.349578247904498E-3</v>
      </c>
    </row>
    <row r="266" spans="1:2" x14ac:dyDescent="0.2">
      <c r="A266" s="60">
        <v>44907</v>
      </c>
      <c r="B266" s="22">
        <v>1.4279296218109305E-2</v>
      </c>
    </row>
    <row r="267" spans="1:2" x14ac:dyDescent="0.2">
      <c r="A267" s="60">
        <v>44908</v>
      </c>
      <c r="B267" s="22">
        <v>7.2896644387934195E-3</v>
      </c>
    </row>
    <row r="268" spans="1:2" x14ac:dyDescent="0.2">
      <c r="A268" s="60">
        <v>44909</v>
      </c>
      <c r="B268" s="22">
        <v>-6.0527246341003371E-3</v>
      </c>
    </row>
    <row r="269" spans="1:2" x14ac:dyDescent="0.2">
      <c r="A269" s="60">
        <v>44910</v>
      </c>
      <c r="B269" s="22">
        <v>-2.4921675023714007E-2</v>
      </c>
    </row>
    <row r="270" spans="1:2" x14ac:dyDescent="0.2">
      <c r="A270" s="60">
        <v>44911</v>
      </c>
      <c r="B270" s="22">
        <v>-1.1137750774080746E-2</v>
      </c>
    </row>
    <row r="271" spans="1:2" x14ac:dyDescent="0.2">
      <c r="A271" s="60">
        <v>44914</v>
      </c>
      <c r="B271" s="22">
        <v>-9.0075160018523448E-3</v>
      </c>
    </row>
    <row r="272" spans="1:2" x14ac:dyDescent="0.2">
      <c r="A272" s="60">
        <v>44915</v>
      </c>
      <c r="B272" s="22">
        <v>1.0373383615349674E-3</v>
      </c>
    </row>
    <row r="273" spans="1:2" x14ac:dyDescent="0.2">
      <c r="A273" s="60">
        <v>44916</v>
      </c>
      <c r="B273" s="22">
        <v>1.4867993802734736E-2</v>
      </c>
    </row>
    <row r="274" spans="1:2" x14ac:dyDescent="0.2">
      <c r="A274" s="59">
        <v>44917</v>
      </c>
      <c r="B274" s="17">
        <v>-1.4451699568616361E-2</v>
      </c>
    </row>
    <row r="275" spans="1:2" x14ac:dyDescent="0.2">
      <c r="A275" s="59">
        <v>44918</v>
      </c>
      <c r="B275" s="17">
        <v>5.8681025252820262E-3</v>
      </c>
    </row>
    <row r="276" spans="1:2" x14ac:dyDescent="0.2">
      <c r="A276" s="59">
        <v>44922</v>
      </c>
      <c r="B276" s="17">
        <v>-4.0496221104097119E-3</v>
      </c>
    </row>
    <row r="277" spans="1:2" x14ac:dyDescent="0.2">
      <c r="A277" s="59">
        <v>44923</v>
      </c>
      <c r="B277" s="17">
        <v>-1.2020638322615351E-2</v>
      </c>
    </row>
    <row r="278" spans="1:2" x14ac:dyDescent="0.2">
      <c r="A278" s="59">
        <v>44924</v>
      </c>
      <c r="B278" s="17">
        <v>1.7461331644819111E-2</v>
      </c>
    </row>
    <row r="279" spans="1:2" x14ac:dyDescent="0.2">
      <c r="A279" s="59">
        <v>44925</v>
      </c>
      <c r="B279" s="17">
        <v>-2.5407424823445934E-3</v>
      </c>
    </row>
    <row r="280" spans="1:2" x14ac:dyDescent="0.2">
      <c r="A280" s="59">
        <v>44929</v>
      </c>
      <c r="B280" s="17">
        <v>-4.000548879248611E-3</v>
      </c>
    </row>
    <row r="281" spans="1:2" x14ac:dyDescent="0.2">
      <c r="A281" s="59">
        <v>44930</v>
      </c>
      <c r="B281" s="17">
        <v>7.5389705750443792E-3</v>
      </c>
    </row>
    <row r="282" spans="1:2" x14ac:dyDescent="0.2">
      <c r="A282" s="59">
        <v>44931</v>
      </c>
      <c r="B282" s="17">
        <v>-1.1645528874622113E-2</v>
      </c>
    </row>
    <row r="283" spans="1:2" x14ac:dyDescent="0.2">
      <c r="A283" s="59">
        <v>44932</v>
      </c>
      <c r="B283" s="17">
        <v>2.284078102943865E-2</v>
      </c>
    </row>
    <row r="284" spans="1:2" x14ac:dyDescent="0.2">
      <c r="A284" s="59">
        <v>44935</v>
      </c>
      <c r="B284" s="17">
        <v>-7.6763254526313052E-4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F833-93A8-2E4E-ACC8-F13E6AB77F43}">
  <sheetPr codeName="Sheet2"/>
  <dimension ref="A2:S294"/>
  <sheetViews>
    <sheetView topLeftCell="I1" zoomScale="91" workbookViewId="0">
      <selection activeCell="R15" sqref="R15"/>
    </sheetView>
  </sheetViews>
  <sheetFormatPr baseColWidth="10" defaultRowHeight="15" x14ac:dyDescent="0.2"/>
  <cols>
    <col min="1" max="1" width="16" customWidth="1"/>
    <col min="2" max="2" width="17.83203125" customWidth="1"/>
    <col min="3" max="3" width="14.5" customWidth="1"/>
    <col min="4" max="4" width="17.6640625" customWidth="1"/>
    <col min="5" max="5" width="16.5" customWidth="1"/>
    <col min="12" max="12" width="2.6640625" customWidth="1"/>
    <col min="13" max="13" width="3" customWidth="1"/>
    <col min="14" max="14" width="16.83203125" customWidth="1"/>
    <col min="15" max="15" width="18.33203125" customWidth="1"/>
    <col min="16" max="16" width="18" customWidth="1"/>
    <col min="17" max="17" width="16.83203125" customWidth="1"/>
    <col min="18" max="18" width="17.83203125" customWidth="1"/>
  </cols>
  <sheetData>
    <row r="2" spans="1:19" x14ac:dyDescent="0.2">
      <c r="A2" t="s">
        <v>29</v>
      </c>
      <c r="B2">
        <f>INTERCEPT(D12:D263,E12:E263)</f>
        <v>6.4339617847870389E-4</v>
      </c>
      <c r="D2" t="s">
        <v>88</v>
      </c>
      <c r="E2">
        <f>_xlfn.STDEV.S(G12:G263)</f>
        <v>1.1074220068211196E-2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SLOPE(D12:D263,E12:E263)</f>
        <v>1.279712107753131</v>
      </c>
      <c r="G3" t="s">
        <v>160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RSQ(D12:D263,E12:E263)</f>
        <v>0.75424546257799696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STEYX(D12:D263,E12:E263)</f>
        <v>1.1096346404093937E-2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COUNT(A12:A263)</f>
        <v>252</v>
      </c>
    </row>
    <row r="10" spans="1:19" x14ac:dyDescent="0.2">
      <c r="A10" t="s">
        <v>0</v>
      </c>
      <c r="B10" t="s">
        <v>82</v>
      </c>
      <c r="C10" t="s">
        <v>15</v>
      </c>
      <c r="D10" t="s">
        <v>83</v>
      </c>
      <c r="E10" t="s">
        <v>16</v>
      </c>
      <c r="F10" s="78" t="s">
        <v>67</v>
      </c>
      <c r="G10" s="78"/>
      <c r="H10" s="78"/>
      <c r="I10" s="78" t="s">
        <v>84</v>
      </c>
      <c r="J10" s="78"/>
      <c r="N10" t="s">
        <v>89</v>
      </c>
    </row>
    <row r="11" spans="1:19" x14ac:dyDescent="0.2">
      <c r="A11" s="16">
        <v>44522</v>
      </c>
      <c r="B11" s="12">
        <v>158.0436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9" x14ac:dyDescent="0.2">
      <c r="A12" s="15">
        <v>44523</v>
      </c>
      <c r="B12" s="12">
        <v>158.4265</v>
      </c>
      <c r="C12">
        <v>4690.7001953125</v>
      </c>
      <c r="D12" s="17">
        <f t="shared" si="0"/>
        <v>2.4227491654202904E-3</v>
      </c>
      <c r="E12" s="17">
        <f t="shared" si="1"/>
        <v>1.657132912945114E-3</v>
      </c>
      <c r="F12" s="17">
        <f>$B$2+$B$3*E12</f>
        <v>2.764049231330782E-3</v>
      </c>
      <c r="G12" s="17">
        <f>D12-F12</f>
        <v>-3.4130006591049158E-4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6">
        <v>44524</v>
      </c>
      <c r="B13" s="12">
        <v>158.94659999999999</v>
      </c>
      <c r="C13">
        <v>4701.4599609375</v>
      </c>
      <c r="D13" s="17">
        <f t="shared" si="0"/>
        <v>3.2829103716864871E-3</v>
      </c>
      <c r="E13" s="17">
        <f t="shared" si="1"/>
        <v>2.2938506357221833E-3</v>
      </c>
      <c r="F13" s="17">
        <f t="shared" ref="F13:F76" si="2">$B$2+$B$3*E13</f>
        <v>3.5788646103895984E-3</v>
      </c>
      <c r="G13" s="17">
        <f t="shared" ref="G13:G76" si="3">D13-F13</f>
        <v>-2.9595423870311128E-4</v>
      </c>
      <c r="N13" s="17">
        <f>SUM(G267:G269)</f>
        <v>-9.0499169189922936E-3</v>
      </c>
      <c r="O13" s="17">
        <f>SUM(G266:G270)</f>
        <v>-1.8679610734878428E-2</v>
      </c>
      <c r="P13" s="17">
        <f>SUM(G268:G273)</f>
        <v>2.8603703822491656E-3</v>
      </c>
      <c r="Q13" s="17">
        <f>SUM(G268:G278)</f>
        <v>-4.0993452006429128E-3</v>
      </c>
      <c r="R13" s="17">
        <f>SUM(G268:G283)</f>
        <v>-2.4059304089754818E-2</v>
      </c>
    </row>
    <row r="14" spans="1:19" x14ac:dyDescent="0.2">
      <c r="A14" s="15">
        <v>44526</v>
      </c>
      <c r="B14" s="12">
        <v>153.91149999999999</v>
      </c>
      <c r="C14">
        <v>4594.6201171875</v>
      </c>
      <c r="D14" s="17">
        <f t="shared" si="0"/>
        <v>-3.1677934601935465E-2</v>
      </c>
      <c r="E14" s="17">
        <f t="shared" si="1"/>
        <v>-2.2724822637582465E-2</v>
      </c>
      <c r="F14" s="17">
        <f t="shared" si="2"/>
        <v>-2.8437834497378019E-2</v>
      </c>
      <c r="G14" s="17">
        <f t="shared" si="3"/>
        <v>-3.2401001045574453E-3</v>
      </c>
    </row>
    <row r="15" spans="1:19" x14ac:dyDescent="0.2">
      <c r="A15" s="16">
        <v>44529</v>
      </c>
      <c r="B15" s="12">
        <v>157.27809999999999</v>
      </c>
      <c r="C15">
        <v>4655.27001953125</v>
      </c>
      <c r="D15" s="17">
        <f t="shared" si="0"/>
        <v>2.1873609184498877E-2</v>
      </c>
      <c r="E15" s="17">
        <f t="shared" si="1"/>
        <v>1.3200199537034996E-2</v>
      </c>
      <c r="F15" s="17">
        <f t="shared" si="2"/>
        <v>1.7535851350779664E-2</v>
      </c>
      <c r="G15" s="17">
        <f t="shared" si="3"/>
        <v>4.3377578337192128E-3</v>
      </c>
      <c r="N15">
        <f>N13/(B5 * SQRT(3))</f>
        <v>-0.47087318465438532</v>
      </c>
      <c r="O15">
        <f>O13/(B5 * SQRT(5))</f>
        <v>-0.75284022101207226</v>
      </c>
      <c r="P15">
        <f>P13/(B5 * SQRT(6))</f>
        <v>0.10523655950537525</v>
      </c>
      <c r="Q15">
        <f>Q13/(B5*SQRT(11))</f>
        <v>-0.11138793241694687</v>
      </c>
      <c r="R15">
        <f>R13/(B5*SQRT(16))</f>
        <v>-0.54205463703075873</v>
      </c>
    </row>
    <row r="16" spans="1:19" x14ac:dyDescent="0.2">
      <c r="A16" s="15">
        <v>44530</v>
      </c>
      <c r="B16" s="12">
        <v>162.24459999999999</v>
      </c>
      <c r="C16">
        <v>4567</v>
      </c>
      <c r="D16" s="17">
        <f t="shared" si="0"/>
        <v>3.1577822977261194E-2</v>
      </c>
      <c r="E16" s="17">
        <f t="shared" si="1"/>
        <v>-1.896131033450521E-2</v>
      </c>
      <c r="F16" s="17">
        <f t="shared" si="2"/>
        <v>-2.3621622235452184E-2</v>
      </c>
      <c r="G16" s="17">
        <f t="shared" si="3"/>
        <v>5.5199445212713374E-2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x14ac:dyDescent="0.2">
      <c r="A17" s="16">
        <v>44531</v>
      </c>
      <c r="B17" s="12">
        <v>161.7243</v>
      </c>
      <c r="C17">
        <v>4513.0400390625</v>
      </c>
      <c r="D17" s="17">
        <f t="shared" si="0"/>
        <v>-3.206886392520869E-3</v>
      </c>
      <c r="E17" s="17">
        <f t="shared" si="1"/>
        <v>-1.1815187417889228E-2</v>
      </c>
      <c r="F17" s="17">
        <f t="shared" si="2"/>
        <v>-1.4476642215566595E-2</v>
      </c>
      <c r="G17" s="17">
        <f t="shared" si="3"/>
        <v>1.1269755823045726E-2</v>
      </c>
    </row>
    <row r="18" spans="1:7" hidden="1" x14ac:dyDescent="0.2">
      <c r="A18" s="15">
        <v>44532</v>
      </c>
      <c r="B18" s="12">
        <v>160.733</v>
      </c>
      <c r="C18">
        <v>4577.10009765625</v>
      </c>
      <c r="D18" s="17">
        <f t="shared" si="0"/>
        <v>-6.1295674181307547E-3</v>
      </c>
      <c r="E18" s="17">
        <f t="shared" si="1"/>
        <v>1.419443613158311E-2</v>
      </c>
      <c r="F18" s="17">
        <f t="shared" si="2"/>
        <v>1.8808187958794128E-2</v>
      </c>
      <c r="G18" s="17">
        <f t="shared" si="3"/>
        <v>-2.4937755376924883E-2</v>
      </c>
    </row>
    <row r="19" spans="1:7" hidden="1" x14ac:dyDescent="0.2">
      <c r="A19" s="16">
        <v>44533</v>
      </c>
      <c r="B19" s="12">
        <v>158.8485</v>
      </c>
      <c r="C19">
        <v>4538.43017578125</v>
      </c>
      <c r="D19" s="17">
        <f t="shared" si="0"/>
        <v>-1.1724412535073725E-2</v>
      </c>
      <c r="E19" s="17">
        <f t="shared" si="1"/>
        <v>-8.4485637302975647E-3</v>
      </c>
      <c r="F19" s="17">
        <f t="shared" si="2"/>
        <v>-1.0168333120307049E-2</v>
      </c>
      <c r="G19" s="17">
        <f t="shared" si="3"/>
        <v>-1.556079414766676E-3</v>
      </c>
    </row>
    <row r="20" spans="1:7" hidden="1" x14ac:dyDescent="0.2">
      <c r="A20" s="15">
        <v>44536</v>
      </c>
      <c r="B20" s="12">
        <v>162.26419999999999</v>
      </c>
      <c r="C20">
        <v>4591.669921875</v>
      </c>
      <c r="D20" s="17">
        <f t="shared" si="0"/>
        <v>2.1502878528912639E-2</v>
      </c>
      <c r="E20" s="17">
        <f t="shared" si="1"/>
        <v>1.1730872577451423E-2</v>
      </c>
      <c r="F20" s="17">
        <f t="shared" si="2"/>
        <v>1.5655535850352471E-2</v>
      </c>
      <c r="G20" s="17">
        <f t="shared" si="3"/>
        <v>5.8473426785601683E-3</v>
      </c>
    </row>
    <row r="21" spans="1:7" hidden="1" x14ac:dyDescent="0.2">
      <c r="A21" s="16">
        <v>44537</v>
      </c>
      <c r="B21" s="12">
        <v>168.01580000000001</v>
      </c>
      <c r="C21">
        <v>4686.75</v>
      </c>
      <c r="D21" s="17">
        <f t="shared" si="0"/>
        <v>3.5445896260543064E-2</v>
      </c>
      <c r="E21" s="17">
        <f t="shared" si="1"/>
        <v>2.0707080374404274E-2</v>
      </c>
      <c r="F21" s="17">
        <f t="shared" si="2"/>
        <v>2.7142497649821094E-2</v>
      </c>
      <c r="G21" s="17">
        <f t="shared" si="3"/>
        <v>8.3033986107219696E-3</v>
      </c>
    </row>
    <row r="22" spans="1:7" hidden="1" x14ac:dyDescent="0.2">
      <c r="A22" s="15">
        <v>44538</v>
      </c>
      <c r="B22" s="12">
        <v>171.84379999999999</v>
      </c>
      <c r="C22">
        <v>4701.2099609375</v>
      </c>
      <c r="D22" s="17">
        <f t="shared" si="0"/>
        <v>2.2783571545056835E-2</v>
      </c>
      <c r="E22" s="17">
        <f t="shared" si="1"/>
        <v>3.0852853123166657E-3</v>
      </c>
      <c r="F22" s="17">
        <f t="shared" si="2"/>
        <v>4.5916731485232416E-3</v>
      </c>
      <c r="G22" s="17">
        <f t="shared" si="3"/>
        <v>1.8191898396533596E-2</v>
      </c>
    </row>
    <row r="23" spans="1:7" hidden="1" x14ac:dyDescent="0.2">
      <c r="A23" s="16">
        <v>44539</v>
      </c>
      <c r="B23" s="12">
        <v>171.33340000000001</v>
      </c>
      <c r="C23">
        <v>4667.4501953125</v>
      </c>
      <c r="D23" s="17">
        <f t="shared" si="0"/>
        <v>-2.9701391612614314E-3</v>
      </c>
      <c r="E23" s="17">
        <f t="shared" si="1"/>
        <v>-7.1810801698947158E-3</v>
      </c>
      <c r="F23" s="17">
        <f t="shared" si="2"/>
        <v>-8.546319061681476E-3</v>
      </c>
      <c r="G23" s="17">
        <f t="shared" si="3"/>
        <v>5.5761799004200446E-3</v>
      </c>
    </row>
    <row r="24" spans="1:7" hidden="1" x14ac:dyDescent="0.2">
      <c r="A24" s="15">
        <v>44540</v>
      </c>
      <c r="B24" s="12">
        <v>176.13290000000001</v>
      </c>
      <c r="C24">
        <v>4712.02001953125</v>
      </c>
      <c r="D24" s="17">
        <f t="shared" si="0"/>
        <v>2.8012635014538878E-2</v>
      </c>
      <c r="E24" s="17">
        <f t="shared" si="1"/>
        <v>9.5490733384817617E-3</v>
      </c>
      <c r="F24" s="17">
        <f t="shared" si="2"/>
        <v>1.2863460947556426E-2</v>
      </c>
      <c r="G24" s="17">
        <f t="shared" si="3"/>
        <v>1.5149174066982452E-2</v>
      </c>
    </row>
    <row r="25" spans="1:7" hidden="1" x14ac:dyDescent="0.2">
      <c r="A25" s="16">
        <v>44543</v>
      </c>
      <c r="B25" s="12">
        <v>172.4915</v>
      </c>
      <c r="C25">
        <v>4668.97021484375</v>
      </c>
      <c r="D25" s="17">
        <f t="shared" si="0"/>
        <v>-2.0674161386089684E-2</v>
      </c>
      <c r="E25" s="17">
        <f t="shared" si="1"/>
        <v>-9.1361676115676582E-3</v>
      </c>
      <c r="F25" s="17">
        <f t="shared" si="2"/>
        <v>-1.1048268132506433E-2</v>
      </c>
      <c r="G25" s="17">
        <f t="shared" si="3"/>
        <v>-9.6258932535832516E-3</v>
      </c>
    </row>
    <row r="26" spans="1:7" hidden="1" x14ac:dyDescent="0.2">
      <c r="A26" s="15">
        <v>44544</v>
      </c>
      <c r="B26" s="12">
        <v>171.10759999999999</v>
      </c>
      <c r="C26">
        <v>4634.08984375</v>
      </c>
      <c r="D26" s="17">
        <f t="shared" si="0"/>
        <v>-8.0230040320827811E-3</v>
      </c>
      <c r="E26" s="17">
        <f t="shared" si="1"/>
        <v>-7.4706775774360246E-3</v>
      </c>
      <c r="F26" s="17">
        <f t="shared" si="2"/>
        <v>-8.9169203704860065E-3</v>
      </c>
      <c r="G26" s="17">
        <f t="shared" si="3"/>
        <v>8.9391633840322539E-4</v>
      </c>
    </row>
    <row r="27" spans="1:7" hidden="1" x14ac:dyDescent="0.2">
      <c r="A27" s="16">
        <v>44545</v>
      </c>
      <c r="B27" s="12">
        <v>175.98580000000001</v>
      </c>
      <c r="C27">
        <v>4709.85009765625</v>
      </c>
      <c r="D27" s="17">
        <f t="shared" si="0"/>
        <v>2.8509546040035749E-2</v>
      </c>
      <c r="E27" s="17">
        <f t="shared" si="1"/>
        <v>1.6348464630746795E-2</v>
      </c>
      <c r="F27" s="17">
        <f t="shared" si="2"/>
        <v>2.1564724309619199E-2</v>
      </c>
      <c r="G27" s="17">
        <f t="shared" si="3"/>
        <v>6.9448217304165505E-3</v>
      </c>
    </row>
    <row r="28" spans="1:7" hidden="1" x14ac:dyDescent="0.2">
      <c r="A28" s="15">
        <v>44546</v>
      </c>
      <c r="B28" s="12">
        <v>169.07589999999999</v>
      </c>
      <c r="C28">
        <v>4668.669921875</v>
      </c>
      <c r="D28" s="17">
        <f t="shared" si="0"/>
        <v>-3.9263963342497044E-2</v>
      </c>
      <c r="E28" s="17">
        <f t="shared" si="1"/>
        <v>-8.7434153799804681E-3</v>
      </c>
      <c r="F28" s="17">
        <f t="shared" si="2"/>
        <v>-1.0545658346397245E-2</v>
      </c>
      <c r="G28" s="17">
        <f t="shared" si="3"/>
        <v>-2.87183049960998E-2</v>
      </c>
    </row>
    <row r="29" spans="1:7" hidden="1" x14ac:dyDescent="0.2">
      <c r="A29" s="16">
        <v>44547</v>
      </c>
      <c r="B29" s="12">
        <v>167.97659999999999</v>
      </c>
      <c r="C29">
        <v>4620.64013671875</v>
      </c>
      <c r="D29" s="17">
        <f t="shared" si="0"/>
        <v>-6.5018136824940287E-3</v>
      </c>
      <c r="E29" s="17">
        <f t="shared" si="1"/>
        <v>-1.0287680637092622E-2</v>
      </c>
      <c r="F29" s="17">
        <f t="shared" si="2"/>
        <v>-1.252187329350617E-2</v>
      </c>
      <c r="G29" s="17">
        <f t="shared" si="3"/>
        <v>6.0200596110121414E-3</v>
      </c>
    </row>
    <row r="30" spans="1:7" hidden="1" x14ac:dyDescent="0.2">
      <c r="A30" s="15">
        <v>44550</v>
      </c>
      <c r="B30" s="12">
        <v>166.6123</v>
      </c>
      <c r="C30">
        <v>4568.02001953125</v>
      </c>
      <c r="D30" s="17">
        <f t="shared" si="0"/>
        <v>-8.1219646069748963E-3</v>
      </c>
      <c r="E30" s="17">
        <f t="shared" si="1"/>
        <v>-1.138805785140995E-2</v>
      </c>
      <c r="F30" s="17">
        <f t="shared" si="2"/>
        <v>-1.3930039337763716E-2</v>
      </c>
      <c r="G30" s="17">
        <f t="shared" si="3"/>
        <v>5.80807473078882E-3</v>
      </c>
    </row>
    <row r="31" spans="1:7" hidden="1" x14ac:dyDescent="0.2">
      <c r="A31" s="16">
        <v>44551</v>
      </c>
      <c r="B31" s="12">
        <v>169.79239999999999</v>
      </c>
      <c r="C31">
        <v>4649.22998046875</v>
      </c>
      <c r="D31" s="17">
        <f t="shared" si="0"/>
        <v>1.9086826122681089E-2</v>
      </c>
      <c r="E31" s="17">
        <f t="shared" si="1"/>
        <v>1.7777934551572505E-2</v>
      </c>
      <c r="F31" s="17">
        <f t="shared" si="2"/>
        <v>2.3394034274968771E-2</v>
      </c>
      <c r="G31" s="17">
        <f t="shared" si="3"/>
        <v>-4.3072081522876823E-3</v>
      </c>
    </row>
    <row r="32" spans="1:7" hidden="1" x14ac:dyDescent="0.2">
      <c r="A32" s="15">
        <v>44552</v>
      </c>
      <c r="B32" s="12">
        <v>172.39340000000001</v>
      </c>
      <c r="C32">
        <v>4696.56005859375</v>
      </c>
      <c r="D32" s="17">
        <f t="shared" si="0"/>
        <v>1.5318706844358321E-2</v>
      </c>
      <c r="E32" s="17">
        <f t="shared" si="1"/>
        <v>1.0180197220578835E-2</v>
      </c>
      <c r="F32" s="17">
        <f t="shared" si="2"/>
        <v>1.367111782096821E-2</v>
      </c>
      <c r="G32" s="17">
        <f t="shared" si="3"/>
        <v>1.6475890233901107E-3</v>
      </c>
    </row>
    <row r="33" spans="1:7" hidden="1" x14ac:dyDescent="0.2">
      <c r="A33" s="16">
        <v>44553</v>
      </c>
      <c r="B33" s="12">
        <v>173.0215</v>
      </c>
      <c r="C33">
        <v>4725.7900390625</v>
      </c>
      <c r="D33" s="17">
        <f t="shared" si="0"/>
        <v>3.6434109426461969E-3</v>
      </c>
      <c r="E33" s="17">
        <f t="shared" si="1"/>
        <v>6.2236999216618294E-3</v>
      </c>
      <c r="F33" s="17">
        <f t="shared" si="2"/>
        <v>8.6079403232515589E-3</v>
      </c>
      <c r="G33" s="17">
        <f t="shared" si="3"/>
        <v>-4.964529380605362E-3</v>
      </c>
    </row>
    <row r="34" spans="1:7" hidden="1" x14ac:dyDescent="0.2">
      <c r="A34" s="15">
        <v>44557</v>
      </c>
      <c r="B34" s="12">
        <v>176.9967</v>
      </c>
      <c r="C34">
        <v>4791.18994140625</v>
      </c>
      <c r="D34" s="17">
        <f t="shared" si="0"/>
        <v>2.2975179385220867E-2</v>
      </c>
      <c r="E34" s="17">
        <f t="shared" si="1"/>
        <v>1.3838935247475259E-2</v>
      </c>
      <c r="F34" s="17">
        <f t="shared" si="2"/>
        <v>1.8353249173084368E-2</v>
      </c>
      <c r="G34" s="17">
        <f t="shared" si="3"/>
        <v>4.6219302121364991E-3</v>
      </c>
    </row>
    <row r="35" spans="1:7" hidden="1" x14ac:dyDescent="0.2">
      <c r="A35" s="16">
        <v>44558</v>
      </c>
      <c r="B35" s="12">
        <v>175.9759</v>
      </c>
      <c r="C35">
        <v>4786.35009765625</v>
      </c>
      <c r="D35" s="17">
        <f t="shared" si="0"/>
        <v>-5.7673391650805428E-3</v>
      </c>
      <c r="E35" s="17">
        <f t="shared" si="1"/>
        <v>-1.0101548486260992E-3</v>
      </c>
      <c r="F35" s="17">
        <f t="shared" si="2"/>
        <v>-6.4931121201364651E-4</v>
      </c>
      <c r="G35" s="17">
        <f t="shared" si="3"/>
        <v>-5.1180279530668961E-3</v>
      </c>
    </row>
    <row r="36" spans="1:7" hidden="1" x14ac:dyDescent="0.2">
      <c r="A36" s="15">
        <v>44559</v>
      </c>
      <c r="B36" s="12">
        <v>176.0643</v>
      </c>
      <c r="C36">
        <v>4793.06005859375</v>
      </c>
      <c r="D36" s="17">
        <f t="shared" si="0"/>
        <v>5.0234151380967873E-4</v>
      </c>
      <c r="E36" s="17">
        <f t="shared" si="1"/>
        <v>1.4018951394270118E-3</v>
      </c>
      <c r="F36" s="17">
        <f t="shared" si="2"/>
        <v>2.4374183622037147E-3</v>
      </c>
      <c r="G36" s="17">
        <f t="shared" si="3"/>
        <v>-1.935076848394036E-3</v>
      </c>
    </row>
    <row r="37" spans="1:7" hidden="1" x14ac:dyDescent="0.2">
      <c r="A37" s="16">
        <v>44560</v>
      </c>
      <c r="B37" s="12">
        <v>174.90610000000001</v>
      </c>
      <c r="C37">
        <v>4778.72998046875</v>
      </c>
      <c r="D37" s="17">
        <f t="shared" si="0"/>
        <v>-6.5782785039328884E-3</v>
      </c>
      <c r="E37" s="17">
        <f t="shared" si="1"/>
        <v>-2.9897555945093135E-3</v>
      </c>
      <c r="F37" s="17">
        <f t="shared" si="2"/>
        <v>-3.1826302550375255E-3</v>
      </c>
      <c r="G37" s="17">
        <f t="shared" si="3"/>
        <v>-3.3956482488953629E-3</v>
      </c>
    </row>
    <row r="38" spans="1:7" hidden="1" x14ac:dyDescent="0.2">
      <c r="A38" s="15">
        <v>44561</v>
      </c>
      <c r="B38" s="12">
        <v>174.2877</v>
      </c>
      <c r="C38">
        <v>4766.18017578125</v>
      </c>
      <c r="D38" s="17">
        <f t="shared" si="0"/>
        <v>-3.5356113937707878E-3</v>
      </c>
      <c r="E38" s="17">
        <f t="shared" si="1"/>
        <v>-2.6261799136575448E-3</v>
      </c>
      <c r="F38" s="17">
        <f t="shared" si="2"/>
        <v>-2.7173580541669283E-3</v>
      </c>
      <c r="G38" s="17">
        <f t="shared" si="3"/>
        <v>-8.1825333960385948E-4</v>
      </c>
    </row>
    <row r="39" spans="1:7" hidden="1" x14ac:dyDescent="0.2">
      <c r="A39" s="16">
        <v>44564</v>
      </c>
      <c r="B39" s="12">
        <v>178.6456</v>
      </c>
      <c r="C39">
        <v>4796.56005859375</v>
      </c>
      <c r="D39" s="17">
        <f t="shared" si="0"/>
        <v>2.5004059379979182E-2</v>
      </c>
      <c r="E39" s="17">
        <f t="shared" si="1"/>
        <v>6.3740525309705642E-3</v>
      </c>
      <c r="F39" s="17">
        <f t="shared" si="2"/>
        <v>8.800348377816224E-3</v>
      </c>
      <c r="G39" s="17">
        <f t="shared" si="3"/>
        <v>1.620371100216296E-2</v>
      </c>
    </row>
    <row r="40" spans="1:7" hidden="1" x14ac:dyDescent="0.2">
      <c r="A40" s="15">
        <v>44565</v>
      </c>
      <c r="B40" s="12">
        <v>176.3784</v>
      </c>
      <c r="C40">
        <v>4793.5400390625</v>
      </c>
      <c r="D40" s="17">
        <f t="shared" si="0"/>
        <v>-1.2691048646034431E-2</v>
      </c>
      <c r="E40" s="17">
        <f t="shared" si="1"/>
        <v>-6.2962195706051105E-4</v>
      </c>
      <c r="F40" s="17">
        <f t="shared" si="2"/>
        <v>-1.6233866327885409E-4</v>
      </c>
      <c r="G40" s="17">
        <f t="shared" si="3"/>
        <v>-1.2528709982755577E-2</v>
      </c>
    </row>
    <row r="41" spans="1:7" hidden="1" x14ac:dyDescent="0.2">
      <c r="A41" s="16">
        <v>44566</v>
      </c>
      <c r="B41" s="12">
        <v>171.6867</v>
      </c>
      <c r="C41">
        <v>4700.580078125</v>
      </c>
      <c r="D41" s="17">
        <f t="shared" si="0"/>
        <v>-2.6600195942360294E-2</v>
      </c>
      <c r="E41" s="17">
        <f t="shared" si="1"/>
        <v>-1.9392757790687165E-2</v>
      </c>
      <c r="F41" s="17">
        <f t="shared" si="2"/>
        <v>-2.417375076898752E-2</v>
      </c>
      <c r="G41" s="17">
        <f t="shared" si="3"/>
        <v>-2.4264451733727738E-3</v>
      </c>
    </row>
    <row r="42" spans="1:7" hidden="1" x14ac:dyDescent="0.2">
      <c r="A42" s="15">
        <v>44567</v>
      </c>
      <c r="B42" s="12">
        <v>168.82069999999999</v>
      </c>
      <c r="C42">
        <v>4696.0498046875</v>
      </c>
      <c r="D42" s="17">
        <f t="shared" si="0"/>
        <v>-1.6693197551120864E-2</v>
      </c>
      <c r="E42" s="17">
        <f t="shared" si="1"/>
        <v>-9.6376901620764954E-4</v>
      </c>
      <c r="F42" s="17">
        <f t="shared" si="2"/>
        <v>-5.8995070063954888E-4</v>
      </c>
      <c r="G42" s="17">
        <f t="shared" si="3"/>
        <v>-1.6103246850481315E-2</v>
      </c>
    </row>
    <row r="43" spans="1:7" hidden="1" x14ac:dyDescent="0.2">
      <c r="A43" s="16">
        <v>44568</v>
      </c>
      <c r="B43" s="12">
        <v>168.98750000000001</v>
      </c>
      <c r="C43">
        <v>4677.02978515625</v>
      </c>
      <c r="D43" s="17">
        <f t="shared" si="0"/>
        <v>9.8803049626039474E-4</v>
      </c>
      <c r="E43" s="17">
        <f t="shared" si="1"/>
        <v>-4.050216740091761E-3</v>
      </c>
      <c r="F43" s="17">
        <f t="shared" si="2"/>
        <v>-4.5397152228411385E-3</v>
      </c>
      <c r="G43" s="17">
        <f t="shared" si="3"/>
        <v>5.5277457191015332E-3</v>
      </c>
    </row>
    <row r="44" spans="1:7" hidden="1" x14ac:dyDescent="0.2">
      <c r="A44" s="15">
        <v>44571</v>
      </c>
      <c r="B44" s="12">
        <v>169.00720000000001</v>
      </c>
      <c r="C44">
        <v>4670.2900390625</v>
      </c>
      <c r="D44" s="17">
        <f t="shared" si="0"/>
        <v>1.165766698720816E-4</v>
      </c>
      <c r="E44" s="17">
        <f t="shared" si="1"/>
        <v>-1.4410312534549607E-3</v>
      </c>
      <c r="F44" s="17">
        <f t="shared" si="2"/>
        <v>-1.2007089642182803E-3</v>
      </c>
      <c r="G44" s="17">
        <f t="shared" si="3"/>
        <v>1.3172856340903619E-3</v>
      </c>
    </row>
    <row r="45" spans="1:7" hidden="1" x14ac:dyDescent="0.2">
      <c r="A45" s="16">
        <v>44572</v>
      </c>
      <c r="B45" s="12">
        <v>171.84379999999999</v>
      </c>
      <c r="C45">
        <v>4713.06982421875</v>
      </c>
      <c r="D45" s="17">
        <f t="shared" si="0"/>
        <v>1.6783900330873402E-2</v>
      </c>
      <c r="E45" s="17">
        <f t="shared" si="1"/>
        <v>9.159984668711818E-3</v>
      </c>
      <c r="F45" s="17">
        <f t="shared" si="2"/>
        <v>1.2365539465862269E-2</v>
      </c>
      <c r="G45" s="17">
        <f t="shared" si="3"/>
        <v>4.4183608650111336E-3</v>
      </c>
    </row>
    <row r="46" spans="1:7" hidden="1" x14ac:dyDescent="0.2">
      <c r="A46" s="15">
        <v>44573</v>
      </c>
      <c r="B46" s="12">
        <v>172.28540000000001</v>
      </c>
      <c r="C46">
        <v>4726.35009765625</v>
      </c>
      <c r="D46" s="17">
        <f t="shared" si="0"/>
        <v>2.5697755752609464E-3</v>
      </c>
      <c r="E46" s="17">
        <f t="shared" si="1"/>
        <v>2.8177544430294521E-3</v>
      </c>
      <c r="F46" s="17">
        <f t="shared" si="2"/>
        <v>4.249310655898674E-3</v>
      </c>
      <c r="G46" s="17">
        <f t="shared" si="3"/>
        <v>-1.6795350806377276E-3</v>
      </c>
    </row>
    <row r="47" spans="1:7" hidden="1" x14ac:dyDescent="0.2">
      <c r="A47" s="16">
        <v>44574</v>
      </c>
      <c r="B47" s="12">
        <v>169.00720000000001</v>
      </c>
      <c r="C47">
        <v>4659.02978515625</v>
      </c>
      <c r="D47" s="17">
        <f t="shared" si="0"/>
        <v>-1.9027729569655927E-2</v>
      </c>
      <c r="E47" s="17">
        <f t="shared" si="1"/>
        <v>-1.42436152864307E-2</v>
      </c>
      <c r="F47" s="17">
        <f t="shared" si="2"/>
        <v>-1.7584330761744243E-2</v>
      </c>
      <c r="G47" s="17">
        <f t="shared" si="3"/>
        <v>-1.443398807911684E-3</v>
      </c>
    </row>
    <row r="48" spans="1:7" hidden="1" x14ac:dyDescent="0.2">
      <c r="A48" s="15">
        <v>44575</v>
      </c>
      <c r="B48" s="12">
        <v>169.87090000000001</v>
      </c>
      <c r="C48">
        <v>4662.85009765625</v>
      </c>
      <c r="D48" s="17">
        <f t="shared" si="0"/>
        <v>5.1104331649776125E-3</v>
      </c>
      <c r="E48" s="17">
        <f t="shared" si="1"/>
        <v>8.1998026974883231E-4</v>
      </c>
      <c r="F48" s="17">
        <f t="shared" si="2"/>
        <v>1.6927348577949631E-3</v>
      </c>
      <c r="G48" s="17">
        <f t="shared" si="3"/>
        <v>3.4176983071826494E-3</v>
      </c>
    </row>
    <row r="49" spans="1:7" hidden="1" x14ac:dyDescent="0.2">
      <c r="A49" s="16">
        <v>44579</v>
      </c>
      <c r="B49" s="12">
        <v>166.66130000000001</v>
      </c>
      <c r="C49">
        <v>4577.10986328125</v>
      </c>
      <c r="D49" s="17">
        <f t="shared" si="0"/>
        <v>-1.8894348590606125E-2</v>
      </c>
      <c r="E49" s="17">
        <f t="shared" si="1"/>
        <v>-1.8387945694007368E-2</v>
      </c>
      <c r="F49" s="17">
        <f t="shared" si="2"/>
        <v>-2.2887880562849575E-2</v>
      </c>
      <c r="G49" s="17">
        <f t="shared" si="3"/>
        <v>3.9935319722434505E-3</v>
      </c>
    </row>
    <row r="50" spans="1:7" hidden="1" x14ac:dyDescent="0.2">
      <c r="A50" s="15">
        <v>44580</v>
      </c>
      <c r="B50" s="12">
        <v>163.15729999999999</v>
      </c>
      <c r="C50">
        <v>4532.759765625</v>
      </c>
      <c r="D50" s="17">
        <f t="shared" si="0"/>
        <v>-2.1024676994599312E-2</v>
      </c>
      <c r="E50" s="17">
        <f t="shared" si="1"/>
        <v>-9.6895418683388135E-3</v>
      </c>
      <c r="F50" s="17">
        <f t="shared" si="2"/>
        <v>-1.1756427869015372E-2</v>
      </c>
      <c r="G50" s="17">
        <f t="shared" si="3"/>
        <v>-9.2682491255839401E-3</v>
      </c>
    </row>
    <row r="51" spans="1:7" hidden="1" x14ac:dyDescent="0.2">
      <c r="A51" s="16">
        <v>44581</v>
      </c>
      <c r="B51" s="12">
        <v>161.4691</v>
      </c>
      <c r="C51">
        <v>4482.72998046875</v>
      </c>
      <c r="D51" s="17">
        <f t="shared" si="0"/>
        <v>-1.0347069974803391E-2</v>
      </c>
      <c r="E51" s="17">
        <f t="shared" si="1"/>
        <v>-1.103737849414832E-2</v>
      </c>
      <c r="F51" s="17">
        <f t="shared" si="2"/>
        <v>-1.3481270718336923E-2</v>
      </c>
      <c r="G51" s="17">
        <f t="shared" si="3"/>
        <v>3.1342007435335318E-3</v>
      </c>
    </row>
    <row r="52" spans="1:7" hidden="1" x14ac:dyDescent="0.2">
      <c r="A52" s="15">
        <v>44582</v>
      </c>
      <c r="B52" s="12">
        <v>159.40799999999999</v>
      </c>
      <c r="C52">
        <v>4397.93994140625</v>
      </c>
      <c r="D52" s="17">
        <f t="shared" si="0"/>
        <v>-1.2764671382945791E-2</v>
      </c>
      <c r="E52" s="17">
        <f t="shared" si="1"/>
        <v>-1.8914821867908604E-2</v>
      </c>
      <c r="F52" s="17">
        <f t="shared" si="2"/>
        <v>-2.3562130381877631E-2</v>
      </c>
      <c r="G52" s="17">
        <f t="shared" si="3"/>
        <v>1.0797458998931839E-2</v>
      </c>
    </row>
    <row r="53" spans="1:7" hidden="1" x14ac:dyDescent="0.2">
      <c r="A53" s="16">
        <v>44585</v>
      </c>
      <c r="B53" s="12">
        <v>158.6326</v>
      </c>
      <c r="C53">
        <v>4410.1298828125</v>
      </c>
      <c r="D53" s="17">
        <f t="shared" si="0"/>
        <v>-4.86424771655114E-3</v>
      </c>
      <c r="E53" s="17">
        <f t="shared" si="1"/>
        <v>2.7717389433818962E-3</v>
      </c>
      <c r="F53" s="17">
        <f t="shared" si="2"/>
        <v>4.190424063855387E-3</v>
      </c>
      <c r="G53" s="17">
        <f t="shared" si="3"/>
        <v>-9.0546717804065278E-3</v>
      </c>
    </row>
    <row r="54" spans="1:7" hidden="1" x14ac:dyDescent="0.2">
      <c r="A54" s="15">
        <v>44586</v>
      </c>
      <c r="B54" s="12">
        <v>156.82660000000001</v>
      </c>
      <c r="C54">
        <v>4356.4501953125</v>
      </c>
      <c r="D54" s="17">
        <f t="shared" si="0"/>
        <v>-1.1384797324131224E-2</v>
      </c>
      <c r="E54" s="17">
        <f t="shared" si="1"/>
        <v>-1.2171906253646725E-2</v>
      </c>
      <c r="F54" s="17">
        <f t="shared" si="2"/>
        <v>-1.4933139628749065E-2</v>
      </c>
      <c r="G54" s="17">
        <f t="shared" si="3"/>
        <v>3.5483423046178408E-3</v>
      </c>
    </row>
    <row r="55" spans="1:7" hidden="1" x14ac:dyDescent="0.2">
      <c r="A55" s="16">
        <v>44587</v>
      </c>
      <c r="B55" s="12">
        <v>156.73820000000001</v>
      </c>
      <c r="C55">
        <v>4349.93017578125</v>
      </c>
      <c r="D55" s="17">
        <f t="shared" si="0"/>
        <v>-5.636798859377512E-4</v>
      </c>
      <c r="E55" s="17">
        <f t="shared" si="1"/>
        <v>-1.4966358477518371E-3</v>
      </c>
      <c r="F55" s="17">
        <f t="shared" si="2"/>
        <v>-1.2718668367866937E-3</v>
      </c>
      <c r="G55" s="17">
        <f t="shared" si="3"/>
        <v>7.0818695084894252E-4</v>
      </c>
    </row>
    <row r="56" spans="1:7" hidden="1" x14ac:dyDescent="0.2">
      <c r="A56" s="15">
        <v>44588</v>
      </c>
      <c r="B56" s="12">
        <v>156.27690000000001</v>
      </c>
      <c r="C56">
        <v>4326.509765625</v>
      </c>
      <c r="D56" s="17">
        <f t="shared" si="0"/>
        <v>-2.9431242670899804E-3</v>
      </c>
      <c r="E56" s="17">
        <f t="shared" si="1"/>
        <v>-5.3840887577105701E-3</v>
      </c>
      <c r="F56" s="17">
        <f t="shared" si="2"/>
        <v>-6.2466873939810265E-3</v>
      </c>
      <c r="G56" s="17">
        <f t="shared" si="3"/>
        <v>3.3035631268910461E-3</v>
      </c>
    </row>
    <row r="57" spans="1:7" hidden="1" x14ac:dyDescent="0.2">
      <c r="A57" s="16">
        <v>44589</v>
      </c>
      <c r="B57" s="12">
        <v>167.1815</v>
      </c>
      <c r="C57">
        <v>4431.85009765625</v>
      </c>
      <c r="D57" s="17">
        <f t="shared" si="0"/>
        <v>6.9777427118147273E-2</v>
      </c>
      <c r="E57" s="17">
        <f t="shared" si="1"/>
        <v>2.4347646888076113E-2</v>
      </c>
      <c r="F57" s="17">
        <f t="shared" si="2"/>
        <v>3.1801374696447546E-2</v>
      </c>
      <c r="G57" s="17">
        <f t="shared" si="3"/>
        <v>3.7976052421699727E-2</v>
      </c>
    </row>
    <row r="58" spans="1:7" hidden="1" x14ac:dyDescent="0.2">
      <c r="A58" s="15">
        <v>44592</v>
      </c>
      <c r="B58" s="12">
        <v>171.54929999999999</v>
      </c>
      <c r="C58">
        <v>4515.5498046875</v>
      </c>
      <c r="D58" s="17">
        <f t="shared" si="0"/>
        <v>2.6126096487948614E-2</v>
      </c>
      <c r="E58" s="17">
        <f t="shared" si="1"/>
        <v>1.8885951732779516E-2</v>
      </c>
      <c r="F58" s="17">
        <f t="shared" si="2"/>
        <v>2.4811977277357875E-2</v>
      </c>
      <c r="G58" s="17">
        <f t="shared" si="3"/>
        <v>1.3141192105907383E-3</v>
      </c>
    </row>
    <row r="59" spans="1:7" hidden="1" x14ac:dyDescent="0.2">
      <c r="A59" s="16">
        <v>44593</v>
      </c>
      <c r="B59" s="12">
        <v>171.38239999999999</v>
      </c>
      <c r="C59">
        <v>4546.5400390625</v>
      </c>
      <c r="D59" s="17">
        <f t="shared" si="0"/>
        <v>-9.7289816979728716E-4</v>
      </c>
      <c r="E59" s="17">
        <f t="shared" si="1"/>
        <v>6.8630035578014503E-3</v>
      </c>
      <c r="F59" s="17">
        <f t="shared" si="2"/>
        <v>9.4260649269500337E-3</v>
      </c>
      <c r="G59" s="17">
        <f t="shared" si="3"/>
        <v>-1.0398963096747321E-2</v>
      </c>
    </row>
    <row r="60" spans="1:7" hidden="1" x14ac:dyDescent="0.2">
      <c r="A60" s="15">
        <v>44594</v>
      </c>
      <c r="B60" s="12">
        <v>172.58969999999999</v>
      </c>
      <c r="C60">
        <v>4589.3798828125</v>
      </c>
      <c r="D60" s="17">
        <f t="shared" si="0"/>
        <v>7.0444806467875321E-3</v>
      </c>
      <c r="E60" s="17">
        <f t="shared" si="1"/>
        <v>9.4225154473364103E-3</v>
      </c>
      <c r="F60" s="17">
        <f t="shared" si="2"/>
        <v>1.2701503281926017E-2</v>
      </c>
      <c r="G60" s="17">
        <f t="shared" si="3"/>
        <v>-5.6570226351384846E-3</v>
      </c>
    </row>
    <row r="61" spans="1:7" hidden="1" x14ac:dyDescent="0.2">
      <c r="A61" s="16">
        <v>44595</v>
      </c>
      <c r="B61" s="12">
        <v>169.70400000000001</v>
      </c>
      <c r="C61">
        <v>4477.43994140625</v>
      </c>
      <c r="D61" s="17">
        <f t="shared" si="0"/>
        <v>-1.6720001251523064E-2</v>
      </c>
      <c r="E61" s="17">
        <f t="shared" si="1"/>
        <v>-2.4391082077444004E-2</v>
      </c>
      <c r="F61" s="17">
        <f t="shared" si="2"/>
        <v>-3.057016687722678E-2</v>
      </c>
      <c r="G61" s="17">
        <f t="shared" si="3"/>
        <v>1.3850165625703716E-2</v>
      </c>
    </row>
    <row r="62" spans="1:7" hidden="1" x14ac:dyDescent="0.2">
      <c r="A62" s="15">
        <v>44596</v>
      </c>
      <c r="B62" s="12">
        <v>169.41900000000001</v>
      </c>
      <c r="C62">
        <v>4500.52978515625</v>
      </c>
      <c r="D62" s="17">
        <f t="shared" si="0"/>
        <v>-1.6793947107904827E-3</v>
      </c>
      <c r="E62" s="17">
        <f t="shared" si="1"/>
        <v>5.1569298644233985E-3</v>
      </c>
      <c r="F62" s="17">
        <f t="shared" si="2"/>
        <v>7.2427817648150396E-3</v>
      </c>
      <c r="G62" s="17">
        <f t="shared" si="3"/>
        <v>-8.9221764756055224E-3</v>
      </c>
    </row>
    <row r="63" spans="1:7" hidden="1" x14ac:dyDescent="0.2">
      <c r="A63" s="16">
        <v>44599</v>
      </c>
      <c r="B63" s="12">
        <v>168.70160000000001</v>
      </c>
      <c r="C63">
        <v>4483.8701171875</v>
      </c>
      <c r="D63" s="17">
        <f t="shared" si="0"/>
        <v>-4.2344719305390521E-3</v>
      </c>
      <c r="E63" s="17">
        <f t="shared" si="1"/>
        <v>-3.7017126347429485E-3</v>
      </c>
      <c r="F63" s="17">
        <f t="shared" si="2"/>
        <v>-4.093730299624591E-3</v>
      </c>
      <c r="G63" s="17">
        <f t="shared" si="3"/>
        <v>-1.4074163091446108E-4</v>
      </c>
    </row>
    <row r="64" spans="1:7" hidden="1" x14ac:dyDescent="0.2">
      <c r="A64" s="15">
        <v>44600</v>
      </c>
      <c r="B64" s="12">
        <v>171.81700000000001</v>
      </c>
      <c r="C64">
        <v>4521.5400390625</v>
      </c>
      <c r="D64" s="17">
        <f t="shared" si="0"/>
        <v>1.846692621765289E-2</v>
      </c>
      <c r="E64" s="17">
        <f t="shared" si="1"/>
        <v>8.4012071916632625E-3</v>
      </c>
      <c r="F64" s="17">
        <f t="shared" si="2"/>
        <v>1.1394522741392859E-2</v>
      </c>
      <c r="G64" s="17">
        <f t="shared" si="3"/>
        <v>7.0724034762600311E-3</v>
      </c>
    </row>
    <row r="65" spans="1:7" hidden="1" x14ac:dyDescent="0.2">
      <c r="A65" s="16">
        <v>44601</v>
      </c>
      <c r="B65" s="12">
        <v>173.24199999999999</v>
      </c>
      <c r="C65">
        <v>4587.18017578125</v>
      </c>
      <c r="D65" s="17">
        <f t="shared" si="0"/>
        <v>8.293707840318465E-3</v>
      </c>
      <c r="E65" s="17">
        <f t="shared" si="1"/>
        <v>1.4517207887505545E-2</v>
      </c>
      <c r="F65" s="17">
        <f t="shared" si="2"/>
        <v>1.9221242882888807E-2</v>
      </c>
      <c r="G65" s="17">
        <f t="shared" si="3"/>
        <v>-1.0927535042570342E-2</v>
      </c>
    </row>
    <row r="66" spans="1:7" hidden="1" x14ac:dyDescent="0.2">
      <c r="A66" s="15">
        <v>44602</v>
      </c>
      <c r="B66" s="12">
        <v>169.15369999999999</v>
      </c>
      <c r="C66">
        <v>4504.080078125</v>
      </c>
      <c r="D66" s="17">
        <f t="shared" si="0"/>
        <v>-2.3598780896087579E-2</v>
      </c>
      <c r="E66" s="17">
        <f t="shared" si="1"/>
        <v>-1.8115725668459759E-2</v>
      </c>
      <c r="F66" s="17">
        <f t="shared" si="2"/>
        <v>-2.2539517300183432E-2</v>
      </c>
      <c r="G66" s="17">
        <f t="shared" si="3"/>
        <v>-1.0592635959041467E-3</v>
      </c>
    </row>
    <row r="67" spans="1:7" hidden="1" x14ac:dyDescent="0.2">
      <c r="A67" s="16">
        <v>44603</v>
      </c>
      <c r="B67" s="12">
        <v>165.7336</v>
      </c>
      <c r="C67">
        <v>4418.64013671875</v>
      </c>
      <c r="D67" s="17">
        <f t="shared" si="0"/>
        <v>-2.0218889684352148E-2</v>
      </c>
      <c r="E67" s="17">
        <f t="shared" si="1"/>
        <v>-1.896945434456343E-2</v>
      </c>
      <c r="F67" s="17">
        <f t="shared" si="2"/>
        <v>-2.3632044223729352E-2</v>
      </c>
      <c r="G67" s="17">
        <f t="shared" si="3"/>
        <v>3.4131545393772042E-3</v>
      </c>
    </row>
    <row r="68" spans="1:7" hidden="1" x14ac:dyDescent="0.2">
      <c r="A68" s="15">
        <v>44606</v>
      </c>
      <c r="B68" s="12">
        <v>165.96950000000001</v>
      </c>
      <c r="C68">
        <v>4401.669921875</v>
      </c>
      <c r="D68" s="17">
        <f t="shared" si="0"/>
        <v>1.4233685866957835E-3</v>
      </c>
      <c r="E68" s="17">
        <f t="shared" si="1"/>
        <v>-3.8405967262932217E-3</v>
      </c>
      <c r="F68" s="17">
        <f t="shared" si="2"/>
        <v>-4.2714619531557694E-3</v>
      </c>
      <c r="G68" s="17">
        <f t="shared" si="3"/>
        <v>5.6948305398515529E-3</v>
      </c>
    </row>
    <row r="69" spans="1:7" hidden="1" x14ac:dyDescent="0.2">
      <c r="A69" s="16">
        <v>44607</v>
      </c>
      <c r="B69" s="12">
        <v>169.81209999999999</v>
      </c>
      <c r="C69">
        <v>4471.06982421875</v>
      </c>
      <c r="D69" s="17">
        <f t="shared" si="0"/>
        <v>2.3152446684481021E-2</v>
      </c>
      <c r="E69" s="17">
        <f t="shared" si="1"/>
        <v>1.5766721170720421E-2</v>
      </c>
      <c r="F69" s="17">
        <f t="shared" si="2"/>
        <v>2.0820260160217249E-2</v>
      </c>
      <c r="G69" s="17">
        <f t="shared" si="3"/>
        <v>2.3321865242637713E-3</v>
      </c>
    </row>
    <row r="70" spans="1:7" hidden="1" x14ac:dyDescent="0.2">
      <c r="A70" s="15">
        <v>44608</v>
      </c>
      <c r="B70" s="12">
        <v>169.5763</v>
      </c>
      <c r="C70">
        <v>4475.009765625</v>
      </c>
      <c r="D70" s="17">
        <f t="shared" si="0"/>
        <v>-1.3885936278980049E-3</v>
      </c>
      <c r="E70" s="17">
        <f t="shared" si="1"/>
        <v>8.8120775589506373E-4</v>
      </c>
      <c r="F70" s="17">
        <f t="shared" si="2"/>
        <v>1.7710884131435826E-3</v>
      </c>
      <c r="G70" s="17">
        <f t="shared" si="3"/>
        <v>-3.1596820410415873E-3</v>
      </c>
    </row>
    <row r="71" spans="1:7" hidden="1" x14ac:dyDescent="0.2">
      <c r="A71" s="16">
        <v>44609</v>
      </c>
      <c r="B71" s="12">
        <v>165.96950000000001</v>
      </c>
      <c r="C71">
        <v>4380.259765625</v>
      </c>
      <c r="D71" s="17">
        <f t="shared" si="0"/>
        <v>-2.1269481643366395E-2</v>
      </c>
      <c r="E71" s="17">
        <f t="shared" si="1"/>
        <v>-2.1173138152195015E-2</v>
      </c>
      <c r="F71" s="17">
        <f t="shared" si="2"/>
        <v>-2.6452125074015013E-2</v>
      </c>
      <c r="G71" s="17">
        <f t="shared" si="3"/>
        <v>5.1826434306486181E-3</v>
      </c>
    </row>
    <row r="72" spans="1:7" hidden="1" x14ac:dyDescent="0.2">
      <c r="A72" s="15">
        <v>44610</v>
      </c>
      <c r="B72" s="12">
        <v>164.41679999999999</v>
      </c>
      <c r="C72">
        <v>4348.8701171875</v>
      </c>
      <c r="D72" s="17">
        <f t="shared" si="0"/>
        <v>-9.355333359442608E-3</v>
      </c>
      <c r="E72" s="17">
        <f t="shared" si="1"/>
        <v>-7.1661613961429005E-3</v>
      </c>
      <c r="F72" s="17">
        <f t="shared" si="2"/>
        <v>-8.5272273262784488E-3</v>
      </c>
      <c r="G72" s="17">
        <f t="shared" si="3"/>
        <v>-8.2810603316415925E-4</v>
      </c>
    </row>
    <row r="73" spans="1:7" hidden="1" x14ac:dyDescent="0.2">
      <c r="A73" s="16">
        <v>44614</v>
      </c>
      <c r="B73" s="12">
        <v>161.48820000000001</v>
      </c>
      <c r="C73">
        <v>4304.759765625</v>
      </c>
      <c r="D73" s="17">
        <f t="shared" si="0"/>
        <v>-1.7812048403812675E-2</v>
      </c>
      <c r="E73" s="17">
        <f t="shared" si="1"/>
        <v>-1.0142945264832837E-2</v>
      </c>
      <c r="F73" s="17">
        <f t="shared" si="2"/>
        <v>-1.2336653685205166E-2</v>
      </c>
      <c r="G73" s="17">
        <f t="shared" si="3"/>
        <v>-5.4753947186075083E-3</v>
      </c>
    </row>
    <row r="74" spans="1:7" hidden="1" x14ac:dyDescent="0.2">
      <c r="A74" s="15">
        <v>44615</v>
      </c>
      <c r="B74" s="12">
        <v>157.31139999999999</v>
      </c>
      <c r="C74">
        <v>4225.5</v>
      </c>
      <c r="D74" s="17">
        <f t="shared" si="0"/>
        <v>-2.5864428484558055E-2</v>
      </c>
      <c r="E74" s="17">
        <f t="shared" si="1"/>
        <v>-1.8412122845487655E-2</v>
      </c>
      <c r="F74" s="17">
        <f t="shared" si="2"/>
        <v>-2.2918820356329878E-2</v>
      </c>
      <c r="G74" s="17">
        <f t="shared" si="3"/>
        <v>-2.9456081282281769E-3</v>
      </c>
    </row>
    <row r="75" spans="1:7" hidden="1" x14ac:dyDescent="0.2">
      <c r="A75" s="16">
        <v>44616</v>
      </c>
      <c r="B75" s="12">
        <v>159.93530000000001</v>
      </c>
      <c r="C75">
        <v>4288.7001953125</v>
      </c>
      <c r="D75" s="17">
        <f t="shared" ref="D75:D138" si="4">(B75/B74)-1</f>
        <v>1.6679655765570844E-2</v>
      </c>
      <c r="E75" s="17">
        <f t="shared" ref="E75:E138" si="5">(C75/C74)-1</f>
        <v>1.4956856067329216E-2</v>
      </c>
      <c r="F75" s="17">
        <f t="shared" si="2"/>
        <v>1.9783865981760781E-2</v>
      </c>
      <c r="G75" s="17">
        <f t="shared" si="3"/>
        <v>-3.1042102161899371E-3</v>
      </c>
    </row>
    <row r="76" spans="1:7" hidden="1" x14ac:dyDescent="0.2">
      <c r="A76" s="15">
        <v>44617</v>
      </c>
      <c r="B76" s="12">
        <v>162.00899999999999</v>
      </c>
      <c r="C76">
        <v>4384.64990234375</v>
      </c>
      <c r="D76" s="17">
        <f t="shared" si="4"/>
        <v>1.2965868072901898E-2</v>
      </c>
      <c r="E76" s="17">
        <f t="shared" si="5"/>
        <v>2.2372677655603468E-2</v>
      </c>
      <c r="F76" s="17">
        <f t="shared" si="2"/>
        <v>2.9273982657212396E-2</v>
      </c>
      <c r="G76" s="17">
        <f t="shared" si="3"/>
        <v>-1.6308114584310498E-2</v>
      </c>
    </row>
    <row r="77" spans="1:7" hidden="1" x14ac:dyDescent="0.2">
      <c r="A77" s="16">
        <v>44620</v>
      </c>
      <c r="B77" s="12">
        <v>162.27430000000001</v>
      </c>
      <c r="C77">
        <v>4373.93994140625</v>
      </c>
      <c r="D77" s="17">
        <f t="shared" si="4"/>
        <v>1.6375633452463401E-3</v>
      </c>
      <c r="E77" s="17">
        <f t="shared" si="5"/>
        <v>-2.4426034406476171E-3</v>
      </c>
      <c r="F77" s="17">
        <f t="shared" ref="F77:F140" si="6">$B$2+$B$3*E77</f>
        <v>-2.4824330189575083E-3</v>
      </c>
      <c r="G77" s="17">
        <f t="shared" ref="G77:G140" si="7">D77-F77</f>
        <v>4.1199963642038484E-3</v>
      </c>
    </row>
    <row r="78" spans="1:7" hidden="1" x14ac:dyDescent="0.2">
      <c r="A78" s="15">
        <v>44621</v>
      </c>
      <c r="B78" s="12">
        <v>160.38740000000001</v>
      </c>
      <c r="C78">
        <v>4306.259765625</v>
      </c>
      <c r="D78" s="17">
        <f t="shared" si="4"/>
        <v>-1.1627842486456541E-2</v>
      </c>
      <c r="E78" s="17">
        <f t="shared" si="5"/>
        <v>-1.5473503680411893E-2</v>
      </c>
      <c r="F78" s="17">
        <f t="shared" si="6"/>
        <v>-1.9158233830707028E-2</v>
      </c>
      <c r="G78" s="17">
        <f t="shared" si="7"/>
        <v>7.5303913442504866E-3</v>
      </c>
    </row>
    <row r="79" spans="1:7" hidden="1" x14ac:dyDescent="0.2">
      <c r="A79" s="16">
        <v>44622</v>
      </c>
      <c r="B79" s="12">
        <v>163.68950000000001</v>
      </c>
      <c r="C79">
        <v>4386.5400390625</v>
      </c>
      <c r="D79" s="17">
        <f t="shared" si="4"/>
        <v>2.0588275637612341E-2</v>
      </c>
      <c r="E79" s="17">
        <f t="shared" si="5"/>
        <v>1.8642691757321028E-2</v>
      </c>
      <c r="F79" s="17">
        <f t="shared" si="6"/>
        <v>2.450067454143192E-2</v>
      </c>
      <c r="G79" s="17">
        <f t="shared" si="7"/>
        <v>-3.9123989038195792E-3</v>
      </c>
    </row>
    <row r="80" spans="1:7" hidden="1" x14ac:dyDescent="0.2">
      <c r="A80" s="15">
        <v>44623</v>
      </c>
      <c r="B80" s="12">
        <v>163.36519999999999</v>
      </c>
      <c r="C80">
        <v>4363.490234375</v>
      </c>
      <c r="D80" s="17">
        <f t="shared" si="4"/>
        <v>-1.9811899969149893E-3</v>
      </c>
      <c r="E80" s="17">
        <f t="shared" si="5"/>
        <v>-5.2546664300883172E-3</v>
      </c>
      <c r="F80" s="17">
        <f t="shared" si="6"/>
        <v>-6.0810640743092373E-3</v>
      </c>
      <c r="G80" s="17">
        <f t="shared" si="7"/>
        <v>4.099874077394248E-3</v>
      </c>
    </row>
    <row r="81" spans="1:7" hidden="1" x14ac:dyDescent="0.2">
      <c r="A81" s="16">
        <v>44624</v>
      </c>
      <c r="B81" s="12">
        <v>160.3579</v>
      </c>
      <c r="C81">
        <v>4328.8701171875</v>
      </c>
      <c r="D81" s="17">
        <f t="shared" si="4"/>
        <v>-1.8408449290301609E-2</v>
      </c>
      <c r="E81" s="17">
        <f t="shared" si="5"/>
        <v>-7.9340425503344747E-3</v>
      </c>
      <c r="F81" s="17">
        <f t="shared" si="6"/>
        <v>-9.5098941366128543E-3</v>
      </c>
      <c r="G81" s="17">
        <f t="shared" si="7"/>
        <v>-8.8985551536887551E-3</v>
      </c>
    </row>
    <row r="82" spans="1:7" hidden="1" x14ac:dyDescent="0.2">
      <c r="A82" s="15">
        <v>44627</v>
      </c>
      <c r="B82" s="12">
        <v>156.55459999999999</v>
      </c>
      <c r="C82">
        <v>4201.08984375</v>
      </c>
      <c r="D82" s="17">
        <f t="shared" si="4"/>
        <v>-2.3717571756676881E-2</v>
      </c>
      <c r="E82" s="17">
        <f t="shared" si="5"/>
        <v>-2.9518158313449172E-2</v>
      </c>
      <c r="F82" s="17">
        <f t="shared" si="6"/>
        <v>-3.7131348413815948E-2</v>
      </c>
      <c r="G82" s="17">
        <f t="shared" si="7"/>
        <v>1.3413776657139068E-2</v>
      </c>
    </row>
    <row r="83" spans="1:7" hidden="1" x14ac:dyDescent="0.2">
      <c r="A83" s="16">
        <v>44628</v>
      </c>
      <c r="B83" s="12">
        <v>154.72669999999999</v>
      </c>
      <c r="C83">
        <v>4170.7001953125</v>
      </c>
      <c r="D83" s="17">
        <f t="shared" si="4"/>
        <v>-1.1675798730921949E-2</v>
      </c>
      <c r="E83" s="17">
        <f t="shared" si="5"/>
        <v>-7.2337535181997703E-3</v>
      </c>
      <c r="F83" s="17">
        <f t="shared" si="6"/>
        <v>-8.6137257832633526E-3</v>
      </c>
      <c r="G83" s="17">
        <f t="shared" si="7"/>
        <v>-3.0620729476585964E-3</v>
      </c>
    </row>
    <row r="84" spans="1:7" hidden="1" x14ac:dyDescent="0.2">
      <c r="A84" s="15">
        <v>44629</v>
      </c>
      <c r="B84" s="12">
        <v>160.14169999999999</v>
      </c>
      <c r="C84">
        <v>4277.8798828125</v>
      </c>
      <c r="D84" s="17">
        <f t="shared" si="4"/>
        <v>3.4997191822742968E-2</v>
      </c>
      <c r="E84" s="17">
        <f t="shared" si="5"/>
        <v>2.5698247891435821E-2</v>
      </c>
      <c r="F84" s="17">
        <f t="shared" si="6"/>
        <v>3.3529755153190489E-2</v>
      </c>
      <c r="G84" s="17">
        <f t="shared" si="7"/>
        <v>1.4674366695524785E-3</v>
      </c>
    </row>
    <row r="85" spans="1:7" hidden="1" x14ac:dyDescent="0.2">
      <c r="A85" s="16">
        <v>44630</v>
      </c>
      <c r="B85" s="12">
        <v>155.78809999999999</v>
      </c>
      <c r="C85">
        <v>4259.52001953125</v>
      </c>
      <c r="D85" s="17">
        <f t="shared" si="4"/>
        <v>-2.7185923466529927E-2</v>
      </c>
      <c r="E85" s="17">
        <f t="shared" si="5"/>
        <v>-4.291813651667864E-3</v>
      </c>
      <c r="F85" s="17">
        <f t="shared" si="6"/>
        <v>-4.8488897157808403E-3</v>
      </c>
      <c r="G85" s="17">
        <f t="shared" si="7"/>
        <v>-2.2337033750749087E-2</v>
      </c>
    </row>
    <row r="86" spans="1:7" hidden="1" x14ac:dyDescent="0.2">
      <c r="A86" s="15">
        <v>44631</v>
      </c>
      <c r="B86" s="12">
        <v>152.0634</v>
      </c>
      <c r="C86">
        <v>4204.31005859375</v>
      </c>
      <c r="D86" s="17">
        <f t="shared" si="4"/>
        <v>-2.3908758114387307E-2</v>
      </c>
      <c r="E86" s="17">
        <f t="shared" si="5"/>
        <v>-1.2961545123475138E-2</v>
      </c>
      <c r="F86" s="17">
        <f t="shared" si="6"/>
        <v>-1.5943650051220979E-2</v>
      </c>
      <c r="G86" s="17">
        <f t="shared" si="7"/>
        <v>-7.9651080631663283E-3</v>
      </c>
    </row>
    <row r="87" spans="1:7" hidden="1" x14ac:dyDescent="0.2">
      <c r="A87" s="16">
        <v>44634</v>
      </c>
      <c r="B87" s="12">
        <v>148.02420000000001</v>
      </c>
      <c r="C87">
        <v>4173.10986328125</v>
      </c>
      <c r="D87" s="17">
        <f t="shared" si="4"/>
        <v>-2.6562604808257562E-2</v>
      </c>
      <c r="E87" s="17">
        <f t="shared" si="5"/>
        <v>-7.4210024659636664E-3</v>
      </c>
      <c r="F87" s="17">
        <f t="shared" si="6"/>
        <v>-8.853350528880843E-3</v>
      </c>
      <c r="G87" s="17">
        <f t="shared" si="7"/>
        <v>-1.7709254279376717E-2</v>
      </c>
    </row>
    <row r="88" spans="1:7" hidden="1" x14ac:dyDescent="0.2">
      <c r="A88" s="15">
        <v>44635</v>
      </c>
      <c r="B88" s="12">
        <v>152.41720000000001</v>
      </c>
      <c r="C88">
        <v>4262.4501953125</v>
      </c>
      <c r="D88" s="17">
        <f t="shared" si="4"/>
        <v>2.9677579747095395E-2</v>
      </c>
      <c r="E88" s="17">
        <f t="shared" si="5"/>
        <v>2.1408574170870942E-2</v>
      </c>
      <c r="F88" s="17">
        <f t="shared" si="6"/>
        <v>2.8040207754673196E-2</v>
      </c>
      <c r="G88" s="17">
        <f t="shared" si="7"/>
        <v>1.6373719924221986E-3</v>
      </c>
    </row>
    <row r="89" spans="1:7" hidden="1" x14ac:dyDescent="0.2">
      <c r="A89" s="16">
        <v>44636</v>
      </c>
      <c r="B89" s="12">
        <v>156.83959999999999</v>
      </c>
      <c r="C89">
        <v>4357.85986328125</v>
      </c>
      <c r="D89" s="17">
        <f t="shared" si="4"/>
        <v>2.9015098033555065E-2</v>
      </c>
      <c r="E89" s="17">
        <f t="shared" si="5"/>
        <v>2.238376135718223E-2</v>
      </c>
      <c r="F89" s="17">
        <f t="shared" si="6"/>
        <v>2.9288166604321462E-2</v>
      </c>
      <c r="G89" s="17">
        <f t="shared" si="7"/>
        <v>-2.7306857076639726E-4</v>
      </c>
    </row>
    <row r="90" spans="1:7" hidden="1" x14ac:dyDescent="0.2">
      <c r="A90" s="15">
        <v>44637</v>
      </c>
      <c r="B90" s="12">
        <v>157.8519</v>
      </c>
      <c r="C90">
        <v>4411.669921875</v>
      </c>
      <c r="D90" s="17">
        <f t="shared" si="4"/>
        <v>6.4543648415325006E-3</v>
      </c>
      <c r="E90" s="17">
        <f t="shared" si="5"/>
        <v>1.234781757145198E-2</v>
      </c>
      <c r="F90" s="17">
        <f t="shared" si="6"/>
        <v>1.6445047828992667E-2</v>
      </c>
      <c r="G90" s="17">
        <f t="shared" si="7"/>
        <v>-9.9906829874601664E-3</v>
      </c>
    </row>
    <row r="91" spans="1:7" hidden="1" x14ac:dyDescent="0.2">
      <c r="A91" s="16">
        <v>44638</v>
      </c>
      <c r="B91" s="12">
        <v>161.154</v>
      </c>
      <c r="C91">
        <v>4463.1201171875</v>
      </c>
      <c r="D91" s="17">
        <f t="shared" si="4"/>
        <v>2.0918975318003685E-2</v>
      </c>
      <c r="E91" s="17">
        <f t="shared" si="5"/>
        <v>1.1662294827948783E-2</v>
      </c>
      <c r="F91" s="17">
        <f t="shared" si="6"/>
        <v>1.5567776073991478E-2</v>
      </c>
      <c r="G91" s="17">
        <f t="shared" si="7"/>
        <v>5.3511992440122072E-3</v>
      </c>
    </row>
    <row r="92" spans="1:7" hidden="1" x14ac:dyDescent="0.2">
      <c r="A92" s="15">
        <v>44641</v>
      </c>
      <c r="B92" s="12">
        <v>162.5299</v>
      </c>
      <c r="C92">
        <v>4461.18017578125</v>
      </c>
      <c r="D92" s="17">
        <f t="shared" si="4"/>
        <v>8.5377961453019235E-3</v>
      </c>
      <c r="E92" s="17">
        <f t="shared" si="5"/>
        <v>-4.3466036210393355E-4</v>
      </c>
      <c r="F92" s="17">
        <f t="shared" si="6"/>
        <v>8.7156050333939941E-5</v>
      </c>
      <c r="G92" s="17">
        <f t="shared" si="7"/>
        <v>8.4506400949679837E-3</v>
      </c>
    </row>
    <row r="93" spans="1:7" hidden="1" x14ac:dyDescent="0.2">
      <c r="A93" s="16">
        <v>44642</v>
      </c>
      <c r="B93" s="12">
        <v>165.91059999999999</v>
      </c>
      <c r="C93">
        <v>4511.60986328125</v>
      </c>
      <c r="D93" s="17">
        <f t="shared" si="4"/>
        <v>2.0800480403913246E-2</v>
      </c>
      <c r="E93" s="17">
        <f t="shared" si="5"/>
        <v>1.1304113600650201E-2</v>
      </c>
      <c r="F93" s="17">
        <f t="shared" si="6"/>
        <v>1.5109407220647608E-2</v>
      </c>
      <c r="G93" s="17">
        <f t="shared" si="7"/>
        <v>5.6910731832656384E-3</v>
      </c>
    </row>
    <row r="94" spans="1:7" hidden="1" x14ac:dyDescent="0.2">
      <c r="A94" s="15">
        <v>44643</v>
      </c>
      <c r="B94" s="12">
        <v>167.2766</v>
      </c>
      <c r="C94">
        <v>4456.240234375</v>
      </c>
      <c r="D94" s="17">
        <f t="shared" si="4"/>
        <v>8.2333497678870327E-3</v>
      </c>
      <c r="E94" s="17">
        <f t="shared" si="5"/>
        <v>-1.2272698789159042E-2</v>
      </c>
      <c r="F94" s="17">
        <f t="shared" si="6"/>
        <v>-1.5062125056815314E-2</v>
      </c>
      <c r="G94" s="17">
        <f t="shared" si="7"/>
        <v>2.3295474824702345E-2</v>
      </c>
    </row>
    <row r="95" spans="1:7" hidden="1" x14ac:dyDescent="0.2">
      <c r="A95" s="16">
        <v>44644</v>
      </c>
      <c r="B95" s="12">
        <v>171.0701</v>
      </c>
      <c r="C95">
        <v>4520.16015625</v>
      </c>
      <c r="D95" s="17">
        <f t="shared" si="4"/>
        <v>2.2678007563520453E-2</v>
      </c>
      <c r="E95" s="17">
        <f t="shared" si="5"/>
        <v>1.4343912920566471E-2</v>
      </c>
      <c r="F95" s="17">
        <f t="shared" si="6"/>
        <v>1.8999475215484191E-2</v>
      </c>
      <c r="G95" s="17">
        <f t="shared" si="7"/>
        <v>3.6785323480362613E-3</v>
      </c>
    </row>
    <row r="96" spans="1:7" hidden="1" x14ac:dyDescent="0.2">
      <c r="A96" s="15">
        <v>44645</v>
      </c>
      <c r="B96" s="12">
        <v>171.7089</v>
      </c>
      <c r="C96">
        <v>4543.06005859375</v>
      </c>
      <c r="D96" s="17">
        <f t="shared" si="4"/>
        <v>3.7341417348795147E-3</v>
      </c>
      <c r="E96" s="17">
        <f t="shared" si="5"/>
        <v>5.0661705674490687E-3</v>
      </c>
      <c r="F96" s="17">
        <f t="shared" si="6"/>
        <v>7.1266359935858274E-3</v>
      </c>
      <c r="G96" s="17">
        <f t="shared" si="7"/>
        <v>-3.3924942587063127E-3</v>
      </c>
    </row>
    <row r="97" spans="1:7" hidden="1" x14ac:dyDescent="0.2">
      <c r="A97" s="16">
        <v>44648</v>
      </c>
      <c r="B97" s="12">
        <v>172.5737</v>
      </c>
      <c r="C97">
        <v>4575.52001953125</v>
      </c>
      <c r="D97" s="17">
        <f t="shared" si="4"/>
        <v>5.036430843130546E-3</v>
      </c>
      <c r="E97" s="17">
        <f t="shared" si="5"/>
        <v>7.1449552765867619E-3</v>
      </c>
      <c r="F97" s="17">
        <f t="shared" si="6"/>
        <v>9.7868819552814033E-3</v>
      </c>
      <c r="G97" s="17">
        <f t="shared" si="7"/>
        <v>-4.7504511121508573E-3</v>
      </c>
    </row>
    <row r="98" spans="1:7" hidden="1" x14ac:dyDescent="0.2">
      <c r="A98" s="15">
        <v>44649</v>
      </c>
      <c r="B98" s="12">
        <v>175.8758</v>
      </c>
      <c r="C98">
        <v>4631.60009765625</v>
      </c>
      <c r="D98" s="17">
        <f t="shared" si="4"/>
        <v>1.9134433578233523E-2</v>
      </c>
      <c r="E98" s="17">
        <f t="shared" si="5"/>
        <v>1.2256547427530462E-2</v>
      </c>
      <c r="F98" s="17">
        <f t="shared" si="6"/>
        <v>1.6328248320739928E-2</v>
      </c>
      <c r="G98" s="17">
        <f t="shared" si="7"/>
        <v>2.8061852574935951E-3</v>
      </c>
    </row>
    <row r="99" spans="1:7" hidden="1" x14ac:dyDescent="0.2">
      <c r="A99" s="16">
        <v>44650</v>
      </c>
      <c r="B99" s="12">
        <v>174.7063</v>
      </c>
      <c r="C99">
        <v>4602.4501953125</v>
      </c>
      <c r="D99" s="17">
        <f t="shared" si="4"/>
        <v>-6.6495788505297471E-3</v>
      </c>
      <c r="E99" s="17">
        <f t="shared" si="5"/>
        <v>-6.2937001746978805E-3</v>
      </c>
      <c r="F99" s="17">
        <f t="shared" si="6"/>
        <v>-7.41072813765017E-3</v>
      </c>
      <c r="G99" s="17">
        <f t="shared" si="7"/>
        <v>7.6114928712042295E-4</v>
      </c>
    </row>
    <row r="100" spans="1:7" hidden="1" x14ac:dyDescent="0.2">
      <c r="A100" s="15">
        <v>44651</v>
      </c>
      <c r="B100" s="12">
        <v>171.60079999999999</v>
      </c>
      <c r="C100">
        <v>4530.41015625</v>
      </c>
      <c r="D100" s="17">
        <f t="shared" si="4"/>
        <v>-1.7775546731857994E-2</v>
      </c>
      <c r="E100" s="17">
        <f t="shared" si="5"/>
        <v>-1.5652540713177343E-2</v>
      </c>
      <c r="F100" s="17">
        <f t="shared" si="6"/>
        <v>-1.9387349689273171E-2</v>
      </c>
      <c r="G100" s="17">
        <f t="shared" si="7"/>
        <v>1.6118029574151774E-3</v>
      </c>
    </row>
    <row r="101" spans="1:7" hidden="1" x14ac:dyDescent="0.2">
      <c r="A101" s="16">
        <v>44652</v>
      </c>
      <c r="B101" s="12">
        <v>171.30600000000001</v>
      </c>
      <c r="C101">
        <v>4545.85986328125</v>
      </c>
      <c r="D101" s="17">
        <f t="shared" si="4"/>
        <v>-1.7179407089009668E-3</v>
      </c>
      <c r="E101" s="17">
        <f t="shared" si="5"/>
        <v>3.4102225843584133E-3</v>
      </c>
      <c r="F101" s="17">
        <f t="shared" si="6"/>
        <v>5.0074993098153386E-3</v>
      </c>
      <c r="G101" s="17">
        <f t="shared" si="7"/>
        <v>-6.7254400187163055E-3</v>
      </c>
    </row>
    <row r="102" spans="1:7" hidden="1" x14ac:dyDescent="0.2">
      <c r="A102" s="15">
        <v>44655</v>
      </c>
      <c r="B102" s="12">
        <v>175.3648</v>
      </c>
      <c r="C102">
        <v>4582.64013671875</v>
      </c>
      <c r="D102" s="17">
        <f t="shared" si="4"/>
        <v>2.369327402426058E-2</v>
      </c>
      <c r="E102" s="17">
        <f t="shared" si="5"/>
        <v>8.0909386878793566E-3</v>
      </c>
      <c r="F102" s="17">
        <f t="shared" si="6"/>
        <v>1.0997468380446147E-2</v>
      </c>
      <c r="G102" s="17">
        <f t="shared" si="7"/>
        <v>1.2695805643814433E-2</v>
      </c>
    </row>
    <row r="103" spans="1:7" hidden="1" x14ac:dyDescent="0.2">
      <c r="A103" s="16">
        <v>44656</v>
      </c>
      <c r="B103" s="12">
        <v>172.04300000000001</v>
      </c>
      <c r="C103">
        <v>4525.1201171875</v>
      </c>
      <c r="D103" s="17">
        <f t="shared" si="4"/>
        <v>-1.8942227858726457E-2</v>
      </c>
      <c r="E103" s="17">
        <f t="shared" si="5"/>
        <v>-1.2551720801807331E-2</v>
      </c>
      <c r="F103" s="17">
        <f t="shared" si="6"/>
        <v>-1.5419192904730978E-2</v>
      </c>
      <c r="G103" s="17">
        <f t="shared" si="7"/>
        <v>-3.5230349539954794E-3</v>
      </c>
    </row>
    <row r="104" spans="1:7" hidden="1" x14ac:dyDescent="0.2">
      <c r="A104" s="15">
        <v>44657</v>
      </c>
      <c r="B104" s="12">
        <v>168.86869999999999</v>
      </c>
      <c r="C104">
        <v>4481.14990234375</v>
      </c>
      <c r="D104" s="17">
        <f t="shared" si="4"/>
        <v>-1.8450619903163878E-2</v>
      </c>
      <c r="E104" s="17">
        <f t="shared" si="5"/>
        <v>-9.7169166132718976E-3</v>
      </c>
      <c r="F104" s="17">
        <f t="shared" si="6"/>
        <v>-1.1791459661552893E-2</v>
      </c>
      <c r="G104" s="17">
        <f t="shared" si="7"/>
        <v>-6.6591602416109855E-3</v>
      </c>
    </row>
    <row r="105" spans="1:7" hidden="1" x14ac:dyDescent="0.2">
      <c r="A105" s="16">
        <v>44658</v>
      </c>
      <c r="B105" s="12">
        <v>169.17330000000001</v>
      </c>
      <c r="C105">
        <v>4500.2099609375</v>
      </c>
      <c r="D105" s="17">
        <f t="shared" si="4"/>
        <v>1.8037682530867016E-3</v>
      </c>
      <c r="E105" s="17">
        <f t="shared" si="5"/>
        <v>4.2533856284925342E-3</v>
      </c>
      <c r="F105" s="17">
        <f t="shared" si="6"/>
        <v>6.0865052662037612E-3</v>
      </c>
      <c r="G105" s="17">
        <f t="shared" si="7"/>
        <v>-4.2827370131170595E-3</v>
      </c>
    </row>
    <row r="106" spans="1:7" hidden="1" x14ac:dyDescent="0.2">
      <c r="A106" s="15">
        <v>44659</v>
      </c>
      <c r="B106" s="12">
        <v>167.15870000000001</v>
      </c>
      <c r="C106">
        <v>4488.27978515625</v>
      </c>
      <c r="D106" s="17">
        <f t="shared" si="4"/>
        <v>-1.1908498563307557E-2</v>
      </c>
      <c r="E106" s="17">
        <f t="shared" si="5"/>
        <v>-2.6510264820542861E-3</v>
      </c>
      <c r="F106" s="17">
        <f t="shared" si="6"/>
        <v>-2.7491545085803551E-3</v>
      </c>
      <c r="G106" s="17">
        <f t="shared" si="7"/>
        <v>-9.1593440547272018E-3</v>
      </c>
    </row>
    <row r="107" spans="1:7" hidden="1" x14ac:dyDescent="0.2">
      <c r="A107" s="16">
        <v>44662</v>
      </c>
      <c r="B107" s="12">
        <v>162.89349999999999</v>
      </c>
      <c r="C107">
        <v>4412.52978515625</v>
      </c>
      <c r="D107" s="17">
        <f t="shared" si="4"/>
        <v>-2.551587204255612E-2</v>
      </c>
      <c r="E107" s="17">
        <f t="shared" si="5"/>
        <v>-1.687729010355421E-2</v>
      </c>
      <c r="F107" s="17">
        <f t="shared" si="6"/>
        <v>-2.0954676313101713E-2</v>
      </c>
      <c r="G107" s="17">
        <f t="shared" si="7"/>
        <v>-4.5611957294544071E-3</v>
      </c>
    </row>
    <row r="108" spans="1:7" hidden="1" x14ac:dyDescent="0.2">
      <c r="A108" s="15">
        <v>44663</v>
      </c>
      <c r="B108" s="12">
        <v>164.7706</v>
      </c>
      <c r="C108">
        <v>4397.4501953125</v>
      </c>
      <c r="D108" s="17">
        <f t="shared" si="4"/>
        <v>1.152348006519599E-2</v>
      </c>
      <c r="E108" s="17">
        <f t="shared" si="5"/>
        <v>-3.4174477177417728E-3</v>
      </c>
      <c r="F108" s="17">
        <f t="shared" si="6"/>
        <v>-3.7299530435287468E-3</v>
      </c>
      <c r="G108" s="17">
        <f t="shared" si="7"/>
        <v>1.5253433108724738E-2</v>
      </c>
    </row>
    <row r="109" spans="1:7" hidden="1" x14ac:dyDescent="0.2">
      <c r="A109" s="16">
        <v>44664</v>
      </c>
      <c r="B109" s="12">
        <v>167.4633</v>
      </c>
      <c r="C109">
        <v>4446.58984375</v>
      </c>
      <c r="D109" s="17">
        <f t="shared" si="4"/>
        <v>1.6342114430608401E-2</v>
      </c>
      <c r="E109" s="17">
        <f t="shared" si="5"/>
        <v>1.1174577597236057E-2</v>
      </c>
      <c r="F109" s="17">
        <f t="shared" si="6"/>
        <v>1.4943638428688576E-2</v>
      </c>
      <c r="G109" s="17">
        <f t="shared" si="7"/>
        <v>1.3984760019198246E-3</v>
      </c>
    </row>
    <row r="110" spans="1:7" hidden="1" x14ac:dyDescent="0.2">
      <c r="A110" s="15">
        <v>44665</v>
      </c>
      <c r="B110" s="12">
        <v>162.44139999999999</v>
      </c>
      <c r="C110">
        <v>4392.58984375</v>
      </c>
      <c r="D110" s="17">
        <f t="shared" si="4"/>
        <v>-2.9988063056204051E-2</v>
      </c>
      <c r="E110" s="17">
        <f t="shared" si="5"/>
        <v>-1.214413784439794E-2</v>
      </c>
      <c r="F110" s="17">
        <f t="shared" si="6"/>
        <v>-1.4897604059220349E-2</v>
      </c>
      <c r="G110" s="17">
        <f t="shared" si="7"/>
        <v>-1.5090458996983701E-2</v>
      </c>
    </row>
    <row r="111" spans="1:7" hidden="1" x14ac:dyDescent="0.2">
      <c r="A111" s="16">
        <v>44669</v>
      </c>
      <c r="B111" s="12">
        <v>162.2252</v>
      </c>
      <c r="C111">
        <v>4391.68994140625</v>
      </c>
      <c r="D111" s="17">
        <f t="shared" si="4"/>
        <v>-1.3309414964410848E-3</v>
      </c>
      <c r="E111" s="17">
        <f t="shared" si="5"/>
        <v>-2.0486828403298851E-4</v>
      </c>
      <c r="F111" s="17">
        <f t="shared" si="6"/>
        <v>3.8122375490708105E-4</v>
      </c>
      <c r="G111" s="17">
        <f t="shared" si="7"/>
        <v>-1.7121652513481659E-3</v>
      </c>
    </row>
    <row r="112" spans="1:7" hidden="1" x14ac:dyDescent="0.2">
      <c r="A112" s="15">
        <v>44670</v>
      </c>
      <c r="B112" s="12">
        <v>164.51499999999999</v>
      </c>
      <c r="C112">
        <v>4462.2099609375</v>
      </c>
      <c r="D112" s="17">
        <f t="shared" si="4"/>
        <v>1.4114946383175786E-2</v>
      </c>
      <c r="E112" s="17">
        <f t="shared" si="5"/>
        <v>1.6057604355527166E-2</v>
      </c>
      <c r="F112" s="17">
        <f t="shared" si="6"/>
        <v>2.1192506893756232E-2</v>
      </c>
      <c r="G112" s="17">
        <f t="shared" si="7"/>
        <v>-7.0775605105804461E-3</v>
      </c>
    </row>
    <row r="113" spans="1:7" hidden="1" x14ac:dyDescent="0.2">
      <c r="A113" s="16">
        <v>44671</v>
      </c>
      <c r="B113" s="12">
        <v>164.34790000000001</v>
      </c>
      <c r="C113">
        <v>4459.4501953125</v>
      </c>
      <c r="D113" s="17">
        <f t="shared" si="4"/>
        <v>-1.0157128529312276E-3</v>
      </c>
      <c r="E113" s="17">
        <f t="shared" si="5"/>
        <v>-6.1847507158097059E-4</v>
      </c>
      <c r="F113" s="17">
        <f t="shared" si="6"/>
        <v>-1.4807385896694854E-4</v>
      </c>
      <c r="G113" s="17">
        <f t="shared" si="7"/>
        <v>-8.6763899396427905E-4</v>
      </c>
    </row>
    <row r="114" spans="1:7" hidden="1" x14ac:dyDescent="0.2">
      <c r="A114" s="15">
        <v>44672</v>
      </c>
      <c r="B114" s="12">
        <v>163.55189999999999</v>
      </c>
      <c r="C114">
        <v>4393.66015625</v>
      </c>
      <c r="D114" s="17">
        <f t="shared" si="4"/>
        <v>-4.8433840651448401E-3</v>
      </c>
      <c r="E114" s="17">
        <f t="shared" si="5"/>
        <v>-1.4752948498371943E-2</v>
      </c>
      <c r="F114" s="17">
        <f t="shared" si="6"/>
        <v>-1.8236130639946245E-2</v>
      </c>
      <c r="G114" s="17">
        <f t="shared" si="7"/>
        <v>1.3392746574801405E-2</v>
      </c>
    </row>
    <row r="115" spans="1:7" hidden="1" x14ac:dyDescent="0.2">
      <c r="A115" s="16">
        <v>44673</v>
      </c>
      <c r="B115" s="12">
        <v>159.0017</v>
      </c>
      <c r="C115">
        <v>4271.77978515625</v>
      </c>
      <c r="D115" s="17">
        <f t="shared" si="4"/>
        <v>-2.7821138121905009E-2</v>
      </c>
      <c r="E115" s="17">
        <f t="shared" si="5"/>
        <v>-2.7740054250753654E-2</v>
      </c>
      <c r="F115" s="17">
        <f t="shared" si="6"/>
        <v>-3.4855887115939461E-2</v>
      </c>
      <c r="G115" s="17">
        <f t="shared" si="7"/>
        <v>7.0347489940344524E-3</v>
      </c>
    </row>
    <row r="116" spans="1:7" hidden="1" x14ac:dyDescent="0.2">
      <c r="A116" s="15">
        <v>44676</v>
      </c>
      <c r="B116" s="12">
        <v>160.0729</v>
      </c>
      <c r="C116">
        <v>4296.1201171875</v>
      </c>
      <c r="D116" s="17">
        <f t="shared" si="4"/>
        <v>6.7370348870483543E-3</v>
      </c>
      <c r="E116" s="17">
        <f t="shared" si="5"/>
        <v>5.6979369853822348E-3</v>
      </c>
      <c r="F116" s="17">
        <f t="shared" si="6"/>
        <v>7.935115127886725E-3</v>
      </c>
      <c r="G116" s="17">
        <f t="shared" si="7"/>
        <v>-1.1980802408383708E-3</v>
      </c>
    </row>
    <row r="117" spans="1:7" hidden="1" x14ac:dyDescent="0.2">
      <c r="A117" s="16">
        <v>44677</v>
      </c>
      <c r="B117" s="12">
        <v>154.0977</v>
      </c>
      <c r="C117">
        <v>4175.2001953125</v>
      </c>
      <c r="D117" s="17">
        <f t="shared" si="4"/>
        <v>-3.7327992433447532E-2</v>
      </c>
      <c r="E117" s="17">
        <f t="shared" si="5"/>
        <v>-2.8146308431003852E-2</v>
      </c>
      <c r="F117" s="17">
        <f t="shared" si="6"/>
        <v>-3.5375775509230961E-2</v>
      </c>
      <c r="G117" s="17">
        <f t="shared" si="7"/>
        <v>-1.952216924216571E-3</v>
      </c>
    </row>
    <row r="118" spans="1:7" hidden="1" x14ac:dyDescent="0.2">
      <c r="A118" s="15">
        <v>44678</v>
      </c>
      <c r="B118" s="12">
        <v>153.8717</v>
      </c>
      <c r="C118">
        <v>4183.9599609375</v>
      </c>
      <c r="D118" s="17">
        <f t="shared" si="4"/>
        <v>-1.466602032347053E-3</v>
      </c>
      <c r="E118" s="17">
        <f t="shared" si="5"/>
        <v>2.0980468517017847E-3</v>
      </c>
      <c r="F118" s="17">
        <f t="shared" si="6"/>
        <v>3.3282921372348156E-3</v>
      </c>
      <c r="G118" s="17">
        <f t="shared" si="7"/>
        <v>-4.7948941695818686E-3</v>
      </c>
    </row>
    <row r="119" spans="1:7" hidden="1" x14ac:dyDescent="0.2">
      <c r="A119" s="16">
        <v>44679</v>
      </c>
      <c r="B119" s="12">
        <v>160.81979999999999</v>
      </c>
      <c r="C119">
        <v>4287.5</v>
      </c>
      <c r="D119" s="17">
        <f t="shared" si="4"/>
        <v>4.5155151987012365E-2</v>
      </c>
      <c r="E119" s="17">
        <f t="shared" si="5"/>
        <v>2.4746900072939448E-2</v>
      </c>
      <c r="F119" s="17">
        <f t="shared" si="6"/>
        <v>3.2312303831176156E-2</v>
      </c>
      <c r="G119" s="17">
        <f t="shared" si="7"/>
        <v>1.2842848155836209E-2</v>
      </c>
    </row>
    <row r="120" spans="1:7" hidden="1" x14ac:dyDescent="0.2">
      <c r="A120" s="15">
        <v>44680</v>
      </c>
      <c r="B120" s="12">
        <v>154.9331</v>
      </c>
      <c r="C120">
        <v>4131.93017578125</v>
      </c>
      <c r="D120" s="17">
        <f t="shared" si="4"/>
        <v>-3.6604323596969968E-2</v>
      </c>
      <c r="E120" s="17">
        <f t="shared" si="5"/>
        <v>-3.6284507106413955E-2</v>
      </c>
      <c r="F120" s="17">
        <f t="shared" si="6"/>
        <v>-4.579032688945376E-2</v>
      </c>
      <c r="G120" s="17">
        <f t="shared" si="7"/>
        <v>9.1860032924837923E-3</v>
      </c>
    </row>
    <row r="121" spans="1:7" hidden="1" x14ac:dyDescent="0.2">
      <c r="A121" s="16">
        <v>44683</v>
      </c>
      <c r="B121" s="12">
        <v>155.23769999999999</v>
      </c>
      <c r="C121">
        <v>4155.3798828125</v>
      </c>
      <c r="D121" s="17">
        <f t="shared" si="4"/>
        <v>1.9660098455398511E-3</v>
      </c>
      <c r="E121" s="17">
        <f t="shared" si="5"/>
        <v>5.6752428123536536E-3</v>
      </c>
      <c r="F121" s="17">
        <f t="shared" si="6"/>
        <v>7.9060731198866054E-3</v>
      </c>
      <c r="G121" s="17">
        <f t="shared" si="7"/>
        <v>-5.9400632743467543E-3</v>
      </c>
    </row>
    <row r="122" spans="1:7" hidden="1" x14ac:dyDescent="0.2">
      <c r="A122" s="15">
        <v>44684</v>
      </c>
      <c r="B122" s="12">
        <v>156.73150000000001</v>
      </c>
      <c r="C122">
        <v>4175.47998046875</v>
      </c>
      <c r="D122" s="17">
        <f t="shared" si="4"/>
        <v>9.6226625362267892E-3</v>
      </c>
      <c r="E122" s="17">
        <f t="shared" si="5"/>
        <v>4.8371263814863674E-3</v>
      </c>
      <c r="F122" s="17">
        <f t="shared" si="6"/>
        <v>6.8335253755988992E-3</v>
      </c>
      <c r="G122" s="17">
        <f t="shared" si="7"/>
        <v>2.78913716062789E-3</v>
      </c>
    </row>
    <row r="123" spans="1:7" hidden="1" x14ac:dyDescent="0.2">
      <c r="A123" s="16">
        <v>44685</v>
      </c>
      <c r="B123" s="12">
        <v>163.15880000000001</v>
      </c>
      <c r="C123">
        <v>4300.169921875</v>
      </c>
      <c r="D123" s="17">
        <f t="shared" si="4"/>
        <v>4.1008348672730177E-2</v>
      </c>
      <c r="E123" s="17">
        <f t="shared" si="5"/>
        <v>2.9862421084402291E-2</v>
      </c>
      <c r="F123" s="17">
        <f t="shared" si="6"/>
        <v>3.8858698007010702E-2</v>
      </c>
      <c r="G123" s="17">
        <f t="shared" si="7"/>
        <v>2.1496506657194756E-3</v>
      </c>
    </row>
    <row r="124" spans="1:7" hidden="1" x14ac:dyDescent="0.2">
      <c r="A124" s="15">
        <v>44686</v>
      </c>
      <c r="B124" s="12">
        <v>154.06819999999999</v>
      </c>
      <c r="C124">
        <v>4146.8701171875</v>
      </c>
      <c r="D124" s="17">
        <f t="shared" si="4"/>
        <v>-5.5716271509719473E-2</v>
      </c>
      <c r="E124" s="17">
        <f t="shared" si="5"/>
        <v>-3.5649708609806985E-2</v>
      </c>
      <c r="F124" s="17">
        <f t="shared" si="6"/>
        <v>-4.4977967567362338E-2</v>
      </c>
      <c r="G124" s="17">
        <f t="shared" si="7"/>
        <v>-1.0738303942357134E-2</v>
      </c>
    </row>
    <row r="125" spans="1:7" hidden="1" x14ac:dyDescent="0.2">
      <c r="A125" s="16">
        <v>44687</v>
      </c>
      <c r="B125" s="12">
        <v>154.79660000000001</v>
      </c>
      <c r="C125">
        <v>4123.33984375</v>
      </c>
      <c r="D125" s="17">
        <f t="shared" si="4"/>
        <v>4.727776400321515E-3</v>
      </c>
      <c r="E125" s="17">
        <f t="shared" si="5"/>
        <v>-5.6742248424840325E-3</v>
      </c>
      <c r="F125" s="17">
        <f t="shared" si="6"/>
        <v>-6.6179780545617154E-3</v>
      </c>
      <c r="G125" s="17">
        <f t="shared" si="7"/>
        <v>1.1345754454883231E-2</v>
      </c>
    </row>
    <row r="126" spans="1:7" hidden="1" x14ac:dyDescent="0.2">
      <c r="A126" s="15">
        <v>44690</v>
      </c>
      <c r="B126" s="12">
        <v>149.65899999999999</v>
      </c>
      <c r="C126">
        <v>3991.239990234375</v>
      </c>
      <c r="D126" s="17">
        <f t="shared" si="4"/>
        <v>-3.3189359456215595E-2</v>
      </c>
      <c r="E126" s="17">
        <f t="shared" si="5"/>
        <v>-3.2037100632356763E-2</v>
      </c>
      <c r="F126" s="17">
        <f t="shared" si="6"/>
        <v>-4.0354869398053737E-2</v>
      </c>
      <c r="G126" s="17">
        <f t="shared" si="7"/>
        <v>7.1655099418381427E-3</v>
      </c>
    </row>
    <row r="127" spans="1:7" hidden="1" x14ac:dyDescent="0.2">
      <c r="A127" s="16">
        <v>44691</v>
      </c>
      <c r="B127" s="12">
        <v>152.0703</v>
      </c>
      <c r="C127">
        <v>4001.050048828125</v>
      </c>
      <c r="D127" s="17">
        <f t="shared" si="4"/>
        <v>1.6111961191775936E-2</v>
      </c>
      <c r="E127" s="17">
        <f t="shared" si="5"/>
        <v>2.4578974498534745E-3</v>
      </c>
      <c r="F127" s="17">
        <f t="shared" si="6"/>
        <v>3.7887973046717392E-3</v>
      </c>
      <c r="G127" s="17">
        <f t="shared" si="7"/>
        <v>1.2323163887104197E-2</v>
      </c>
    </row>
    <row r="128" spans="1:7" hidden="1" x14ac:dyDescent="0.2">
      <c r="A128" s="15">
        <v>44692</v>
      </c>
      <c r="B128" s="12">
        <v>144.1867</v>
      </c>
      <c r="C128">
        <v>3935.179931640625</v>
      </c>
      <c r="D128" s="17">
        <f t="shared" si="4"/>
        <v>-5.1841812635340379E-2</v>
      </c>
      <c r="E128" s="17">
        <f t="shared" si="5"/>
        <v>-1.6463207503938371E-2</v>
      </c>
      <c r="F128" s="17">
        <f t="shared" si="6"/>
        <v>-2.0424769796763432E-2</v>
      </c>
      <c r="G128" s="17">
        <f t="shared" si="7"/>
        <v>-3.141704283857695E-2</v>
      </c>
    </row>
    <row r="129" spans="1:7" hidden="1" x14ac:dyDescent="0.2">
      <c r="A129" s="16">
        <v>44693</v>
      </c>
      <c r="B129" s="12">
        <v>140.309</v>
      </c>
      <c r="C129">
        <v>3930.080078125</v>
      </c>
      <c r="D129" s="17">
        <f t="shared" si="4"/>
        <v>-2.689360391769835E-2</v>
      </c>
      <c r="E129" s="17">
        <f t="shared" si="5"/>
        <v>-1.2959645058717717E-3</v>
      </c>
      <c r="F129" s="17">
        <f t="shared" si="6"/>
        <v>-1.015065290903706E-3</v>
      </c>
      <c r="G129" s="17">
        <f t="shared" si="7"/>
        <v>-2.5878538626794644E-2</v>
      </c>
    </row>
    <row r="130" spans="1:7" hidden="1" x14ac:dyDescent="0.2">
      <c r="A130" s="15">
        <v>44694</v>
      </c>
      <c r="B130" s="12">
        <v>144.78720000000001</v>
      </c>
      <c r="C130">
        <v>4023.889892578125</v>
      </c>
      <c r="D130" s="17">
        <f t="shared" si="4"/>
        <v>3.191669814480913E-2</v>
      </c>
      <c r="E130" s="17">
        <f t="shared" si="5"/>
        <v>2.3869695423071491E-2</v>
      </c>
      <c r="F130" s="17">
        <f t="shared" si="6"/>
        <v>3.1189734419762787E-2</v>
      </c>
      <c r="G130" s="17">
        <f t="shared" si="7"/>
        <v>7.2696372504634302E-4</v>
      </c>
    </row>
    <row r="131" spans="1:7" hidden="1" x14ac:dyDescent="0.2">
      <c r="A131" s="16">
        <v>44697</v>
      </c>
      <c r="B131" s="12">
        <v>143.24189999999999</v>
      </c>
      <c r="C131">
        <v>4008.010009765625</v>
      </c>
      <c r="D131" s="17">
        <f t="shared" si="4"/>
        <v>-1.0672904787163651E-2</v>
      </c>
      <c r="E131" s="17">
        <f t="shared" si="5"/>
        <v>-3.9464009295556712E-3</v>
      </c>
      <c r="F131" s="17">
        <f t="shared" si="6"/>
        <v>-4.4068608731218997E-3</v>
      </c>
      <c r="G131" s="17">
        <f t="shared" si="7"/>
        <v>-6.2660439140417509E-3</v>
      </c>
    </row>
    <row r="132" spans="1:7" hidden="1" x14ac:dyDescent="0.2">
      <c r="A132" s="15">
        <v>44698</v>
      </c>
      <c r="B132" s="12">
        <v>146.8835</v>
      </c>
      <c r="C132">
        <v>4088.85009765625</v>
      </c>
      <c r="D132" s="17">
        <f t="shared" si="4"/>
        <v>2.5422728964081154E-2</v>
      </c>
      <c r="E132" s="17">
        <f t="shared" si="5"/>
        <v>2.0169632234863677E-2</v>
      </c>
      <c r="F132" s="17">
        <f t="shared" si="6"/>
        <v>2.6454718758361598E-2</v>
      </c>
      <c r="G132" s="17">
        <f t="shared" si="7"/>
        <v>-1.031989794280444E-3</v>
      </c>
    </row>
    <row r="133" spans="1:7" hidden="1" x14ac:dyDescent="0.2">
      <c r="A133" s="16">
        <v>44699</v>
      </c>
      <c r="B133" s="12">
        <v>138.59649999999999</v>
      </c>
      <c r="C133">
        <v>3923.679931640625</v>
      </c>
      <c r="D133" s="17">
        <f t="shared" si="4"/>
        <v>-5.6418862567953587E-2</v>
      </c>
      <c r="E133" s="17">
        <f t="shared" si="5"/>
        <v>-4.0395260787452592E-2</v>
      </c>
      <c r="F133" s="17">
        <f t="shared" si="6"/>
        <v>-5.1050908147069661E-2</v>
      </c>
      <c r="G133" s="17">
        <f t="shared" si="7"/>
        <v>-5.3679544208839261E-3</v>
      </c>
    </row>
    <row r="134" spans="1:7" hidden="1" x14ac:dyDescent="0.2">
      <c r="A134" s="15">
        <v>44700</v>
      </c>
      <c r="B134" s="12">
        <v>135.18129999999999</v>
      </c>
      <c r="C134">
        <v>3900.7900390625</v>
      </c>
      <c r="D134" s="17">
        <f t="shared" si="4"/>
        <v>-2.4641314896119315E-2</v>
      </c>
      <c r="E134" s="17">
        <f t="shared" si="5"/>
        <v>-5.8337818009925879E-3</v>
      </c>
      <c r="F134" s="17">
        <f t="shared" si="6"/>
        <v>-6.8221650262413778E-3</v>
      </c>
      <c r="G134" s="17">
        <f t="shared" si="7"/>
        <v>-1.7819149869877936E-2</v>
      </c>
    </row>
    <row r="135" spans="1:7" hidden="1" x14ac:dyDescent="0.2">
      <c r="A135" s="16">
        <v>44701</v>
      </c>
      <c r="B135" s="12">
        <v>135.41739999999999</v>
      </c>
      <c r="C135">
        <v>3901.360107421875</v>
      </c>
      <c r="D135" s="17">
        <f t="shared" si="4"/>
        <v>1.746543345862106E-3</v>
      </c>
      <c r="E135" s="17">
        <f t="shared" si="5"/>
        <v>1.4614176965843662E-4</v>
      </c>
      <c r="F135" s="17">
        <f t="shared" si="6"/>
        <v>8.3041557055907442E-4</v>
      </c>
      <c r="G135" s="17">
        <f t="shared" si="7"/>
        <v>9.1612777530303161E-4</v>
      </c>
    </row>
    <row r="136" spans="1:7" hidden="1" x14ac:dyDescent="0.2">
      <c r="A136" s="15">
        <v>44704</v>
      </c>
      <c r="B136" s="12">
        <v>140.8503</v>
      </c>
      <c r="C136">
        <v>3973.75</v>
      </c>
      <c r="D136" s="17">
        <f t="shared" si="4"/>
        <v>4.0119659659689333E-2</v>
      </c>
      <c r="E136" s="17">
        <f t="shared" si="5"/>
        <v>1.8555039930923556E-2</v>
      </c>
      <c r="F136" s="17">
        <f t="shared" si="6"/>
        <v>2.4388505437924399E-2</v>
      </c>
      <c r="G136" s="17">
        <f t="shared" si="7"/>
        <v>1.5731154221764933E-2</v>
      </c>
    </row>
    <row r="137" spans="1:7" hidden="1" x14ac:dyDescent="0.2">
      <c r="A137" s="16">
        <v>44705</v>
      </c>
      <c r="B137" s="12">
        <v>138.1437</v>
      </c>
      <c r="C137">
        <v>3941.47998046875</v>
      </c>
      <c r="D137" s="17">
        <f t="shared" si="4"/>
        <v>-1.9216146504480336E-2</v>
      </c>
      <c r="E137" s="17">
        <f t="shared" si="5"/>
        <v>-8.1207976171752128E-3</v>
      </c>
      <c r="F137" s="17">
        <f t="shared" si="6"/>
        <v>-9.7488868568331929E-3</v>
      </c>
      <c r="G137" s="17">
        <f t="shared" si="7"/>
        <v>-9.467259647647143E-3</v>
      </c>
    </row>
    <row r="138" spans="1:7" hidden="1" x14ac:dyDescent="0.2">
      <c r="A138" s="15">
        <v>44706</v>
      </c>
      <c r="B138" s="12">
        <v>138.30119999999999</v>
      </c>
      <c r="C138">
        <v>3978.72998046875</v>
      </c>
      <c r="D138" s="17">
        <f t="shared" si="4"/>
        <v>1.1401171388922826E-3</v>
      </c>
      <c r="E138" s="17">
        <f t="shared" si="5"/>
        <v>9.450764734207695E-3</v>
      </c>
      <c r="F138" s="17">
        <f t="shared" si="6"/>
        <v>1.2737654236370593E-2</v>
      </c>
      <c r="G138" s="17">
        <f t="shared" si="7"/>
        <v>-1.159753709747831E-2</v>
      </c>
    </row>
    <row r="139" spans="1:7" hidden="1" x14ac:dyDescent="0.2">
      <c r="A139" s="16">
        <v>44707</v>
      </c>
      <c r="B139" s="12">
        <v>141.50970000000001</v>
      </c>
      <c r="C139">
        <v>4057.840087890625</v>
      </c>
      <c r="D139" s="17">
        <f t="shared" ref="D139:D202" si="8">(B139/B138)-1</f>
        <v>2.3199364864513239E-2</v>
      </c>
      <c r="E139" s="17">
        <f t="shared" ref="E139:E202" si="9">(C139/C138)-1</f>
        <v>1.9883256167224195E-2</v>
      </c>
      <c r="F139" s="17">
        <f t="shared" si="6"/>
        <v>2.6088239837232623E-2</v>
      </c>
      <c r="G139" s="17">
        <f t="shared" si="7"/>
        <v>-2.8888749727193838E-3</v>
      </c>
    </row>
    <row r="140" spans="1:7" hidden="1" x14ac:dyDescent="0.2">
      <c r="A140" s="15">
        <v>44708</v>
      </c>
      <c r="B140" s="12">
        <v>147.27719999999999</v>
      </c>
      <c r="C140">
        <v>4158.240234375</v>
      </c>
      <c r="D140" s="17">
        <f t="shared" si="8"/>
        <v>4.0756923376984E-2</v>
      </c>
      <c r="E140" s="17">
        <f t="shared" si="9"/>
        <v>2.4742262955109728E-2</v>
      </c>
      <c r="F140" s="17">
        <f t="shared" si="6"/>
        <v>3.2306369655344384E-2</v>
      </c>
      <c r="G140" s="17">
        <f t="shared" si="7"/>
        <v>8.4505537216396157E-3</v>
      </c>
    </row>
    <row r="141" spans="1:7" hidden="1" x14ac:dyDescent="0.2">
      <c r="A141" s="16">
        <v>44712</v>
      </c>
      <c r="B141" s="12">
        <v>146.4898</v>
      </c>
      <c r="C141">
        <v>4132.14990234375</v>
      </c>
      <c r="D141" s="17">
        <f t="shared" si="8"/>
        <v>-5.346380838310294E-3</v>
      </c>
      <c r="E141" s="17">
        <f t="shared" si="9"/>
        <v>-6.2743686176590652E-3</v>
      </c>
      <c r="F141" s="17">
        <f t="shared" ref="F141:F204" si="10">$B$2+$B$3*E141</f>
        <v>-7.3859893100458778E-3</v>
      </c>
      <c r="G141" s="17">
        <f t="shared" ref="G141:G204" si="11">D141-F141</f>
        <v>2.0396084717355838E-3</v>
      </c>
    </row>
    <row r="142" spans="1:7" hidden="1" x14ac:dyDescent="0.2">
      <c r="A142" s="15">
        <v>44713</v>
      </c>
      <c r="B142" s="12">
        <v>146.36189999999999</v>
      </c>
      <c r="C142">
        <v>4101.22998046875</v>
      </c>
      <c r="D142" s="17">
        <f t="shared" si="8"/>
        <v>-8.7309833176107965E-4</v>
      </c>
      <c r="E142" s="17">
        <f t="shared" si="9"/>
        <v>-7.4827686811318461E-3</v>
      </c>
      <c r="F142" s="17">
        <f t="shared" si="10"/>
        <v>-8.9323935022816488E-3</v>
      </c>
      <c r="G142" s="17">
        <f t="shared" si="11"/>
        <v>8.0592951705205692E-3</v>
      </c>
    </row>
    <row r="143" spans="1:7" hidden="1" x14ac:dyDescent="0.2">
      <c r="A143" s="16">
        <v>44714</v>
      </c>
      <c r="B143" s="12">
        <v>148.82239999999999</v>
      </c>
      <c r="C143">
        <v>4176.81982421875</v>
      </c>
      <c r="D143" s="17">
        <f t="shared" si="8"/>
        <v>1.6811069000880696E-2</v>
      </c>
      <c r="E143" s="17">
        <f t="shared" si="9"/>
        <v>1.8431018038486124E-2</v>
      </c>
      <c r="F143" s="17">
        <f t="shared" si="10"/>
        <v>2.4229793120545764E-2</v>
      </c>
      <c r="G143" s="17">
        <f t="shared" si="11"/>
        <v>-7.4187241196650676E-3</v>
      </c>
    </row>
    <row r="144" spans="1:7" hidden="1" x14ac:dyDescent="0.2">
      <c r="A144" s="15">
        <v>44715</v>
      </c>
      <c r="B144" s="12">
        <v>143.08439999999999</v>
      </c>
      <c r="C144">
        <v>4108.5400390625</v>
      </c>
      <c r="D144" s="17">
        <f t="shared" si="8"/>
        <v>-3.8556023824370511E-2</v>
      </c>
      <c r="E144" s="17">
        <f t="shared" si="9"/>
        <v>-1.6347313992415624E-2</v>
      </c>
      <c r="F144" s="17">
        <f t="shared" si="10"/>
        <v>-2.0276459466857744E-2</v>
      </c>
      <c r="G144" s="17">
        <f t="shared" si="11"/>
        <v>-1.8279564357512768E-2</v>
      </c>
    </row>
    <row r="145" spans="1:7" hidden="1" x14ac:dyDescent="0.2">
      <c r="A145" s="16">
        <v>44718</v>
      </c>
      <c r="B145" s="12">
        <v>143.83240000000001</v>
      </c>
      <c r="C145">
        <v>4121.43017578125</v>
      </c>
      <c r="D145" s="17">
        <f t="shared" si="8"/>
        <v>5.2276838006102277E-3</v>
      </c>
      <c r="E145" s="17">
        <f t="shared" si="9"/>
        <v>3.1374007789131131E-3</v>
      </c>
      <c r="F145" s="17">
        <f t="shared" si="10"/>
        <v>4.6583659421279193E-3</v>
      </c>
      <c r="G145" s="17">
        <f t="shared" si="11"/>
        <v>5.6931785848230842E-4</v>
      </c>
    </row>
    <row r="146" spans="1:7" hidden="1" x14ac:dyDescent="0.2">
      <c r="A146" s="15">
        <v>44719</v>
      </c>
      <c r="B146" s="12">
        <v>146.36189999999999</v>
      </c>
      <c r="C146">
        <v>4160.68017578125</v>
      </c>
      <c r="D146" s="17">
        <f t="shared" si="8"/>
        <v>1.7586440885363652E-2</v>
      </c>
      <c r="E146" s="17">
        <f t="shared" si="9"/>
        <v>9.5233931732350285E-3</v>
      </c>
      <c r="F146" s="17">
        <f t="shared" si="10"/>
        <v>1.2830597729161081E-2</v>
      </c>
      <c r="G146" s="17">
        <f t="shared" si="11"/>
        <v>4.7558431562025709E-3</v>
      </c>
    </row>
    <row r="147" spans="1:7" hidden="1" x14ac:dyDescent="0.2">
      <c r="A147" s="16">
        <v>44720</v>
      </c>
      <c r="B147" s="12">
        <v>145.62370000000001</v>
      </c>
      <c r="C147">
        <v>4115.77001953125</v>
      </c>
      <c r="D147" s="17">
        <f t="shared" si="8"/>
        <v>-5.0436623192235963E-3</v>
      </c>
      <c r="E147" s="17">
        <f t="shared" si="9"/>
        <v>-1.0793945785935621E-2</v>
      </c>
      <c r="F147" s="17">
        <f t="shared" si="10"/>
        <v>-1.3169746934213997E-2</v>
      </c>
      <c r="G147" s="17">
        <f t="shared" si="11"/>
        <v>8.1260846149904011E-3</v>
      </c>
    </row>
    <row r="148" spans="1:7" hidden="1" x14ac:dyDescent="0.2">
      <c r="A148" s="15">
        <v>44721</v>
      </c>
      <c r="B148" s="12">
        <v>140.3877</v>
      </c>
      <c r="C148">
        <v>4017.820068359375</v>
      </c>
      <c r="D148" s="17">
        <f t="shared" si="8"/>
        <v>-3.5955685784662905E-2</v>
      </c>
      <c r="E148" s="17">
        <f t="shared" si="9"/>
        <v>-2.3798693976353591E-2</v>
      </c>
      <c r="F148" s="17">
        <f t="shared" si="10"/>
        <v>-2.9812080651772491E-2</v>
      </c>
      <c r="G148" s="17">
        <f t="shared" si="11"/>
        <v>-6.1436051328904139E-3</v>
      </c>
    </row>
    <row r="149" spans="1:7" hidden="1" x14ac:dyDescent="0.2">
      <c r="A149" s="16">
        <v>44722</v>
      </c>
      <c r="B149" s="12">
        <v>134.96469999999999</v>
      </c>
      <c r="C149">
        <v>3900.860107421875</v>
      </c>
      <c r="D149" s="17">
        <f t="shared" si="8"/>
        <v>-3.86287402671317E-2</v>
      </c>
      <c r="E149" s="17">
        <f t="shared" si="9"/>
        <v>-2.9110303335524668E-2</v>
      </c>
      <c r="F149" s="17">
        <f t="shared" si="10"/>
        <v>-3.6609411460358572E-2</v>
      </c>
      <c r="G149" s="17">
        <f t="shared" si="11"/>
        <v>-2.0193288067731283E-3</v>
      </c>
    </row>
    <row r="150" spans="1:7" hidden="1" x14ac:dyDescent="0.2">
      <c r="A150" s="15">
        <v>44725</v>
      </c>
      <c r="B150" s="12">
        <v>129.79759999999999</v>
      </c>
      <c r="C150">
        <v>3749.6298828125</v>
      </c>
      <c r="D150" s="17">
        <f t="shared" si="8"/>
        <v>-3.8284825587727833E-2</v>
      </c>
      <c r="E150" s="17">
        <f t="shared" si="9"/>
        <v>-3.8768430665237275E-2</v>
      </c>
      <c r="F150" s="17">
        <f t="shared" si="10"/>
        <v>-4.8969033942413212E-2</v>
      </c>
      <c r="G150" s="17">
        <f t="shared" si="11"/>
        <v>1.0684208354685379E-2</v>
      </c>
    </row>
    <row r="151" spans="1:7" hidden="1" x14ac:dyDescent="0.2">
      <c r="A151" s="16">
        <v>44726</v>
      </c>
      <c r="B151" s="12">
        <v>130.66370000000001</v>
      </c>
      <c r="C151">
        <v>3735.47998046875</v>
      </c>
      <c r="D151" s="17">
        <f t="shared" si="8"/>
        <v>6.6726965675791838E-3</v>
      </c>
      <c r="E151" s="17">
        <f t="shared" si="9"/>
        <v>-3.7736797459957394E-3</v>
      </c>
      <c r="F151" s="17">
        <f t="shared" si="10"/>
        <v>-4.1858274832548038E-3</v>
      </c>
      <c r="G151" s="17">
        <f t="shared" si="11"/>
        <v>1.0858524050833988E-2</v>
      </c>
    </row>
    <row r="152" spans="1:7" hidden="1" x14ac:dyDescent="0.2">
      <c r="A152" s="15">
        <v>44727</v>
      </c>
      <c r="B152" s="12">
        <v>133.29159999999999</v>
      </c>
      <c r="C152">
        <v>3789.989990234375</v>
      </c>
      <c r="D152" s="17">
        <f t="shared" si="8"/>
        <v>2.0111936214878279E-2</v>
      </c>
      <c r="E152" s="17">
        <f t="shared" si="9"/>
        <v>1.4592504858983224E-2</v>
      </c>
      <c r="F152" s="17">
        <f t="shared" si="10"/>
        <v>1.9317601328965935E-2</v>
      </c>
      <c r="G152" s="17">
        <f t="shared" si="11"/>
        <v>7.9433488591234419E-4</v>
      </c>
    </row>
    <row r="153" spans="1:7" hidden="1" x14ac:dyDescent="0.2">
      <c r="A153" s="16">
        <v>44728</v>
      </c>
      <c r="B153" s="12">
        <v>128.00640000000001</v>
      </c>
      <c r="C153">
        <v>3666.77001953125</v>
      </c>
      <c r="D153" s="17">
        <f t="shared" si="8"/>
        <v>-3.965141089160884E-2</v>
      </c>
      <c r="E153" s="17">
        <f t="shared" si="9"/>
        <v>-3.2511951488163437E-2</v>
      </c>
      <c r="F153" s="17">
        <f t="shared" si="10"/>
        <v>-4.0962541787606478E-2</v>
      </c>
      <c r="G153" s="17">
        <f t="shared" si="11"/>
        <v>1.3111308959976378E-3</v>
      </c>
    </row>
    <row r="154" spans="1:7" hidden="1" x14ac:dyDescent="0.2">
      <c r="A154" s="15">
        <v>44729</v>
      </c>
      <c r="B154" s="12">
        <v>129.48269999999999</v>
      </c>
      <c r="C154">
        <v>3674.840087890625</v>
      </c>
      <c r="D154" s="17">
        <f t="shared" si="8"/>
        <v>1.1533017099144782E-2</v>
      </c>
      <c r="E154" s="17">
        <f t="shared" si="9"/>
        <v>2.2008656982546171E-3</v>
      </c>
      <c r="F154" s="17">
        <f t="shared" si="10"/>
        <v>3.4598706600736861E-3</v>
      </c>
      <c r="G154" s="17">
        <f t="shared" si="11"/>
        <v>8.0731464390710952E-3</v>
      </c>
    </row>
    <row r="155" spans="1:7" hidden="1" x14ac:dyDescent="0.2">
      <c r="A155" s="16">
        <v>44733</v>
      </c>
      <c r="B155" s="12">
        <v>133.72460000000001</v>
      </c>
      <c r="C155">
        <v>3764.7900390625</v>
      </c>
      <c r="D155" s="17">
        <f t="shared" si="8"/>
        <v>3.2760361036648256E-2</v>
      </c>
      <c r="E155" s="17">
        <f t="shared" si="9"/>
        <v>2.4477242280086964E-2</v>
      </c>
      <c r="F155" s="17">
        <f t="shared" si="10"/>
        <v>3.1967219488712846E-2</v>
      </c>
      <c r="G155" s="17">
        <f t="shared" si="11"/>
        <v>7.9314154793540953E-4</v>
      </c>
    </row>
    <row r="156" spans="1:7" hidden="1" x14ac:dyDescent="0.2">
      <c r="A156" s="15">
        <v>44734</v>
      </c>
      <c r="B156" s="12">
        <v>133.21279999999999</v>
      </c>
      <c r="C156">
        <v>3759.889892578125</v>
      </c>
      <c r="D156" s="17">
        <f t="shared" si="8"/>
        <v>-3.8272688794733778E-3</v>
      </c>
      <c r="E156" s="17">
        <f t="shared" si="9"/>
        <v>-1.3015723144006452E-3</v>
      </c>
      <c r="F156" s="17">
        <f t="shared" si="10"/>
        <v>-1.0222416713760668E-3</v>
      </c>
      <c r="G156" s="17">
        <f t="shared" si="11"/>
        <v>-2.805027208097311E-3</v>
      </c>
    </row>
    <row r="157" spans="1:7" hidden="1" x14ac:dyDescent="0.2">
      <c r="A157" s="16">
        <v>44735</v>
      </c>
      <c r="B157" s="12">
        <v>136.08670000000001</v>
      </c>
      <c r="C157">
        <v>3795.72998046875</v>
      </c>
      <c r="D157" s="17">
        <f t="shared" si="8"/>
        <v>2.1573752672416013E-2</v>
      </c>
      <c r="E157" s="17">
        <f t="shared" si="9"/>
        <v>9.5322174091778678E-3</v>
      </c>
      <c r="F157" s="17">
        <f t="shared" si="10"/>
        <v>1.2841890210738803E-2</v>
      </c>
      <c r="G157" s="17">
        <f t="shared" si="11"/>
        <v>8.7318624616772103E-3</v>
      </c>
    </row>
    <row r="158" spans="1:7" hidden="1" x14ac:dyDescent="0.2">
      <c r="A158" s="15">
        <v>44736</v>
      </c>
      <c r="B158" s="12">
        <v>139.42320000000001</v>
      </c>
      <c r="C158">
        <v>3911.739990234375</v>
      </c>
      <c r="D158" s="17">
        <f t="shared" si="8"/>
        <v>2.4517458355592492E-2</v>
      </c>
      <c r="E158" s="17">
        <f t="shared" si="9"/>
        <v>3.056329358583576E-2</v>
      </c>
      <c r="F158" s="17">
        <f t="shared" si="10"/>
        <v>3.9755613033086334E-2</v>
      </c>
      <c r="G158" s="17">
        <f t="shared" si="11"/>
        <v>-1.5238154677493843E-2</v>
      </c>
    </row>
    <row r="159" spans="1:7" hidden="1" x14ac:dyDescent="0.2">
      <c r="A159" s="16">
        <v>44739</v>
      </c>
      <c r="B159" s="12">
        <v>139.42320000000001</v>
      </c>
      <c r="C159">
        <v>3900.110107421875</v>
      </c>
      <c r="D159" s="17">
        <f t="shared" si="8"/>
        <v>0</v>
      </c>
      <c r="E159" s="17">
        <f t="shared" si="9"/>
        <v>-2.9730715337762392E-3</v>
      </c>
      <c r="F159" s="17">
        <f t="shared" si="10"/>
        <v>-3.1612794605109214E-3</v>
      </c>
      <c r="G159" s="17">
        <f t="shared" si="11"/>
        <v>3.1612794605109214E-3</v>
      </c>
    </row>
    <row r="160" spans="1:7" hidden="1" x14ac:dyDescent="0.2">
      <c r="A160" s="15">
        <v>44740</v>
      </c>
      <c r="B160" s="12">
        <v>135.2698</v>
      </c>
      <c r="C160">
        <v>3821.550048828125</v>
      </c>
      <c r="D160" s="17">
        <f t="shared" si="8"/>
        <v>-2.9789877151005006E-2</v>
      </c>
      <c r="E160" s="17">
        <f t="shared" si="9"/>
        <v>-2.0143036075892073E-2</v>
      </c>
      <c r="F160" s="17">
        <f t="shared" si="10"/>
        <v>-2.51338909747485E-2</v>
      </c>
      <c r="G160" s="17">
        <f t="shared" si="11"/>
        <v>-4.6559861762565068E-3</v>
      </c>
    </row>
    <row r="161" spans="1:7" hidden="1" x14ac:dyDescent="0.2">
      <c r="A161" s="16">
        <v>44741</v>
      </c>
      <c r="B161" s="12">
        <v>137.0316</v>
      </c>
      <c r="C161">
        <v>3818.830078125</v>
      </c>
      <c r="D161" s="17">
        <f t="shared" si="8"/>
        <v>1.302434098372296E-2</v>
      </c>
      <c r="E161" s="17">
        <f t="shared" si="9"/>
        <v>-7.1174540915908135E-4</v>
      </c>
      <c r="F161" s="17">
        <f t="shared" si="10"/>
        <v>-2.6743303925987874E-4</v>
      </c>
      <c r="G161" s="17">
        <f t="shared" si="11"/>
        <v>1.3291774022982839E-2</v>
      </c>
    </row>
    <row r="162" spans="1:7" hidden="1" x14ac:dyDescent="0.2">
      <c r="A162" s="15">
        <v>44742</v>
      </c>
      <c r="B162" s="12">
        <v>134.56120000000001</v>
      </c>
      <c r="C162">
        <v>3785.3798828125</v>
      </c>
      <c r="D162" s="17">
        <f t="shared" si="8"/>
        <v>-1.80279585146782E-2</v>
      </c>
      <c r="E162" s="17">
        <f t="shared" si="9"/>
        <v>-8.7592782679987158E-3</v>
      </c>
      <c r="F162" s="17">
        <f t="shared" si="10"/>
        <v>-1.0565958276258128E-2</v>
      </c>
      <c r="G162" s="17">
        <f t="shared" si="11"/>
        <v>-7.4620002384200718E-3</v>
      </c>
    </row>
    <row r="163" spans="1:7" hidden="1" x14ac:dyDescent="0.2">
      <c r="A163" s="16">
        <v>44743</v>
      </c>
      <c r="B163" s="12">
        <v>136.7363</v>
      </c>
      <c r="C163">
        <v>3825.330078125</v>
      </c>
      <c r="D163" s="17">
        <f t="shared" si="8"/>
        <v>1.6164392113031001E-2</v>
      </c>
      <c r="E163" s="17">
        <f t="shared" si="9"/>
        <v>1.0553814029047315E-2</v>
      </c>
      <c r="F163" s="17">
        <f t="shared" si="10"/>
        <v>1.4149239774425407E-2</v>
      </c>
      <c r="G163" s="17">
        <f t="shared" si="11"/>
        <v>2.0151523386055942E-3</v>
      </c>
    </row>
    <row r="164" spans="1:7" hidden="1" x14ac:dyDescent="0.2">
      <c r="A164" s="15">
        <v>44747</v>
      </c>
      <c r="B164" s="12">
        <v>139.32480000000001</v>
      </c>
      <c r="C164">
        <v>3831.389892578125</v>
      </c>
      <c r="D164" s="17">
        <f t="shared" si="8"/>
        <v>1.8930598531626375E-2</v>
      </c>
      <c r="E164" s="17">
        <f t="shared" si="9"/>
        <v>1.5841285142366157E-3</v>
      </c>
      <c r="F164" s="17">
        <f t="shared" si="10"/>
        <v>2.6706246183842795E-3</v>
      </c>
      <c r="G164" s="17">
        <f t="shared" si="11"/>
        <v>1.6259973913242097E-2</v>
      </c>
    </row>
    <row r="165" spans="1:7" hidden="1" x14ac:dyDescent="0.2">
      <c r="A165" s="16">
        <v>44748</v>
      </c>
      <c r="B165" s="12">
        <v>140.66329999999999</v>
      </c>
      <c r="C165">
        <v>3845.080078125</v>
      </c>
      <c r="D165" s="17">
        <f t="shared" si="8"/>
        <v>9.6070477043568303E-3</v>
      </c>
      <c r="E165" s="17">
        <f t="shared" si="9"/>
        <v>3.5731642904301975E-3</v>
      </c>
      <c r="F165" s="17">
        <f t="shared" si="10"/>
        <v>5.216017783933353E-3</v>
      </c>
      <c r="G165" s="17">
        <f t="shared" si="11"/>
        <v>4.3910299204234773E-3</v>
      </c>
    </row>
    <row r="166" spans="1:7" hidden="1" x14ac:dyDescent="0.2">
      <c r="A166" s="15">
        <v>44749</v>
      </c>
      <c r="B166" s="12">
        <v>144.03909999999999</v>
      </c>
      <c r="C166">
        <v>3902.6201171875</v>
      </c>
      <c r="D166" s="17">
        <f t="shared" si="8"/>
        <v>2.3999152586353434E-2</v>
      </c>
      <c r="E166" s="17">
        <f t="shared" si="9"/>
        <v>1.4964587965241805E-2</v>
      </c>
      <c r="F166" s="17">
        <f t="shared" si="10"/>
        <v>1.9793760585135434E-2</v>
      </c>
      <c r="G166" s="17">
        <f t="shared" si="11"/>
        <v>4.2053920012180002E-3</v>
      </c>
    </row>
    <row r="167" spans="1:7" hidden="1" x14ac:dyDescent="0.2">
      <c r="A167" s="16">
        <v>44750</v>
      </c>
      <c r="B167" s="12">
        <v>144.7182</v>
      </c>
      <c r="C167">
        <v>3899.3798828125</v>
      </c>
      <c r="D167" s="17">
        <f t="shared" si="8"/>
        <v>4.7146920523664093E-3</v>
      </c>
      <c r="E167" s="17">
        <f t="shared" si="9"/>
        <v>-8.3027152981907104E-4</v>
      </c>
      <c r="F167" s="17">
        <f t="shared" si="10"/>
        <v>-4.1911235095347605E-4</v>
      </c>
      <c r="G167" s="17">
        <f t="shared" si="11"/>
        <v>5.1338044033198849E-3</v>
      </c>
    </row>
    <row r="168" spans="1:7" hidden="1" x14ac:dyDescent="0.2">
      <c r="A168" s="15">
        <v>44753</v>
      </c>
      <c r="B168" s="12">
        <v>142.58250000000001</v>
      </c>
      <c r="C168">
        <v>3854.429931640625</v>
      </c>
      <c r="D168" s="17">
        <f t="shared" si="8"/>
        <v>-1.4757646239381028E-2</v>
      </c>
      <c r="E168" s="17">
        <f t="shared" si="9"/>
        <v>-1.1527461422777274E-2</v>
      </c>
      <c r="F168" s="17">
        <f t="shared" si="10"/>
        <v>-1.410843577590651E-2</v>
      </c>
      <c r="G168" s="17">
        <f t="shared" si="11"/>
        <v>-6.492104634745182E-4</v>
      </c>
    </row>
    <row r="169" spans="1:7" hidden="1" x14ac:dyDescent="0.2">
      <c r="A169" s="16">
        <v>44754</v>
      </c>
      <c r="B169" s="12">
        <v>143.55690000000001</v>
      </c>
      <c r="C169">
        <v>3818.800048828125</v>
      </c>
      <c r="D169" s="17">
        <f t="shared" si="8"/>
        <v>6.833938246278537E-3</v>
      </c>
      <c r="E169" s="17">
        <f t="shared" si="9"/>
        <v>-9.2438787173215742E-3</v>
      </c>
      <c r="F169" s="17">
        <f t="shared" si="10"/>
        <v>-1.1186107338679198E-2</v>
      </c>
      <c r="G169" s="17">
        <f t="shared" si="11"/>
        <v>1.8020045584957733E-2</v>
      </c>
    </row>
    <row r="170" spans="1:7" hidden="1" x14ac:dyDescent="0.2">
      <c r="A170" s="15">
        <v>44755</v>
      </c>
      <c r="B170" s="12">
        <v>143.1927</v>
      </c>
      <c r="C170">
        <v>3801.780029296875</v>
      </c>
      <c r="D170" s="17">
        <f t="shared" si="8"/>
        <v>-2.5369731444466748E-3</v>
      </c>
      <c r="E170" s="17">
        <f t="shared" si="9"/>
        <v>-4.4569025122100925E-3</v>
      </c>
      <c r="F170" s="17">
        <f t="shared" si="10"/>
        <v>-5.0601559294718981E-3</v>
      </c>
      <c r="G170" s="17">
        <f t="shared" si="11"/>
        <v>2.5231827850252233E-3</v>
      </c>
    </row>
    <row r="171" spans="1:7" hidden="1" x14ac:dyDescent="0.2">
      <c r="A171" s="16">
        <v>44756</v>
      </c>
      <c r="B171" s="12">
        <v>146.12569999999999</v>
      </c>
      <c r="C171">
        <v>3790.3798828125</v>
      </c>
      <c r="D171" s="17">
        <f t="shared" si="8"/>
        <v>2.0482887744975864E-2</v>
      </c>
      <c r="E171" s="17">
        <f t="shared" si="9"/>
        <v>-2.9986339021522701E-3</v>
      </c>
      <c r="F171" s="17">
        <f t="shared" si="10"/>
        <v>-3.1939919328245739E-3</v>
      </c>
      <c r="G171" s="17">
        <f t="shared" si="11"/>
        <v>2.3676879677800439E-2</v>
      </c>
    </row>
    <row r="172" spans="1:7" hidden="1" x14ac:dyDescent="0.2">
      <c r="A172" s="15">
        <v>44757</v>
      </c>
      <c r="B172" s="12">
        <v>147.7988</v>
      </c>
      <c r="C172">
        <v>3863.159912109375</v>
      </c>
      <c r="D172" s="17">
        <f t="shared" si="8"/>
        <v>1.144973129298954E-2</v>
      </c>
      <c r="E172" s="17">
        <f t="shared" si="9"/>
        <v>1.9201249359436678E-2</v>
      </c>
      <c r="F172" s="17">
        <f t="shared" si="10"/>
        <v>2.5215467467736875E-2</v>
      </c>
      <c r="G172" s="17">
        <f t="shared" si="11"/>
        <v>-1.3765736174747335E-2</v>
      </c>
    </row>
    <row r="173" spans="1:7" hidden="1" x14ac:dyDescent="0.2">
      <c r="A173" s="16">
        <v>44760</v>
      </c>
      <c r="B173" s="12">
        <v>144.74780000000001</v>
      </c>
      <c r="C173">
        <v>3830.85009765625</v>
      </c>
      <c r="D173" s="17">
        <f t="shared" si="8"/>
        <v>-2.064292808872592E-2</v>
      </c>
      <c r="E173" s="17">
        <f t="shared" si="9"/>
        <v>-8.3635715808313416E-3</v>
      </c>
      <c r="F173" s="17">
        <f t="shared" si="10"/>
        <v>-1.0059567637571159E-2</v>
      </c>
      <c r="G173" s="17">
        <f t="shared" si="11"/>
        <v>-1.0583360451154761E-2</v>
      </c>
    </row>
    <row r="174" spans="1:7" hidden="1" x14ac:dyDescent="0.2">
      <c r="A174" s="15">
        <v>44761</v>
      </c>
      <c r="B174" s="12">
        <v>148.6157</v>
      </c>
      <c r="C174">
        <v>3936.68994140625</v>
      </c>
      <c r="D174" s="17">
        <f t="shared" si="8"/>
        <v>2.6721649655469637E-2</v>
      </c>
      <c r="E174" s="17">
        <f t="shared" si="9"/>
        <v>2.7628291645959591E-2</v>
      </c>
      <c r="F174" s="17">
        <f t="shared" si="10"/>
        <v>3.5999655514347868E-2</v>
      </c>
      <c r="G174" s="17">
        <f t="shared" si="11"/>
        <v>-9.2780058588782313E-3</v>
      </c>
    </row>
    <row r="175" spans="1:7" hidden="1" x14ac:dyDescent="0.2">
      <c r="A175" s="16">
        <v>44762</v>
      </c>
      <c r="B175" s="12">
        <v>150.62350000000001</v>
      </c>
      <c r="C175">
        <v>3959.89990234375</v>
      </c>
      <c r="D175" s="17">
        <f t="shared" si="8"/>
        <v>1.3510012737550703E-2</v>
      </c>
      <c r="E175" s="17">
        <f t="shared" si="9"/>
        <v>5.8958061932632422E-3</v>
      </c>
      <c r="F175" s="17">
        <f t="shared" si="10"/>
        <v>8.1883307489635706E-3</v>
      </c>
      <c r="G175" s="17">
        <f t="shared" si="11"/>
        <v>5.3216819885871323E-3</v>
      </c>
    </row>
    <row r="176" spans="1:7" hidden="1" x14ac:dyDescent="0.2">
      <c r="A176" s="15">
        <v>44763</v>
      </c>
      <c r="B176" s="12">
        <v>152.89699999999999</v>
      </c>
      <c r="C176">
        <v>3998.949951171875</v>
      </c>
      <c r="D176" s="17">
        <f t="shared" si="8"/>
        <v>1.5093926246568357E-2</v>
      </c>
      <c r="E176" s="17">
        <f t="shared" si="9"/>
        <v>9.8613727091971803E-3</v>
      </c>
      <c r="F176" s="17">
        <f t="shared" si="10"/>
        <v>1.3263114233504632E-2</v>
      </c>
      <c r="G176" s="17">
        <f t="shared" si="11"/>
        <v>1.8308120130637248E-3</v>
      </c>
    </row>
    <row r="177" spans="1:7" hidden="1" x14ac:dyDescent="0.2">
      <c r="A177" s="16">
        <v>44764</v>
      </c>
      <c r="B177" s="12">
        <v>151.65690000000001</v>
      </c>
      <c r="C177">
        <v>3961.6298828125</v>
      </c>
      <c r="D177" s="17">
        <f t="shared" si="8"/>
        <v>-8.1106888951384404E-3</v>
      </c>
      <c r="E177" s="17">
        <f t="shared" si="9"/>
        <v>-9.3324669763467094E-3</v>
      </c>
      <c r="F177" s="17">
        <f t="shared" si="10"/>
        <v>-1.1299474806358433E-2</v>
      </c>
      <c r="G177" s="17">
        <f t="shared" si="11"/>
        <v>3.1887859112199931E-3</v>
      </c>
    </row>
    <row r="178" spans="1:7" hidden="1" x14ac:dyDescent="0.2">
      <c r="A178" s="15">
        <v>44767</v>
      </c>
      <c r="B178" s="12">
        <v>150.53489999999999</v>
      </c>
      <c r="C178">
        <v>3966.840087890625</v>
      </c>
      <c r="D178" s="17">
        <f t="shared" si="8"/>
        <v>-7.3982786144251023E-3</v>
      </c>
      <c r="E178" s="17">
        <f t="shared" si="9"/>
        <v>1.3151670479691902E-3</v>
      </c>
      <c r="F178" s="17">
        <f t="shared" si="10"/>
        <v>2.3264313734828197E-3</v>
      </c>
      <c r="G178" s="17">
        <f t="shared" si="11"/>
        <v>-9.7247099879079219E-3</v>
      </c>
    </row>
    <row r="179" spans="1:7" hidden="1" x14ac:dyDescent="0.2">
      <c r="A179" s="16">
        <v>44768</v>
      </c>
      <c r="B179" s="12">
        <v>149.2063</v>
      </c>
      <c r="C179">
        <v>3921.050048828125</v>
      </c>
      <c r="D179" s="17">
        <f t="shared" si="8"/>
        <v>-8.8258603154484083E-3</v>
      </c>
      <c r="E179" s="17">
        <f t="shared" si="9"/>
        <v>-1.154320266205866E-2</v>
      </c>
      <c r="F179" s="17">
        <f t="shared" si="10"/>
        <v>-1.4128580030405938E-2</v>
      </c>
      <c r="G179" s="17">
        <f t="shared" si="11"/>
        <v>5.3027197149575298E-3</v>
      </c>
    </row>
    <row r="180" spans="1:7" hidden="1" x14ac:dyDescent="0.2">
      <c r="A180" s="15">
        <v>44769</v>
      </c>
      <c r="B180" s="12">
        <v>154.3143</v>
      </c>
      <c r="C180">
        <v>4023.610107421875</v>
      </c>
      <c r="D180" s="17">
        <f t="shared" si="8"/>
        <v>3.4234479375200744E-2</v>
      </c>
      <c r="E180" s="17">
        <f t="shared" si="9"/>
        <v>2.6156273782937722E-2</v>
      </c>
      <c r="F180" s="17">
        <f t="shared" si="10"/>
        <v>3.41158964322099E-2</v>
      </c>
      <c r="G180" s="17">
        <f t="shared" si="11"/>
        <v>1.1858294299084415E-4</v>
      </c>
    </row>
    <row r="181" spans="1:7" hidden="1" x14ac:dyDescent="0.2">
      <c r="A181" s="16">
        <v>44770</v>
      </c>
      <c r="B181" s="12">
        <v>154.8655</v>
      </c>
      <c r="C181">
        <v>4072.429931640625</v>
      </c>
      <c r="D181" s="17">
        <f t="shared" si="8"/>
        <v>3.5719307931927347E-3</v>
      </c>
      <c r="E181" s="17">
        <f t="shared" si="9"/>
        <v>1.2133338697180918E-2</v>
      </c>
      <c r="F181" s="17">
        <f t="shared" si="10"/>
        <v>1.6170576616730725E-2</v>
      </c>
      <c r="G181" s="17">
        <f t="shared" si="11"/>
        <v>-1.259864582353799E-2</v>
      </c>
    </row>
    <row r="182" spans="1:7" hidden="1" x14ac:dyDescent="0.2">
      <c r="A182" s="15">
        <v>44771</v>
      </c>
      <c r="B182" s="12">
        <v>159.94399999999999</v>
      </c>
      <c r="C182">
        <v>4130.2900390625</v>
      </c>
      <c r="D182" s="17">
        <f t="shared" si="8"/>
        <v>3.2792971965996287E-2</v>
      </c>
      <c r="E182" s="17">
        <f t="shared" si="9"/>
        <v>1.4207760082581844E-2</v>
      </c>
      <c r="F182" s="17">
        <f t="shared" si="10"/>
        <v>1.8825238780210314E-2</v>
      </c>
      <c r="G182" s="17">
        <f t="shared" si="11"/>
        <v>1.3967733185785973E-2</v>
      </c>
    </row>
    <row r="183" spans="1:7" hidden="1" x14ac:dyDescent="0.2">
      <c r="A183" s="16">
        <v>44774</v>
      </c>
      <c r="B183" s="12">
        <v>158.9598</v>
      </c>
      <c r="C183">
        <v>4118.6298828125</v>
      </c>
      <c r="D183" s="17">
        <f t="shared" si="8"/>
        <v>-6.1534036912919143E-3</v>
      </c>
      <c r="E183" s="17">
        <f t="shared" si="9"/>
        <v>-2.8230841271976725E-3</v>
      </c>
      <c r="F183" s="17">
        <f t="shared" si="10"/>
        <v>-2.9693387603018382E-3</v>
      </c>
      <c r="G183" s="17">
        <f t="shared" si="11"/>
        <v>-3.1840649309900762E-3</v>
      </c>
    </row>
    <row r="184" spans="1:7" hidden="1" x14ac:dyDescent="0.2">
      <c r="A184" s="15">
        <v>44775</v>
      </c>
      <c r="B184" s="12">
        <v>157.48349999999999</v>
      </c>
      <c r="C184">
        <v>4091.18994140625</v>
      </c>
      <c r="D184" s="17">
        <f t="shared" si="8"/>
        <v>-9.2872537584974824E-3</v>
      </c>
      <c r="E184" s="17">
        <f t="shared" si="9"/>
        <v>-6.6623955507048027E-3</v>
      </c>
      <c r="F184" s="17">
        <f t="shared" si="10"/>
        <v>-7.8825520743988214E-3</v>
      </c>
      <c r="G184" s="17">
        <f t="shared" si="11"/>
        <v>-1.4047016840986609E-3</v>
      </c>
    </row>
    <row r="185" spans="1:7" hidden="1" x14ac:dyDescent="0.2">
      <c r="A185" s="16">
        <v>44776</v>
      </c>
      <c r="B185" s="12">
        <v>163.5068</v>
      </c>
      <c r="C185">
        <v>4155.169921875</v>
      </c>
      <c r="D185" s="17">
        <f t="shared" si="8"/>
        <v>3.824718145075523E-2</v>
      </c>
      <c r="E185" s="17">
        <f t="shared" si="9"/>
        <v>1.5638477163140152E-2</v>
      </c>
      <c r="F185" s="17">
        <f t="shared" si="10"/>
        <v>2.0656144750969996E-2</v>
      </c>
      <c r="G185" s="17">
        <f t="shared" si="11"/>
        <v>1.7591036699785234E-2</v>
      </c>
    </row>
    <row r="186" spans="1:7" hidden="1" x14ac:dyDescent="0.2">
      <c r="A186" s="15">
        <v>44777</v>
      </c>
      <c r="B186" s="12">
        <v>163.1919</v>
      </c>
      <c r="C186">
        <v>4151.93994140625</v>
      </c>
      <c r="D186" s="17">
        <f t="shared" si="8"/>
        <v>-1.925913784625477E-3</v>
      </c>
      <c r="E186" s="17">
        <f t="shared" si="9"/>
        <v>-7.7734016405583972E-4</v>
      </c>
      <c r="F186" s="17">
        <f t="shared" si="10"/>
        <v>-3.5137544130635942E-4</v>
      </c>
      <c r="G186" s="17">
        <f t="shared" si="11"/>
        <v>-1.5745383433191176E-3</v>
      </c>
    </row>
    <row r="187" spans="1:7" hidden="1" x14ac:dyDescent="0.2">
      <c r="A187" s="16">
        <v>44778</v>
      </c>
      <c r="B187" s="12">
        <v>162.96520000000001</v>
      </c>
      <c r="C187">
        <v>4145.18994140625</v>
      </c>
      <c r="D187" s="17">
        <f t="shared" si="8"/>
        <v>-1.3891620846377961E-3</v>
      </c>
      <c r="E187" s="17">
        <f t="shared" si="9"/>
        <v>-1.6257460597355333E-3</v>
      </c>
      <c r="F187" s="17">
        <f t="shared" si="10"/>
        <v>-1.4370907382968031E-3</v>
      </c>
      <c r="G187" s="17">
        <f t="shared" si="11"/>
        <v>4.7928653659006946E-5</v>
      </c>
    </row>
    <row r="188" spans="1:7" hidden="1" x14ac:dyDescent="0.2">
      <c r="A188" s="15">
        <v>44781</v>
      </c>
      <c r="B188" s="12">
        <v>162.49209999999999</v>
      </c>
      <c r="C188">
        <v>4140.06005859375</v>
      </c>
      <c r="D188" s="17">
        <f t="shared" si="8"/>
        <v>-2.9030737850781474E-3</v>
      </c>
      <c r="E188" s="17">
        <f t="shared" si="9"/>
        <v>-1.2375507238541195E-3</v>
      </c>
      <c r="F188" s="17">
        <f t="shared" si="10"/>
        <v>-9.4031246679606426E-4</v>
      </c>
      <c r="G188" s="17">
        <f t="shared" si="11"/>
        <v>-1.9627613182820833E-3</v>
      </c>
    </row>
    <row r="189" spans="1:7" hidden="1" x14ac:dyDescent="0.2">
      <c r="A189" s="16">
        <v>44782</v>
      </c>
      <c r="B189" s="12">
        <v>162.54140000000001</v>
      </c>
      <c r="C189">
        <v>4122.47021484375</v>
      </c>
      <c r="D189" s="17">
        <f t="shared" si="8"/>
        <v>3.0339936526146971E-4</v>
      </c>
      <c r="E189" s="17">
        <f t="shared" si="9"/>
        <v>-4.248692893594086E-3</v>
      </c>
      <c r="F189" s="17">
        <f t="shared" si="10"/>
        <v>-4.7937075595783328E-3</v>
      </c>
      <c r="G189" s="17">
        <f t="shared" si="11"/>
        <v>5.0971069248398025E-3</v>
      </c>
    </row>
    <row r="190" spans="1:7" hidden="1" x14ac:dyDescent="0.2">
      <c r="A190" s="15">
        <v>44783</v>
      </c>
      <c r="B190" s="12">
        <v>166.79910000000001</v>
      </c>
      <c r="C190">
        <v>4210.240234375</v>
      </c>
      <c r="D190" s="17">
        <f t="shared" si="8"/>
        <v>2.6194557202042112E-2</v>
      </c>
      <c r="E190" s="17">
        <f t="shared" si="9"/>
        <v>2.1290637641290244E-2</v>
      </c>
      <c r="F190" s="17">
        <f t="shared" si="10"/>
        <v>2.7889282949822392E-2</v>
      </c>
      <c r="G190" s="17">
        <f t="shared" si="11"/>
        <v>-1.6947257477802798E-3</v>
      </c>
    </row>
    <row r="191" spans="1:7" hidden="1" x14ac:dyDescent="0.2">
      <c r="A191" s="16">
        <v>44784</v>
      </c>
      <c r="B191" s="12">
        <v>166.0599</v>
      </c>
      <c r="C191">
        <v>4207.27001953125</v>
      </c>
      <c r="D191" s="17">
        <f t="shared" si="8"/>
        <v>-4.4316785881939325E-3</v>
      </c>
      <c r="E191" s="17">
        <f t="shared" si="9"/>
        <v>-7.0547395835030002E-4</v>
      </c>
      <c r="F191" s="17">
        <f t="shared" si="10"/>
        <v>-2.5940738772670308E-4</v>
      </c>
      <c r="G191" s="17">
        <f t="shared" si="11"/>
        <v>-4.1722712004672296E-3</v>
      </c>
    </row>
    <row r="192" spans="1:7" hidden="1" x14ac:dyDescent="0.2">
      <c r="A192" s="15">
        <v>44785</v>
      </c>
      <c r="B192" s="12">
        <v>169.61779999999999</v>
      </c>
      <c r="C192">
        <v>4280.14990234375</v>
      </c>
      <c r="D192" s="17">
        <f t="shared" si="8"/>
        <v>2.1425401316031101E-2</v>
      </c>
      <c r="E192" s="17">
        <f t="shared" si="9"/>
        <v>1.7322368774566943E-2</v>
      </c>
      <c r="F192" s="17">
        <f t="shared" si="10"/>
        <v>2.2811041234256788E-2</v>
      </c>
      <c r="G192" s="17">
        <f t="shared" si="11"/>
        <v>-1.3856399182256875E-3</v>
      </c>
    </row>
    <row r="193" spans="1:7" hidden="1" x14ac:dyDescent="0.2">
      <c r="A193" s="16">
        <v>44788</v>
      </c>
      <c r="B193" s="12">
        <v>170.69210000000001</v>
      </c>
      <c r="C193">
        <v>4297.14013671875</v>
      </c>
      <c r="D193" s="17">
        <f t="shared" si="8"/>
        <v>6.333651303106258E-3</v>
      </c>
      <c r="E193" s="17">
        <f t="shared" si="9"/>
        <v>3.9695418998517695E-3</v>
      </c>
      <c r="F193" s="17">
        <f t="shared" si="10"/>
        <v>5.7232670099523807E-3</v>
      </c>
      <c r="G193" s="17">
        <f t="shared" si="11"/>
        <v>6.1038429315387732E-4</v>
      </c>
    </row>
    <row r="194" spans="1:7" hidden="1" x14ac:dyDescent="0.2">
      <c r="A194" s="15">
        <v>44789</v>
      </c>
      <c r="B194" s="12">
        <v>170.53440000000001</v>
      </c>
      <c r="C194">
        <v>4305.2001953125</v>
      </c>
      <c r="D194" s="17">
        <f t="shared" si="8"/>
        <v>-9.238857568686365E-4</v>
      </c>
      <c r="E194" s="17">
        <f t="shared" si="9"/>
        <v>1.8756797165810912E-3</v>
      </c>
      <c r="F194" s="17">
        <f t="shared" si="10"/>
        <v>3.0437262220544877E-3</v>
      </c>
      <c r="G194" s="17">
        <f t="shared" si="11"/>
        <v>-3.9676119789231242E-3</v>
      </c>
    </row>
    <row r="195" spans="1:7" hidden="1" x14ac:dyDescent="0.2">
      <c r="A195" s="16">
        <v>44790</v>
      </c>
      <c r="B195" s="12">
        <v>172.0325</v>
      </c>
      <c r="C195">
        <v>4274.0400390625</v>
      </c>
      <c r="D195" s="17">
        <f t="shared" si="8"/>
        <v>8.7847378593408632E-3</v>
      </c>
      <c r="E195" s="17">
        <f t="shared" si="9"/>
        <v>-7.2377949540946007E-3</v>
      </c>
      <c r="F195" s="17">
        <f t="shared" si="10"/>
        <v>-8.6188976577106745E-3</v>
      </c>
      <c r="G195" s="17">
        <f t="shared" si="11"/>
        <v>1.7403635517051538E-2</v>
      </c>
    </row>
    <row r="196" spans="1:7" hidden="1" x14ac:dyDescent="0.2">
      <c r="A196" s="15">
        <v>44791</v>
      </c>
      <c r="B196" s="12">
        <v>171.63820000000001</v>
      </c>
      <c r="C196">
        <v>4283.740234375</v>
      </c>
      <c r="D196" s="17">
        <f t="shared" si="8"/>
        <v>-2.292008777411203E-3</v>
      </c>
      <c r="E196" s="17">
        <f t="shared" si="9"/>
        <v>2.2695611701915031E-3</v>
      </c>
      <c r="F196" s="17">
        <f t="shared" si="10"/>
        <v>3.5477810872591347E-3</v>
      </c>
      <c r="G196" s="17">
        <f t="shared" si="11"/>
        <v>-5.8397898646703377E-3</v>
      </c>
    </row>
    <row r="197" spans="1:7" hidden="1" x14ac:dyDescent="0.2">
      <c r="A197" s="16">
        <v>44792</v>
      </c>
      <c r="B197" s="12">
        <v>169.0462</v>
      </c>
      <c r="C197">
        <v>4228.47998046875</v>
      </c>
      <c r="D197" s="17">
        <f t="shared" si="8"/>
        <v>-1.5101533341645434E-2</v>
      </c>
      <c r="E197" s="17">
        <f t="shared" si="9"/>
        <v>-1.2900001139847905E-2</v>
      </c>
      <c r="F197" s="17">
        <f t="shared" si="10"/>
        <v>-1.586489147021385E-2</v>
      </c>
      <c r="G197" s="17">
        <f t="shared" si="11"/>
        <v>7.6335812856841503E-4</v>
      </c>
    </row>
    <row r="198" spans="1:7" hidden="1" x14ac:dyDescent="0.2">
      <c r="A198" s="15">
        <v>44795</v>
      </c>
      <c r="B198" s="12">
        <v>165.1532</v>
      </c>
      <c r="C198">
        <v>4137.990234375</v>
      </c>
      <c r="D198" s="17">
        <f t="shared" si="8"/>
        <v>-2.3029207400107166E-2</v>
      </c>
      <c r="E198" s="17">
        <f t="shared" si="9"/>
        <v>-2.14000649197158E-2</v>
      </c>
      <c r="F198" s="17">
        <f t="shared" si="10"/>
        <v>-2.6742526005984639E-2</v>
      </c>
      <c r="G198" s="17">
        <f t="shared" si="11"/>
        <v>3.7133186058774734E-3</v>
      </c>
    </row>
    <row r="199" spans="1:7" hidden="1" x14ac:dyDescent="0.2">
      <c r="A199" s="16">
        <v>44796</v>
      </c>
      <c r="B199" s="12">
        <v>164.81800000000001</v>
      </c>
      <c r="C199">
        <v>4128.72998046875</v>
      </c>
      <c r="D199" s="17">
        <f t="shared" si="8"/>
        <v>-2.029630670189797E-3</v>
      </c>
      <c r="E199" s="17">
        <f t="shared" si="9"/>
        <v>-2.2378626777133093E-3</v>
      </c>
      <c r="F199" s="17">
        <f t="shared" si="10"/>
        <v>-2.2204237856798606E-3</v>
      </c>
      <c r="G199" s="17">
        <f t="shared" si="11"/>
        <v>1.9079311549006356E-4</v>
      </c>
    </row>
    <row r="200" spans="1:7" hidden="1" x14ac:dyDescent="0.2">
      <c r="A200" s="15">
        <v>44797</v>
      </c>
      <c r="B200" s="12">
        <v>165.11369999999999</v>
      </c>
      <c r="C200">
        <v>4140.77001953125</v>
      </c>
      <c r="D200" s="17">
        <f t="shared" si="8"/>
        <v>1.7941001589631966E-3</v>
      </c>
      <c r="E200" s="17">
        <f t="shared" si="9"/>
        <v>2.9161604463010526E-3</v>
      </c>
      <c r="F200" s="17">
        <f t="shared" si="10"/>
        <v>4.3752420097609357E-3</v>
      </c>
      <c r="G200" s="17">
        <f t="shared" si="11"/>
        <v>-2.581141850797739E-3</v>
      </c>
    </row>
    <row r="201" spans="1:7" hidden="1" x14ac:dyDescent="0.2">
      <c r="A201" s="16">
        <v>44798</v>
      </c>
      <c r="B201" s="12">
        <v>167.57769999999999</v>
      </c>
      <c r="C201">
        <v>4199.1201171875</v>
      </c>
      <c r="D201" s="17">
        <f t="shared" si="8"/>
        <v>1.4923049995245741E-2</v>
      </c>
      <c r="E201" s="17">
        <f t="shared" si="9"/>
        <v>1.4091605518061545E-2</v>
      </c>
      <c r="F201" s="17">
        <f t="shared" si="10"/>
        <v>1.8676594377622896E-2</v>
      </c>
      <c r="G201" s="17">
        <f t="shared" si="11"/>
        <v>-3.7535443823771553E-3</v>
      </c>
    </row>
    <row r="202" spans="1:7" hidden="1" x14ac:dyDescent="0.2">
      <c r="A202" s="15">
        <v>44799</v>
      </c>
      <c r="B202" s="12">
        <v>161.26009999999999</v>
      </c>
      <c r="C202">
        <v>4057.659912109375</v>
      </c>
      <c r="D202" s="17">
        <f t="shared" si="8"/>
        <v>-3.7699526846352471E-2</v>
      </c>
      <c r="E202" s="17">
        <f t="shared" si="9"/>
        <v>-3.3688058719518743E-2</v>
      </c>
      <c r="F202" s="17">
        <f t="shared" si="10"/>
        <v>-4.2467620451587876E-2</v>
      </c>
      <c r="G202" s="17">
        <f t="shared" si="11"/>
        <v>4.7680936052354045E-3</v>
      </c>
    </row>
    <row r="203" spans="1:7" hidden="1" x14ac:dyDescent="0.2">
      <c r="A203" s="16">
        <v>44802</v>
      </c>
      <c r="B203" s="12">
        <v>159.05240000000001</v>
      </c>
      <c r="C203">
        <v>4030.610107421875</v>
      </c>
      <c r="D203" s="17">
        <f t="shared" ref="D203:D266" si="12">(B203/B202)-1</f>
        <v>-1.3690305289405069E-2</v>
      </c>
      <c r="E203" s="17">
        <f t="shared" ref="E203:E266" si="13">(C203/C202)-1</f>
        <v>-6.666355799502699E-3</v>
      </c>
      <c r="F203" s="17">
        <f t="shared" si="10"/>
        <v>-7.8876200527352048E-3</v>
      </c>
      <c r="G203" s="17">
        <f t="shared" si="11"/>
        <v>-5.8026852366698644E-3</v>
      </c>
    </row>
    <row r="204" spans="1:7" hidden="1" x14ac:dyDescent="0.2">
      <c r="A204" s="15">
        <v>44803</v>
      </c>
      <c r="B204" s="12">
        <v>156.6181</v>
      </c>
      <c r="C204">
        <v>3986.159912109375</v>
      </c>
      <c r="D204" s="17">
        <f t="shared" si="12"/>
        <v>-1.5305018974878792E-2</v>
      </c>
      <c r="E204" s="17">
        <f t="shared" si="13"/>
        <v>-1.1028155571448206E-2</v>
      </c>
      <c r="F204" s="17">
        <f t="shared" si="10"/>
        <v>-1.3469468032488717E-2</v>
      </c>
      <c r="G204" s="17">
        <f t="shared" si="11"/>
        <v>-1.8355509423900757E-3</v>
      </c>
    </row>
    <row r="205" spans="1:7" hidden="1" x14ac:dyDescent="0.2">
      <c r="A205" s="16">
        <v>44804</v>
      </c>
      <c r="B205" s="12">
        <v>154.95240000000001</v>
      </c>
      <c r="C205">
        <v>3955</v>
      </c>
      <c r="D205" s="17">
        <f t="shared" si="12"/>
        <v>-1.0635424641213143E-2</v>
      </c>
      <c r="E205" s="17">
        <f t="shared" si="13"/>
        <v>-7.8170251059712648E-3</v>
      </c>
      <c r="F205" s="17">
        <f t="shared" ref="F205:F263" si="14">$B$2+$B$3*E205</f>
        <v>-9.3601454962429272E-3</v>
      </c>
      <c r="G205" s="17">
        <f t="shared" ref="G205:G264" si="15">D205-F205</f>
        <v>-1.2752791449702153E-3</v>
      </c>
    </row>
    <row r="206" spans="1:7" hidden="1" x14ac:dyDescent="0.2">
      <c r="A206" s="15">
        <v>44805</v>
      </c>
      <c r="B206" s="12">
        <v>155.68180000000001</v>
      </c>
      <c r="C206">
        <v>3966.85009765625</v>
      </c>
      <c r="D206" s="17">
        <f t="shared" si="12"/>
        <v>4.7072520335276202E-3</v>
      </c>
      <c r="E206" s="17">
        <f t="shared" si="13"/>
        <v>2.9962320243361873E-3</v>
      </c>
      <c r="F206" s="17">
        <f t="shared" si="14"/>
        <v>4.4777105776593971E-3</v>
      </c>
      <c r="G206" s="17">
        <f t="shared" si="15"/>
        <v>2.2954145586822315E-4</v>
      </c>
    </row>
    <row r="207" spans="1:7" hidden="1" x14ac:dyDescent="0.2">
      <c r="A207" s="16">
        <v>44806</v>
      </c>
      <c r="B207" s="12">
        <v>153.56280000000001</v>
      </c>
      <c r="C207">
        <v>3924.260009765625</v>
      </c>
      <c r="D207" s="17">
        <f t="shared" si="12"/>
        <v>-1.3611096480128038E-2</v>
      </c>
      <c r="E207" s="17">
        <f t="shared" si="13"/>
        <v>-1.0736500458081055E-2</v>
      </c>
      <c r="F207" s="17">
        <f t="shared" si="14"/>
        <v>-1.3096233452624661E-2</v>
      </c>
      <c r="G207" s="17">
        <f t="shared" si="15"/>
        <v>-5.1486302750337713E-4</v>
      </c>
    </row>
    <row r="208" spans="1:7" hidden="1" x14ac:dyDescent="0.2">
      <c r="A208" s="15">
        <v>44810</v>
      </c>
      <c r="B208" s="12">
        <v>152.30119999999999</v>
      </c>
      <c r="C208">
        <v>3908.18994140625</v>
      </c>
      <c r="D208" s="17">
        <f t="shared" si="12"/>
        <v>-8.2155313656694373E-3</v>
      </c>
      <c r="E208" s="17">
        <f t="shared" si="13"/>
        <v>-4.0950569838349438E-3</v>
      </c>
      <c r="F208" s="17">
        <f t="shared" si="14"/>
        <v>-4.5970978256738909E-3</v>
      </c>
      <c r="G208" s="17">
        <f t="shared" si="15"/>
        <v>-3.6184335399955464E-3</v>
      </c>
    </row>
    <row r="209" spans="1:7" hidden="1" x14ac:dyDescent="0.2">
      <c r="A209" s="16">
        <v>44811</v>
      </c>
      <c r="B209" s="12">
        <v>153.7106</v>
      </c>
      <c r="C209">
        <v>3979.8701171875</v>
      </c>
      <c r="D209" s="17">
        <f t="shared" si="12"/>
        <v>9.2540308283848294E-3</v>
      </c>
      <c r="E209" s="17">
        <f t="shared" si="13"/>
        <v>1.8341016392734E-2</v>
      </c>
      <c r="F209" s="17">
        <f t="shared" si="14"/>
        <v>2.4114616924759059E-2</v>
      </c>
      <c r="G209" s="17">
        <f t="shared" si="15"/>
        <v>-1.486058609637423E-2</v>
      </c>
    </row>
    <row r="210" spans="1:7" hidden="1" x14ac:dyDescent="0.2">
      <c r="A210" s="15">
        <v>44812</v>
      </c>
      <c r="B210" s="12">
        <v>152.23220000000001</v>
      </c>
      <c r="C210">
        <v>4006.179931640625</v>
      </c>
      <c r="D210" s="17">
        <f t="shared" si="12"/>
        <v>-9.6180744854290623E-3</v>
      </c>
      <c r="E210" s="17">
        <f t="shared" si="13"/>
        <v>6.6107218774560383E-3</v>
      </c>
      <c r="F210" s="17">
        <f t="shared" si="14"/>
        <v>9.103217006047706E-3</v>
      </c>
      <c r="G210" s="17">
        <f t="shared" si="15"/>
        <v>-1.872129149147677E-2</v>
      </c>
    </row>
    <row r="211" spans="1:7" hidden="1" x14ac:dyDescent="0.2">
      <c r="A211" s="16">
        <v>44813</v>
      </c>
      <c r="B211" s="12">
        <v>155.1003</v>
      </c>
      <c r="C211">
        <v>4067.360107421875</v>
      </c>
      <c r="D211" s="17">
        <f t="shared" si="12"/>
        <v>1.8840297913319315E-2</v>
      </c>
      <c r="E211" s="17">
        <f t="shared" si="13"/>
        <v>1.5271449816332883E-2</v>
      </c>
      <c r="F211" s="17">
        <f t="shared" si="14"/>
        <v>2.0186455411384224E-2</v>
      </c>
      <c r="G211" s="17">
        <f t="shared" si="15"/>
        <v>-1.3461574980649094E-3</v>
      </c>
    </row>
    <row r="212" spans="1:7" hidden="1" x14ac:dyDescent="0.2">
      <c r="A212" s="15">
        <v>44816</v>
      </c>
      <c r="B212" s="12">
        <v>161.0729</v>
      </c>
      <c r="C212">
        <v>4110.41015625</v>
      </c>
      <c r="D212" s="17">
        <f t="shared" si="12"/>
        <v>3.8507984833040299E-2</v>
      </c>
      <c r="E212" s="17">
        <f t="shared" si="13"/>
        <v>1.0584272769349701E-2</v>
      </c>
      <c r="F212" s="17">
        <f t="shared" si="14"/>
        <v>1.4188218193177279E-2</v>
      </c>
      <c r="G212" s="17">
        <f t="shared" si="15"/>
        <v>2.431976663986302E-2</v>
      </c>
    </row>
    <row r="213" spans="1:7" hidden="1" x14ac:dyDescent="0.2">
      <c r="A213" s="16">
        <v>44817</v>
      </c>
      <c r="B213" s="12">
        <v>151.62119999999999</v>
      </c>
      <c r="C213">
        <v>3932.68994140625</v>
      </c>
      <c r="D213" s="17">
        <f t="shared" si="12"/>
        <v>-5.8679641330105947E-2</v>
      </c>
      <c r="E213" s="17">
        <f t="shared" si="13"/>
        <v>-4.3236613400616797E-2</v>
      </c>
      <c r="F213" s="17">
        <f t="shared" si="14"/>
        <v>-5.4687021488531891E-2</v>
      </c>
      <c r="G213" s="17">
        <f t="shared" si="15"/>
        <v>-3.9926198415740563E-3</v>
      </c>
    </row>
    <row r="214" spans="1:7" hidden="1" x14ac:dyDescent="0.2">
      <c r="A214" s="15">
        <v>44818</v>
      </c>
      <c r="B214" s="12">
        <v>153.07</v>
      </c>
      <c r="C214">
        <v>3946.010009765625</v>
      </c>
      <c r="D214" s="17">
        <f t="shared" si="12"/>
        <v>9.5553919900384088E-3</v>
      </c>
      <c r="E214" s="17">
        <f t="shared" si="13"/>
        <v>3.3870120853238816E-3</v>
      </c>
      <c r="F214" s="17">
        <f t="shared" si="14"/>
        <v>4.9777965531738562E-3</v>
      </c>
      <c r="G214" s="17">
        <f t="shared" si="15"/>
        <v>4.5775954368645526E-3</v>
      </c>
    </row>
    <row r="215" spans="1:7" hidden="1" x14ac:dyDescent="0.2">
      <c r="A215" s="16">
        <v>44819</v>
      </c>
      <c r="B215" s="12">
        <v>150.17240000000001</v>
      </c>
      <c r="C215">
        <v>3901.35009765625</v>
      </c>
      <c r="D215" s="17">
        <f t="shared" si="12"/>
        <v>-1.8929901352322309E-2</v>
      </c>
      <c r="E215" s="17">
        <f t="shared" si="13"/>
        <v>-1.1317739184353415E-2</v>
      </c>
      <c r="F215" s="17">
        <f t="shared" si="14"/>
        <v>-1.3840051688130408E-2</v>
      </c>
      <c r="G215" s="17">
        <f t="shared" si="15"/>
        <v>-5.0898496641919016E-3</v>
      </c>
    </row>
    <row r="216" spans="1:7" hidden="1" x14ac:dyDescent="0.2">
      <c r="A216" s="15">
        <v>44820</v>
      </c>
      <c r="B216" s="12">
        <v>148.5265</v>
      </c>
      <c r="C216">
        <v>3873.330078125</v>
      </c>
      <c r="D216" s="17">
        <f t="shared" si="12"/>
        <v>-1.0960069893003022E-2</v>
      </c>
      <c r="E216" s="17">
        <f t="shared" si="13"/>
        <v>-7.1821340894484553E-3</v>
      </c>
      <c r="F216" s="17">
        <f t="shared" si="14"/>
        <v>-8.547667775294995E-3</v>
      </c>
      <c r="G216" s="17">
        <f t="shared" si="15"/>
        <v>-2.4124021177080266E-3</v>
      </c>
    </row>
    <row r="217" spans="1:7" hidden="1" x14ac:dyDescent="0.2">
      <c r="A217" s="16">
        <v>44823</v>
      </c>
      <c r="B217" s="12">
        <v>152.25200000000001</v>
      </c>
      <c r="C217">
        <v>3899.889892578125</v>
      </c>
      <c r="D217" s="17">
        <f t="shared" si="12"/>
        <v>2.5083065984857988E-2</v>
      </c>
      <c r="E217" s="17">
        <f t="shared" si="13"/>
        <v>6.8571007162865349E-3</v>
      </c>
      <c r="F217" s="17">
        <f t="shared" si="14"/>
        <v>9.4185109891932496E-3</v>
      </c>
      <c r="G217" s="17">
        <f t="shared" si="15"/>
        <v>1.5664554995664739E-2</v>
      </c>
    </row>
    <row r="218" spans="1:7" hidden="1" x14ac:dyDescent="0.2">
      <c r="A218" s="15">
        <v>44824</v>
      </c>
      <c r="B218" s="12">
        <v>154.637</v>
      </c>
      <c r="C218">
        <v>3855.929931640625</v>
      </c>
      <c r="D218" s="17">
        <f t="shared" si="12"/>
        <v>1.5664818852954232E-2</v>
      </c>
      <c r="E218" s="17">
        <f t="shared" si="13"/>
        <v>-1.1272103097361819E-2</v>
      </c>
      <c r="F218" s="17">
        <f t="shared" si="14"/>
        <v>-1.3781650635056786E-2</v>
      </c>
      <c r="G218" s="17">
        <f t="shared" si="15"/>
        <v>2.9446469488011016E-2</v>
      </c>
    </row>
    <row r="219" spans="1:7" hidden="1" x14ac:dyDescent="0.2">
      <c r="A219" s="16">
        <v>44825</v>
      </c>
      <c r="B219" s="12">
        <v>151.50290000000001</v>
      </c>
      <c r="C219">
        <v>3789.929931640625</v>
      </c>
      <c r="D219" s="17">
        <f t="shared" si="12"/>
        <v>-2.0267465095675563E-2</v>
      </c>
      <c r="E219" s="17">
        <f t="shared" si="13"/>
        <v>-1.7116493600784488E-2</v>
      </c>
      <c r="F219" s="17">
        <f t="shared" si="14"/>
        <v>-2.1260787924724193E-2</v>
      </c>
      <c r="G219" s="17">
        <f t="shared" si="15"/>
        <v>9.933228290486297E-4</v>
      </c>
    </row>
    <row r="220" spans="1:7" hidden="1" x14ac:dyDescent="0.2">
      <c r="A220" s="15">
        <v>44826</v>
      </c>
      <c r="B220" s="12">
        <v>150.53710000000001</v>
      </c>
      <c r="C220">
        <v>3757.989990234375</v>
      </c>
      <c r="D220" s="17">
        <f t="shared" si="12"/>
        <v>-6.3747954659614248E-3</v>
      </c>
      <c r="E220" s="17">
        <f t="shared" si="13"/>
        <v>-8.4275809796894308E-3</v>
      </c>
      <c r="F220" s="17">
        <f t="shared" si="14"/>
        <v>-1.0141481240299855E-2</v>
      </c>
      <c r="G220" s="17">
        <f t="shared" si="15"/>
        <v>3.7666857743384307E-3</v>
      </c>
    </row>
    <row r="221" spans="1:7" hidden="1" x14ac:dyDescent="0.2">
      <c r="A221" s="16">
        <v>44827</v>
      </c>
      <c r="B221" s="12">
        <v>148.2603</v>
      </c>
      <c r="C221">
        <v>3693.22998046875</v>
      </c>
      <c r="D221" s="17">
        <f t="shared" si="12"/>
        <v>-1.5124510834870653E-2</v>
      </c>
      <c r="E221" s="17">
        <f t="shared" si="13"/>
        <v>-1.7232619015461026E-2</v>
      </c>
      <c r="F221" s="17">
        <f t="shared" si="14"/>
        <v>-2.1409395023903609E-2</v>
      </c>
      <c r="G221" s="17">
        <f t="shared" si="15"/>
        <v>6.284884189032957E-3</v>
      </c>
    </row>
    <row r="222" spans="1:7" hidden="1" x14ac:dyDescent="0.2">
      <c r="A222" s="15">
        <v>44830</v>
      </c>
      <c r="B222" s="12">
        <v>148.59549999999999</v>
      </c>
      <c r="C222">
        <v>3655.0400390625</v>
      </c>
      <c r="D222" s="17">
        <f t="shared" si="12"/>
        <v>2.2608884509203175E-3</v>
      </c>
      <c r="E222" s="17">
        <f t="shared" si="13"/>
        <v>-1.0340526208282075E-2</v>
      </c>
      <c r="F222" s="17">
        <f t="shared" si="14"/>
        <v>-1.2589500410798442E-2</v>
      </c>
      <c r="G222" s="17">
        <f t="shared" si="15"/>
        <v>1.485038886171876E-2</v>
      </c>
    </row>
    <row r="223" spans="1:7" hidden="1" x14ac:dyDescent="0.2">
      <c r="A223" s="16">
        <v>44831</v>
      </c>
      <c r="B223" s="12">
        <v>149.5712</v>
      </c>
      <c r="C223">
        <v>3647.2900390625</v>
      </c>
      <c r="D223" s="17">
        <f t="shared" si="12"/>
        <v>6.5661476962628473E-3</v>
      </c>
      <c r="E223" s="17">
        <f t="shared" si="13"/>
        <v>-2.1203598092424114E-3</v>
      </c>
      <c r="F223" s="17">
        <f t="shared" si="14"/>
        <v>-2.070053942201929E-3</v>
      </c>
      <c r="G223" s="17">
        <f t="shared" si="15"/>
        <v>8.6362016384647772E-3</v>
      </c>
    </row>
    <row r="224" spans="1:7" hidden="1" x14ac:dyDescent="0.2">
      <c r="A224" s="15">
        <v>44832</v>
      </c>
      <c r="B224" s="12">
        <v>147.6789</v>
      </c>
      <c r="C224">
        <v>3719.0400390625</v>
      </c>
      <c r="D224" s="17">
        <f t="shared" si="12"/>
        <v>-1.2651499753963402E-2</v>
      </c>
      <c r="E224" s="17">
        <f t="shared" si="13"/>
        <v>1.9672139926234733E-2</v>
      </c>
      <c r="F224" s="17">
        <f t="shared" si="14"/>
        <v>2.5818071827495077E-2</v>
      </c>
      <c r="G224" s="17">
        <f t="shared" si="15"/>
        <v>-3.846957158145848E-2</v>
      </c>
    </row>
    <row r="225" spans="1:7" hidden="1" x14ac:dyDescent="0.2">
      <c r="A225" s="16">
        <v>44833</v>
      </c>
      <c r="B225" s="12">
        <v>140.42500000000001</v>
      </c>
      <c r="C225">
        <v>3640.469970703125</v>
      </c>
      <c r="D225" s="17">
        <f t="shared" si="12"/>
        <v>-4.9119407037836682E-2</v>
      </c>
      <c r="E225" s="17">
        <f t="shared" si="13"/>
        <v>-2.1126437880238824E-2</v>
      </c>
      <c r="F225" s="17">
        <f t="shared" si="14"/>
        <v>-2.639236217055731E-2</v>
      </c>
      <c r="G225" s="17">
        <f t="shared" si="15"/>
        <v>-2.2727044867279372E-2</v>
      </c>
    </row>
    <row r="226" spans="1:7" hidden="1" x14ac:dyDescent="0.2">
      <c r="A226" s="15">
        <v>44834</v>
      </c>
      <c r="B226" s="12">
        <v>136.20670000000001</v>
      </c>
      <c r="C226">
        <v>3585.6201171875</v>
      </c>
      <c r="D226" s="17">
        <f t="shared" si="12"/>
        <v>-3.003952287698064E-2</v>
      </c>
      <c r="E226" s="17">
        <f t="shared" si="13"/>
        <v>-1.5066695771983274E-2</v>
      </c>
      <c r="F226" s="17">
        <f t="shared" si="14"/>
        <v>-1.8637636824761199E-2</v>
      </c>
      <c r="G226" s="17">
        <f t="shared" si="15"/>
        <v>-1.1401886052219441E-2</v>
      </c>
    </row>
    <row r="227" spans="1:7" hidden="1" x14ac:dyDescent="0.2">
      <c r="A227" s="16">
        <v>44837</v>
      </c>
      <c r="B227" s="12">
        <v>140.3955</v>
      </c>
      <c r="C227">
        <v>3678.429931640625</v>
      </c>
      <c r="D227" s="17">
        <f t="shared" si="12"/>
        <v>3.0753259567994684E-2</v>
      </c>
      <c r="E227" s="17">
        <f t="shared" si="13"/>
        <v>2.5883894952576147E-2</v>
      </c>
      <c r="F227" s="17">
        <f t="shared" si="14"/>
        <v>3.3767329945100552E-2</v>
      </c>
      <c r="G227" s="17">
        <f t="shared" si="15"/>
        <v>-3.014070377105868E-3</v>
      </c>
    </row>
    <row r="228" spans="1:7" hidden="1" x14ac:dyDescent="0.2">
      <c r="A228" s="15">
        <v>44838</v>
      </c>
      <c r="B228" s="12">
        <v>143.99279999999999</v>
      </c>
      <c r="C228">
        <v>3790.929931640625</v>
      </c>
      <c r="D228" s="17">
        <f t="shared" si="12"/>
        <v>2.562261610949057E-2</v>
      </c>
      <c r="E228" s="17">
        <f t="shared" si="13"/>
        <v>3.0583700679551518E-2</v>
      </c>
      <c r="F228" s="17">
        <f t="shared" si="14"/>
        <v>3.9781728237998443E-2</v>
      </c>
      <c r="G228" s="17">
        <f t="shared" si="15"/>
        <v>-1.4159112128507872E-2</v>
      </c>
    </row>
    <row r="229" spans="1:7" hidden="1" x14ac:dyDescent="0.2">
      <c r="A229" s="16">
        <v>44839</v>
      </c>
      <c r="B229" s="12">
        <v>144.2885</v>
      </c>
      <c r="C229">
        <v>3783.280029296875</v>
      </c>
      <c r="D229" s="17">
        <f t="shared" si="12"/>
        <v>2.0535749009673587E-3</v>
      </c>
      <c r="E229" s="17">
        <f t="shared" si="13"/>
        <v>-2.0179487570848309E-3</v>
      </c>
      <c r="F229" s="17">
        <f t="shared" si="14"/>
        <v>-1.9389972787881361E-3</v>
      </c>
      <c r="G229" s="17">
        <f t="shared" si="15"/>
        <v>3.992572179755495E-3</v>
      </c>
    </row>
    <row r="230" spans="1:7" hidden="1" x14ac:dyDescent="0.2">
      <c r="A230" s="15">
        <v>44840</v>
      </c>
      <c r="B230" s="12">
        <v>143.33250000000001</v>
      </c>
      <c r="C230">
        <v>3744.52001953125</v>
      </c>
      <c r="D230" s="17">
        <f t="shared" si="12"/>
        <v>-6.6256146539743765E-3</v>
      </c>
      <c r="E230" s="17">
        <f t="shared" si="13"/>
        <v>-1.0245080846639998E-2</v>
      </c>
      <c r="F230" s="17">
        <f t="shared" si="14"/>
        <v>-1.2467357825876201E-2</v>
      </c>
      <c r="G230" s="17">
        <f t="shared" si="15"/>
        <v>5.8417431719018243E-3</v>
      </c>
    </row>
    <row r="231" spans="1:7" hidden="1" x14ac:dyDescent="0.2">
      <c r="A231" s="16">
        <v>44841</v>
      </c>
      <c r="B231" s="12">
        <v>138.06950000000001</v>
      </c>
      <c r="C231">
        <v>3639.659912109375</v>
      </c>
      <c r="D231" s="17">
        <f t="shared" si="12"/>
        <v>-3.6718818132663644E-2</v>
      </c>
      <c r="E231" s="17">
        <f t="shared" si="13"/>
        <v>-2.8003617786773516E-2</v>
      </c>
      <c r="F231" s="17">
        <f t="shared" si="14"/>
        <v>-3.5193172564146308E-2</v>
      </c>
      <c r="G231" s="17">
        <f t="shared" si="15"/>
        <v>-1.5256455685173365E-3</v>
      </c>
    </row>
    <row r="232" spans="1:7" hidden="1" x14ac:dyDescent="0.2">
      <c r="A232" s="15">
        <v>44844</v>
      </c>
      <c r="B232" s="12">
        <v>138.3947</v>
      </c>
      <c r="C232">
        <v>3612.389892578125</v>
      </c>
      <c r="D232" s="17">
        <f t="shared" si="12"/>
        <v>2.3553355375371954E-3</v>
      </c>
      <c r="E232" s="17">
        <f t="shared" si="13"/>
        <v>-7.4924636339018802E-3</v>
      </c>
      <c r="F232" s="17">
        <f t="shared" si="14"/>
        <v>-8.9448002507255559E-3</v>
      </c>
      <c r="G232" s="17">
        <f t="shared" si="15"/>
        <v>1.1300135788262751E-2</v>
      </c>
    </row>
    <row r="233" spans="1:7" hidden="1" x14ac:dyDescent="0.2">
      <c r="A233" s="16">
        <v>44845</v>
      </c>
      <c r="B233" s="12">
        <v>136.97550000000001</v>
      </c>
      <c r="C233">
        <v>3588.840087890625</v>
      </c>
      <c r="D233" s="17">
        <f t="shared" si="12"/>
        <v>-1.0254727962848209E-2</v>
      </c>
      <c r="E233" s="17">
        <f t="shared" si="13"/>
        <v>-6.5191757777544046E-3</v>
      </c>
      <c r="F233" s="17">
        <f t="shared" si="14"/>
        <v>-7.6992719968845416E-3</v>
      </c>
      <c r="G233" s="17">
        <f t="shared" si="15"/>
        <v>-2.5554559659636674E-3</v>
      </c>
    </row>
    <row r="234" spans="1:7" hidden="1" x14ac:dyDescent="0.2">
      <c r="A234" s="15">
        <v>44846</v>
      </c>
      <c r="B234" s="12">
        <v>136.34469999999999</v>
      </c>
      <c r="C234">
        <v>3577.030029296875</v>
      </c>
      <c r="D234" s="17">
        <f t="shared" si="12"/>
        <v>-4.6052031202662436E-3</v>
      </c>
      <c r="E234" s="17">
        <f t="shared" si="13"/>
        <v>-3.2907731480149582E-3</v>
      </c>
      <c r="F234" s="17">
        <f t="shared" si="14"/>
        <v>-3.5678460629049247E-3</v>
      </c>
      <c r="G234" s="17">
        <f t="shared" si="15"/>
        <v>-1.0373570573613189E-3</v>
      </c>
    </row>
    <row r="235" spans="1:7" hidden="1" x14ac:dyDescent="0.2">
      <c r="A235" s="16">
        <v>44847</v>
      </c>
      <c r="B235" s="12">
        <v>140.92769999999999</v>
      </c>
      <c r="C235">
        <v>3669.909912109375</v>
      </c>
      <c r="D235" s="17">
        <f t="shared" si="12"/>
        <v>3.3613334438375775E-2</v>
      </c>
      <c r="E235" s="17">
        <f t="shared" si="13"/>
        <v>2.5965642460864968E-2</v>
      </c>
      <c r="F235" s="17">
        <f t="shared" si="14"/>
        <v>3.3871943221236406E-2</v>
      </c>
      <c r="G235" s="17">
        <f t="shared" si="15"/>
        <v>-2.5860878286063094E-4</v>
      </c>
    </row>
    <row r="236" spans="1:7" hidden="1" x14ac:dyDescent="0.2">
      <c r="A236" s="15">
        <v>44848</v>
      </c>
      <c r="B236" s="12">
        <v>136.38419999999999</v>
      </c>
      <c r="C236">
        <v>3583.070068359375</v>
      </c>
      <c r="D236" s="17">
        <f t="shared" si="12"/>
        <v>-3.2239935796866015E-2</v>
      </c>
      <c r="E236" s="17">
        <f t="shared" si="13"/>
        <v>-2.3662663615654389E-2</v>
      </c>
      <c r="F236" s="17">
        <f t="shared" si="14"/>
        <v>-2.9638000952163696E-2</v>
      </c>
      <c r="G236" s="17">
        <f t="shared" si="15"/>
        <v>-2.6019348447023187E-3</v>
      </c>
    </row>
    <row r="237" spans="1:7" hidden="1" x14ac:dyDescent="0.2">
      <c r="A237" s="16">
        <v>44851</v>
      </c>
      <c r="B237" s="12">
        <v>140.35599999999999</v>
      </c>
      <c r="C237">
        <v>3677.949951171875</v>
      </c>
      <c r="D237" s="17">
        <f t="shared" si="12"/>
        <v>2.9122141714362781E-2</v>
      </c>
      <c r="E237" s="17">
        <f t="shared" si="13"/>
        <v>2.6480052302171098E-2</v>
      </c>
      <c r="F237" s="17">
        <f t="shared" si="14"/>
        <v>3.4530239723503227E-2</v>
      </c>
      <c r="G237" s="17">
        <f t="shared" si="15"/>
        <v>-5.4080980091404454E-3</v>
      </c>
    </row>
    <row r="238" spans="1:7" hidden="1" x14ac:dyDescent="0.2">
      <c r="A238" s="15">
        <v>44852</v>
      </c>
      <c r="B238" s="12">
        <v>141.67670000000001</v>
      </c>
      <c r="C238">
        <v>3719.97998046875</v>
      </c>
      <c r="D238" s="17">
        <f t="shared" si="12"/>
        <v>9.4096440479922716E-3</v>
      </c>
      <c r="E238" s="17">
        <f t="shared" si="13"/>
        <v>1.1427569666488724E-2</v>
      </c>
      <c r="F238" s="17">
        <f t="shared" si="14"/>
        <v>1.5267395442876733E-2</v>
      </c>
      <c r="G238" s="17">
        <f t="shared" si="15"/>
        <v>-5.8577513948844615E-3</v>
      </c>
    </row>
    <row r="239" spans="1:7" hidden="1" x14ac:dyDescent="0.2">
      <c r="A239" s="16">
        <v>44853</v>
      </c>
      <c r="B239" s="12">
        <v>141.7851</v>
      </c>
      <c r="C239">
        <v>3695.159912109375</v>
      </c>
      <c r="D239" s="17">
        <f t="shared" si="12"/>
        <v>7.6512228192782139E-4</v>
      </c>
      <c r="E239" s="17">
        <f t="shared" si="13"/>
        <v>-6.6720972934503076E-3</v>
      </c>
      <c r="F239" s="17">
        <f t="shared" si="14"/>
        <v>-7.8949675120565509E-3</v>
      </c>
      <c r="G239" s="17">
        <f t="shared" si="15"/>
        <v>8.6600897939843723E-3</v>
      </c>
    </row>
    <row r="240" spans="1:7" hidden="1" x14ac:dyDescent="0.2">
      <c r="A240" s="15">
        <v>44854</v>
      </c>
      <c r="B240" s="12">
        <v>141.3219</v>
      </c>
      <c r="C240">
        <v>3665.780029296875</v>
      </c>
      <c r="D240" s="17">
        <f t="shared" si="12"/>
        <v>-3.2669159171168083E-3</v>
      </c>
      <c r="E240" s="17">
        <f t="shared" si="13"/>
        <v>-7.9509097065648682E-3</v>
      </c>
      <c r="F240" s="17">
        <f t="shared" si="14"/>
        <v>-9.5314792406642531E-3</v>
      </c>
      <c r="G240" s="17">
        <f t="shared" si="15"/>
        <v>6.2645633235474448E-3</v>
      </c>
    </row>
    <row r="241" spans="1:7" hidden="1" x14ac:dyDescent="0.2">
      <c r="A241" s="16">
        <v>44855</v>
      </c>
      <c r="B241" s="12">
        <v>145.14599999999999</v>
      </c>
      <c r="C241">
        <v>3752.75</v>
      </c>
      <c r="D241" s="17">
        <f t="shared" si="12"/>
        <v>2.7059500332220265E-2</v>
      </c>
      <c r="E241" s="17">
        <f t="shared" si="13"/>
        <v>2.372481982226482E-2</v>
      </c>
      <c r="F241" s="17">
        <f t="shared" si="14"/>
        <v>3.1004335359292482E-2</v>
      </c>
      <c r="G241" s="17">
        <f t="shared" si="15"/>
        <v>-3.9448350270722167E-3</v>
      </c>
    </row>
    <row r="242" spans="1:7" hidden="1" x14ac:dyDescent="0.2">
      <c r="A242" s="15">
        <v>44858</v>
      </c>
      <c r="B242" s="12">
        <v>147.2945</v>
      </c>
      <c r="C242">
        <v>3797.340087890625</v>
      </c>
      <c r="D242" s="17">
        <f t="shared" si="12"/>
        <v>1.4802336957270734E-2</v>
      </c>
      <c r="E242" s="17">
        <f t="shared" si="13"/>
        <v>1.1881976654619875E-2</v>
      </c>
      <c r="F242" s="17">
        <f t="shared" si="14"/>
        <v>1.58489055674358E-2</v>
      </c>
      <c r="G242" s="17">
        <f t="shared" si="15"/>
        <v>-1.0465686101650655E-3</v>
      </c>
    </row>
    <row r="243" spans="1:7" hidden="1" x14ac:dyDescent="0.2">
      <c r="A243" s="16">
        <v>44859</v>
      </c>
      <c r="B243" s="12">
        <v>150.14279999999999</v>
      </c>
      <c r="C243">
        <v>3859.110107421875</v>
      </c>
      <c r="D243" s="17">
        <f t="shared" si="12"/>
        <v>1.9337449802945716E-2</v>
      </c>
      <c r="E243" s="17">
        <f t="shared" si="13"/>
        <v>1.6266654579669915E-2</v>
      </c>
      <c r="F243" s="17">
        <f t="shared" si="14"/>
        <v>2.1460030996720215E-2</v>
      </c>
      <c r="G243" s="17">
        <f t="shared" si="15"/>
        <v>-2.1225811937744983E-3</v>
      </c>
    </row>
    <row r="244" spans="1:7" hidden="1" x14ac:dyDescent="0.2">
      <c r="A244" s="15">
        <v>44860</v>
      </c>
      <c r="B244" s="12">
        <v>147.19589999999999</v>
      </c>
      <c r="C244">
        <v>3830.60009765625</v>
      </c>
      <c r="D244" s="17">
        <f t="shared" si="12"/>
        <v>-1.9627314796313855E-2</v>
      </c>
      <c r="E244" s="17">
        <f t="shared" si="13"/>
        <v>-7.3877160723645474E-3</v>
      </c>
      <c r="F244" s="17">
        <f t="shared" si="14"/>
        <v>-8.8107535279686143E-3</v>
      </c>
      <c r="G244" s="17">
        <f t="shared" si="15"/>
        <v>-1.0816561268345241E-2</v>
      </c>
    </row>
    <row r="245" spans="1:7" hidden="1" x14ac:dyDescent="0.2">
      <c r="A245" s="16">
        <v>44861</v>
      </c>
      <c r="B245" s="12">
        <v>142.7116</v>
      </c>
      <c r="C245">
        <v>3807.300048828125</v>
      </c>
      <c r="D245" s="17">
        <f t="shared" si="12"/>
        <v>-3.0464843110439843E-2</v>
      </c>
      <c r="E245" s="17">
        <f t="shared" si="13"/>
        <v>-6.0826106182112483E-3</v>
      </c>
      <c r="F245" s="17">
        <f t="shared" si="14"/>
        <v>-7.1405942763939877E-3</v>
      </c>
      <c r="G245" s="17">
        <f t="shared" si="15"/>
        <v>-2.3324248834045855E-2</v>
      </c>
    </row>
    <row r="246" spans="1:7" hidden="1" x14ac:dyDescent="0.2">
      <c r="A246" s="15">
        <v>44862</v>
      </c>
      <c r="B246" s="12">
        <v>153.49379999999999</v>
      </c>
      <c r="C246">
        <v>3901.06005859375</v>
      </c>
      <c r="D246" s="17">
        <f t="shared" si="12"/>
        <v>7.5552372757365038E-2</v>
      </c>
      <c r="E246" s="17">
        <f t="shared" si="13"/>
        <v>2.4626377895927698E-2</v>
      </c>
      <c r="F246" s="17">
        <f t="shared" si="14"/>
        <v>3.2158070142001449E-2</v>
      </c>
      <c r="G246" s="17">
        <f t="shared" si="15"/>
        <v>4.3394302615363589E-2</v>
      </c>
    </row>
    <row r="247" spans="1:7" hidden="1" x14ac:dyDescent="0.2">
      <c r="A247" s="16">
        <v>44865</v>
      </c>
      <c r="B247" s="12">
        <v>151.1284</v>
      </c>
      <c r="C247">
        <v>3871.97998046875</v>
      </c>
      <c r="D247" s="17">
        <f t="shared" si="12"/>
        <v>-1.5410394426354612E-2</v>
      </c>
      <c r="E247" s="17">
        <f t="shared" si="13"/>
        <v>-7.4544041076575196E-3</v>
      </c>
      <c r="F247" s="17">
        <f t="shared" si="14"/>
        <v>-8.8960950141752995E-3</v>
      </c>
      <c r="G247" s="17">
        <f t="shared" si="15"/>
        <v>-6.5142994121793127E-3</v>
      </c>
    </row>
    <row r="248" spans="1:7" hidden="1" x14ac:dyDescent="0.2">
      <c r="A248" s="15">
        <v>44866</v>
      </c>
      <c r="B248" s="12">
        <v>148.47720000000001</v>
      </c>
      <c r="C248">
        <v>3856.10009765625</v>
      </c>
      <c r="D248" s="17">
        <f t="shared" si="12"/>
        <v>-1.7542698791226496E-2</v>
      </c>
      <c r="E248" s="17">
        <f t="shared" si="13"/>
        <v>-4.1012306087846451E-3</v>
      </c>
      <c r="F248" s="17">
        <f t="shared" si="14"/>
        <v>-4.6049982882707509E-3</v>
      </c>
      <c r="G248" s="17">
        <f t="shared" si="15"/>
        <v>-1.2937700502955746E-2</v>
      </c>
    </row>
    <row r="249" spans="1:7" hidden="1" x14ac:dyDescent="0.2">
      <c r="A249" s="16">
        <v>44867</v>
      </c>
      <c r="B249" s="12">
        <v>142.9383</v>
      </c>
      <c r="C249">
        <v>3759.68994140625</v>
      </c>
      <c r="D249" s="17">
        <f t="shared" si="12"/>
        <v>-3.7304717491978612E-2</v>
      </c>
      <c r="E249" s="17">
        <f t="shared" si="13"/>
        <v>-2.500198485734284E-2</v>
      </c>
      <c r="F249" s="17">
        <f t="shared" si="14"/>
        <v>-3.1351946561323368E-2</v>
      </c>
      <c r="G249" s="17">
        <f t="shared" si="15"/>
        <v>-5.9527709306552434E-3</v>
      </c>
    </row>
    <row r="250" spans="1:7" hidden="1" x14ac:dyDescent="0.2">
      <c r="A250" s="15">
        <v>44868</v>
      </c>
      <c r="B250" s="12">
        <v>136.87690000000001</v>
      </c>
      <c r="C250">
        <v>3719.889892578125</v>
      </c>
      <c r="D250" s="17">
        <f t="shared" si="12"/>
        <v>-4.2405709316537199E-2</v>
      </c>
      <c r="E250" s="17">
        <f t="shared" si="13"/>
        <v>-1.0585992315429671E-2</v>
      </c>
      <c r="F250" s="17">
        <f t="shared" si="14"/>
        <v>-1.2903626360158248E-2</v>
      </c>
      <c r="G250" s="17">
        <f t="shared" si="15"/>
        <v>-2.9502082956378951E-2</v>
      </c>
    </row>
    <row r="251" spans="1:7" hidden="1" x14ac:dyDescent="0.2">
      <c r="A251" s="16">
        <v>44869</v>
      </c>
      <c r="B251" s="12">
        <v>136.6104</v>
      </c>
      <c r="C251">
        <v>3770.550048828125</v>
      </c>
      <c r="D251" s="17">
        <f t="shared" si="12"/>
        <v>-1.9470049365525322E-3</v>
      </c>
      <c r="E251" s="17">
        <f t="shared" si="13"/>
        <v>1.3618724670070526E-2</v>
      </c>
      <c r="F251" s="17">
        <f t="shared" si="14"/>
        <v>1.8071443030924221E-2</v>
      </c>
      <c r="G251" s="17">
        <f t="shared" si="15"/>
        <v>-2.0018447967476753E-2</v>
      </c>
    </row>
    <row r="252" spans="1:7" hidden="1" x14ac:dyDescent="0.2">
      <c r="A252" s="15">
        <v>44872</v>
      </c>
      <c r="B252" s="12">
        <v>137.14349999999999</v>
      </c>
      <c r="C252">
        <v>3806.800048828125</v>
      </c>
      <c r="D252" s="17">
        <f t="shared" si="12"/>
        <v>3.9023383285605728E-3</v>
      </c>
      <c r="E252" s="17">
        <f t="shared" si="13"/>
        <v>9.6139819205598442E-3</v>
      </c>
      <c r="F252" s="17">
        <f t="shared" si="14"/>
        <v>1.2946525245938836E-2</v>
      </c>
      <c r="G252" s="17">
        <f t="shared" si="15"/>
        <v>-9.0441869173782628E-3</v>
      </c>
    </row>
    <row r="253" spans="1:7" hidden="1" x14ac:dyDescent="0.2">
      <c r="A253" s="16">
        <v>44873</v>
      </c>
      <c r="B253" s="12">
        <v>137.71610000000001</v>
      </c>
      <c r="C253">
        <v>3828.110107421875</v>
      </c>
      <c r="D253" s="17">
        <f t="shared" si="12"/>
        <v>4.1751887621361838E-3</v>
      </c>
      <c r="E253" s="17">
        <f t="shared" si="13"/>
        <v>5.5978928024627006E-3</v>
      </c>
      <c r="F253" s="17">
        <f t="shared" si="14"/>
        <v>7.807087375694328E-3</v>
      </c>
      <c r="G253" s="17">
        <f t="shared" si="15"/>
        <v>-3.6318986135581441E-3</v>
      </c>
    </row>
    <row r="254" spans="1:7" hidden="1" x14ac:dyDescent="0.2">
      <c r="A254" s="15">
        <v>44874</v>
      </c>
      <c r="B254" s="12">
        <v>133.14529999999999</v>
      </c>
      <c r="C254">
        <v>3748.570068359375</v>
      </c>
      <c r="D254" s="17">
        <f t="shared" si="12"/>
        <v>-3.3190019177133379E-2</v>
      </c>
      <c r="E254" s="17">
        <f t="shared" si="13"/>
        <v>-2.077788695478977E-2</v>
      </c>
      <c r="F254" s="17">
        <f t="shared" si="14"/>
        <v>-2.5946317331091599E-2</v>
      </c>
      <c r="G254" s="17">
        <f t="shared" si="15"/>
        <v>-7.24370184604178E-3</v>
      </c>
    </row>
    <row r="255" spans="1:7" hidden="1" x14ac:dyDescent="0.2">
      <c r="A255" s="16">
        <v>44875</v>
      </c>
      <c r="B255" s="12">
        <v>144.99180000000001</v>
      </c>
      <c r="C255">
        <v>3956.3701171875</v>
      </c>
      <c r="D255" s="17">
        <f t="shared" si="12"/>
        <v>8.8974225902078485E-2</v>
      </c>
      <c r="E255" s="17">
        <f t="shared" si="13"/>
        <v>5.5434484360344927E-2</v>
      </c>
      <c r="F255" s="17">
        <f t="shared" si="14"/>
        <v>7.15835770014637E-2</v>
      </c>
      <c r="G255" s="17">
        <f t="shared" si="15"/>
        <v>1.7390648900614786E-2</v>
      </c>
    </row>
    <row r="256" spans="1:7" hidden="1" x14ac:dyDescent="0.2">
      <c r="A256" s="15">
        <v>44876</v>
      </c>
      <c r="B256" s="12">
        <v>147.78559999999999</v>
      </c>
      <c r="C256">
        <v>3992.929931640625</v>
      </c>
      <c r="D256" s="17">
        <f t="shared" si="12"/>
        <v>1.9268675883739483E-2</v>
      </c>
      <c r="E256" s="17">
        <f t="shared" si="13"/>
        <v>9.2407467881479022E-3</v>
      </c>
      <c r="F256" s="17">
        <f t="shared" si="14"/>
        <v>1.246889172795243E-2</v>
      </c>
      <c r="G256" s="17">
        <f t="shared" si="15"/>
        <v>6.7997841557870531E-3</v>
      </c>
    </row>
    <row r="257" spans="1:10" hidden="1" x14ac:dyDescent="0.2">
      <c r="A257" s="16">
        <v>44879</v>
      </c>
      <c r="B257" s="12">
        <v>146.38380000000001</v>
      </c>
      <c r="C257">
        <v>3957.25</v>
      </c>
      <c r="D257" s="17">
        <f t="shared" si="12"/>
        <v>-9.4853625793039908E-3</v>
      </c>
      <c r="E257" s="17">
        <f t="shared" si="13"/>
        <v>-8.9357770488009969E-3</v>
      </c>
      <c r="F257" s="17">
        <f t="shared" si="14"/>
        <v>-1.0791825903054473E-2</v>
      </c>
      <c r="G257" s="17">
        <f t="shared" si="15"/>
        <v>1.306463323750482E-3</v>
      </c>
    </row>
    <row r="258" spans="1:10" hidden="1" x14ac:dyDescent="0.2">
      <c r="A258" s="15">
        <v>44880</v>
      </c>
      <c r="B258" s="12">
        <v>148.12129999999999</v>
      </c>
      <c r="C258">
        <v>3991.72998046875</v>
      </c>
      <c r="D258" s="17">
        <f t="shared" si="12"/>
        <v>1.1869482825285216E-2</v>
      </c>
      <c r="E258" s="17">
        <f t="shared" si="13"/>
        <v>8.7131165503191443E-3</v>
      </c>
      <c r="F258" s="17">
        <f t="shared" si="14"/>
        <v>1.1793676924186305E-2</v>
      </c>
      <c r="G258" s="17">
        <f t="shared" si="15"/>
        <v>7.5805901098910736E-5</v>
      </c>
    </row>
    <row r="259" spans="1:10" hidden="1" x14ac:dyDescent="0.2">
      <c r="A259" s="16">
        <v>44881</v>
      </c>
      <c r="B259" s="12">
        <v>146.88730000000001</v>
      </c>
      <c r="C259">
        <v>3958.7900390625</v>
      </c>
      <c r="D259" s="17">
        <f t="shared" si="12"/>
        <v>-8.3310097872485445E-3</v>
      </c>
      <c r="E259" s="17">
        <f t="shared" si="13"/>
        <v>-8.252046497990273E-3</v>
      </c>
      <c r="F259" s="17">
        <f t="shared" si="14"/>
        <v>-9.9168476387412729E-3</v>
      </c>
      <c r="G259" s="17">
        <f t="shared" si="15"/>
        <v>1.5858378514927284E-3</v>
      </c>
    </row>
    <row r="260" spans="1:10" hidden="1" x14ac:dyDescent="0.2">
      <c r="A260" s="15">
        <v>44882</v>
      </c>
      <c r="B260" s="12">
        <v>148.79259999999999</v>
      </c>
      <c r="C260">
        <v>3946.56005859375</v>
      </c>
      <c r="D260" s="17">
        <f t="shared" si="12"/>
        <v>1.297116905273632E-2</v>
      </c>
      <c r="E260" s="17">
        <f t="shared" si="13"/>
        <v>-3.0893228355314273E-3</v>
      </c>
      <c r="F260" s="17">
        <f t="shared" si="14"/>
        <v>-3.3100476589090983E-3</v>
      </c>
      <c r="G260" s="17">
        <f t="shared" si="15"/>
        <v>1.6281216711645417E-2</v>
      </c>
    </row>
    <row r="261" spans="1:10" hidden="1" x14ac:dyDescent="0.2">
      <c r="A261" s="16">
        <v>44883</v>
      </c>
      <c r="B261" s="12">
        <v>149.3553</v>
      </c>
      <c r="C261">
        <v>3965.340087890625</v>
      </c>
      <c r="D261" s="17">
        <f t="shared" si="12"/>
        <v>3.78177409360414E-3</v>
      </c>
      <c r="E261" s="17">
        <f t="shared" si="13"/>
        <v>4.7585819088147296E-3</v>
      </c>
      <c r="F261" s="17">
        <f t="shared" si="14"/>
        <v>6.7330110629239192E-3</v>
      </c>
      <c r="G261" s="17">
        <f t="shared" si="15"/>
        <v>-2.9512369693197793E-3</v>
      </c>
    </row>
    <row r="262" spans="1:10" hidden="1" x14ac:dyDescent="0.2">
      <c r="A262" s="15">
        <v>44886</v>
      </c>
      <c r="B262" s="12">
        <v>146.1173</v>
      </c>
      <c r="C262">
        <v>3949.93994140625</v>
      </c>
      <c r="D262" s="17">
        <f t="shared" si="12"/>
        <v>-2.1679846647557843E-2</v>
      </c>
      <c r="E262" s="17">
        <f t="shared" si="13"/>
        <v>-3.8836886983297791E-3</v>
      </c>
      <c r="F262" s="17">
        <f t="shared" si="14"/>
        <v>-4.3266072715179111E-3</v>
      </c>
      <c r="G262" s="17">
        <f t="shared" si="15"/>
        <v>-1.7353239376039931E-2</v>
      </c>
    </row>
    <row r="263" spans="1:10" hidden="1" x14ac:dyDescent="0.2">
      <c r="A263" s="16">
        <v>44887</v>
      </c>
      <c r="B263" s="12">
        <v>148.2595</v>
      </c>
      <c r="C263">
        <v>4003.580078125</v>
      </c>
      <c r="D263" s="17">
        <f t="shared" si="12"/>
        <v>1.4660823872327144E-2</v>
      </c>
      <c r="E263" s="17">
        <f t="shared" si="13"/>
        <v>1.3579987927526016E-2</v>
      </c>
      <c r="F263" s="17">
        <f t="shared" si="14"/>
        <v>1.8021871152475097E-2</v>
      </c>
      <c r="G263" s="17">
        <f t="shared" si="15"/>
        <v>-3.3610472801479524E-3</v>
      </c>
    </row>
    <row r="264" spans="1:10" x14ac:dyDescent="0.2">
      <c r="A264" s="20">
        <v>44888</v>
      </c>
      <c r="B264" s="33">
        <v>149.13820000000001</v>
      </c>
      <c r="C264" s="34">
        <v>4027.260009765625</v>
      </c>
      <c r="D264" s="22">
        <f t="shared" si="12"/>
        <v>5.9267702912799702E-3</v>
      </c>
      <c r="E264" s="22">
        <f t="shared" si="13"/>
        <v>5.9146891478476515E-3</v>
      </c>
      <c r="F264" s="17">
        <f>$B$2+$B$3*E264</f>
        <v>8.212495494575393E-3</v>
      </c>
      <c r="G264" s="17">
        <f t="shared" si="15"/>
        <v>-2.2857252032954228E-3</v>
      </c>
      <c r="H264" s="17">
        <f>G264</f>
        <v>-2.2857252032954228E-3</v>
      </c>
      <c r="I264">
        <f>G264/$B$5</f>
        <v>-0.20598899133611373</v>
      </c>
      <c r="J264" t="str">
        <f>IF(ABS(I264)&lt;1.96, "no", "yes")</f>
        <v>no</v>
      </c>
    </row>
    <row r="265" spans="1:10" x14ac:dyDescent="0.2">
      <c r="A265" s="21">
        <v>44890</v>
      </c>
      <c r="B265" s="33">
        <v>146.21600000000001</v>
      </c>
      <c r="C265" s="34">
        <v>4026.1201171875</v>
      </c>
      <c r="D265" s="22">
        <f t="shared" si="12"/>
        <v>-1.9593906859543764E-2</v>
      </c>
      <c r="E265" s="22">
        <f t="shared" si="13"/>
        <v>-2.8304419763336419E-4</v>
      </c>
      <c r="F265" s="17">
        <f t="shared" ref="F265:F294" si="16">$B$2+$B$3*E265</f>
        <v>2.811810917380176E-4</v>
      </c>
      <c r="G265" s="17">
        <f t="shared" ref="G265:G294" si="17">D265-F265</f>
        <v>-1.9875087951281782E-2</v>
      </c>
      <c r="H265" s="17">
        <f>H264+G265</f>
        <v>-2.2160813154577207E-2</v>
      </c>
      <c r="I265">
        <f t="shared" ref="I265:I283" si="18">G265/$B$5</f>
        <v>-1.7911380221465487</v>
      </c>
      <c r="J265" t="str">
        <f t="shared" ref="J265:J283" si="19">IF(ABS(I265)&lt;1.96, "no", "yes")</f>
        <v>no</v>
      </c>
    </row>
    <row r="266" spans="1:10" x14ac:dyDescent="0.2">
      <c r="A266" s="20">
        <v>44893</v>
      </c>
      <c r="B266" s="33">
        <v>142.37569999999999</v>
      </c>
      <c r="C266" s="34">
        <v>3963.93994140625</v>
      </c>
      <c r="D266" s="22">
        <f t="shared" si="12"/>
        <v>-2.6264567489194146E-2</v>
      </c>
      <c r="E266" s="22">
        <f t="shared" si="13"/>
        <v>-1.5444192913123267E-2</v>
      </c>
      <c r="F266" s="17">
        <f t="shared" si="16"/>
        <v>-1.9120724486920239E-2</v>
      </c>
      <c r="G266" s="17">
        <f t="shared" si="17"/>
        <v>-7.1438430022739072E-3</v>
      </c>
      <c r="H266" s="17">
        <f t="shared" ref="H266:H283" si="20">H265+G266</f>
        <v>-2.9304656156851114E-2</v>
      </c>
      <c r="I266">
        <f t="shared" si="18"/>
        <v>-0.64380136867737159</v>
      </c>
      <c r="J266" t="str">
        <f t="shared" si="19"/>
        <v>no</v>
      </c>
    </row>
    <row r="267" spans="1:10" x14ac:dyDescent="0.2">
      <c r="A267" s="21">
        <v>44894</v>
      </c>
      <c r="B267" s="33">
        <v>139.3647</v>
      </c>
      <c r="C267" s="34">
        <v>3957.6298828125</v>
      </c>
      <c r="D267" s="22">
        <f t="shared" ref="D267:D294" si="21">(B267/B266)-1</f>
        <v>-2.1148271790762063E-2</v>
      </c>
      <c r="E267" s="22">
        <f t="shared" ref="E267:E294" si="22">(C267/C266)-1</f>
        <v>-1.5918653377758885E-3</v>
      </c>
      <c r="F267" s="17">
        <f t="shared" si="16"/>
        <v>-1.3937331681856283E-3</v>
      </c>
      <c r="G267" s="17">
        <f t="shared" si="17"/>
        <v>-1.9754538622576433E-2</v>
      </c>
      <c r="H267" s="17">
        <f t="shared" si="20"/>
        <v>-4.9059194779427551E-2</v>
      </c>
      <c r="I267">
        <f t="shared" si="18"/>
        <v>-1.7802741463882295</v>
      </c>
      <c r="J267" t="str">
        <f t="shared" si="19"/>
        <v>no</v>
      </c>
    </row>
    <row r="268" spans="1:10" x14ac:dyDescent="0.2">
      <c r="A268" s="18">
        <v>44895</v>
      </c>
      <c r="B268" s="35">
        <v>146.137</v>
      </c>
      <c r="C268" s="27">
        <v>4080.110107421875</v>
      </c>
      <c r="D268" s="19">
        <f t="shared" si="21"/>
        <v>4.8594084441756058E-2</v>
      </c>
      <c r="E268" s="19">
        <f t="shared" si="22"/>
        <v>3.0947872397389053E-2</v>
      </c>
      <c r="F268" s="19">
        <f t="shared" si="16"/>
        <v>4.0247763194616391E-2</v>
      </c>
      <c r="G268" s="19">
        <f t="shared" si="17"/>
        <v>8.3463212471396667E-3</v>
      </c>
      <c r="H268" s="19">
        <f t="shared" si="20"/>
        <v>-4.0712873532287884E-2</v>
      </c>
      <c r="I268" s="27">
        <f t="shared" si="18"/>
        <v>0.75216841140254387</v>
      </c>
      <c r="J268" s="27" t="str">
        <f t="shared" si="19"/>
        <v>no</v>
      </c>
    </row>
    <row r="269" spans="1:10" x14ac:dyDescent="0.2">
      <c r="A269" s="21">
        <v>44896</v>
      </c>
      <c r="B269" s="33">
        <v>146.4134</v>
      </c>
      <c r="C269" s="34">
        <v>4076.570068359375</v>
      </c>
      <c r="D269" s="22">
        <f t="shared" si="21"/>
        <v>1.8913759006959907E-3</v>
      </c>
      <c r="E269" s="22">
        <f t="shared" si="22"/>
        <v>-8.6763321804983473E-4</v>
      </c>
      <c r="F269" s="17">
        <f t="shared" si="16"/>
        <v>-4.6692455574848203E-4</v>
      </c>
      <c r="G269" s="17">
        <f t="shared" si="17"/>
        <v>2.3583004564444727E-3</v>
      </c>
      <c r="H269" s="17">
        <f t="shared" si="20"/>
        <v>-3.8354573075843411E-2</v>
      </c>
      <c r="I269">
        <f t="shared" si="18"/>
        <v>0.21252945524252834</v>
      </c>
      <c r="J269" t="str">
        <f t="shared" si="19"/>
        <v>no</v>
      </c>
    </row>
    <row r="270" spans="1:10" x14ac:dyDescent="0.2">
      <c r="A270" s="20">
        <v>44897</v>
      </c>
      <c r="B270" s="33">
        <v>145.91980000000001</v>
      </c>
      <c r="C270" s="34">
        <v>4071.699951171875</v>
      </c>
      <c r="D270" s="22">
        <f t="shared" si="21"/>
        <v>-3.3712761263653412E-3</v>
      </c>
      <c r="E270" s="22">
        <f t="shared" si="22"/>
        <v>-1.194660488065602E-3</v>
      </c>
      <c r="F270" s="17">
        <f t="shared" si="16"/>
        <v>-8.8542531275311183E-4</v>
      </c>
      <c r="G270" s="17">
        <f t="shared" si="17"/>
        <v>-2.4858508136122292E-3</v>
      </c>
      <c r="H270" s="17">
        <f t="shared" si="20"/>
        <v>-4.0840423889455642E-2</v>
      </c>
      <c r="I270">
        <f t="shared" si="18"/>
        <v>-0.22402426195843056</v>
      </c>
      <c r="J270" t="str">
        <f t="shared" si="19"/>
        <v>no</v>
      </c>
    </row>
    <row r="271" spans="1:10" x14ac:dyDescent="0.2">
      <c r="A271" s="21">
        <v>44900</v>
      </c>
      <c r="B271" s="33">
        <v>144.75489999999999</v>
      </c>
      <c r="C271" s="34">
        <v>3998.840087890625</v>
      </c>
      <c r="D271" s="22">
        <f t="shared" si="21"/>
        <v>-7.9831523891892298E-3</v>
      </c>
      <c r="E271" s="22">
        <f t="shared" si="22"/>
        <v>-1.7894212283564803E-2</v>
      </c>
      <c r="F271" s="17">
        <f t="shared" si="16"/>
        <v>-2.2256043939503978E-2</v>
      </c>
      <c r="G271" s="17">
        <f t="shared" si="17"/>
        <v>1.4272891550314748E-2</v>
      </c>
      <c r="H271" s="17">
        <f t="shared" si="20"/>
        <v>-2.6567532339140894E-2</v>
      </c>
      <c r="I271">
        <f t="shared" si="18"/>
        <v>1.2862694647896755</v>
      </c>
      <c r="J271" t="str">
        <f t="shared" si="19"/>
        <v>no</v>
      </c>
    </row>
    <row r="272" spans="1:10" x14ac:dyDescent="0.2">
      <c r="A272" s="20">
        <v>44901</v>
      </c>
      <c r="B272" s="33">
        <v>141.08250000000001</v>
      </c>
      <c r="C272" s="34">
        <v>3941.260009765625</v>
      </c>
      <c r="D272" s="22">
        <f t="shared" si="21"/>
        <v>-2.536978022851033E-2</v>
      </c>
      <c r="E272" s="22">
        <f t="shared" si="22"/>
        <v>-1.4399194981406072E-2</v>
      </c>
      <c r="F272" s="17">
        <f t="shared" si="16"/>
        <v>-1.7783427981124766E-2</v>
      </c>
      <c r="G272" s="17">
        <f t="shared" si="17"/>
        <v>-7.5863522473855645E-3</v>
      </c>
      <c r="H272" s="17">
        <f t="shared" si="20"/>
        <v>-3.4153884586526462E-2</v>
      </c>
      <c r="I272">
        <f t="shared" si="18"/>
        <v>-0.68368019266112856</v>
      </c>
      <c r="J272" t="str">
        <f t="shared" si="19"/>
        <v>no</v>
      </c>
    </row>
    <row r="273" spans="1:10" x14ac:dyDescent="0.2">
      <c r="A273" s="21">
        <v>44902</v>
      </c>
      <c r="B273" s="33">
        <v>139.1377</v>
      </c>
      <c r="C273" s="34">
        <v>3933.919921875</v>
      </c>
      <c r="D273" s="22">
        <f t="shared" si="21"/>
        <v>-1.3784842202257619E-2</v>
      </c>
      <c r="E273" s="22">
        <f t="shared" si="22"/>
        <v>-1.8623708845491027E-3</v>
      </c>
      <c r="F273" s="17">
        <f t="shared" si="16"/>
        <v>-1.7399023916056914E-3</v>
      </c>
      <c r="G273" s="17">
        <f t="shared" si="17"/>
        <v>-1.2044939810651927E-2</v>
      </c>
      <c r="H273" s="17">
        <f t="shared" si="20"/>
        <v>-4.6198824397178387E-2</v>
      </c>
      <c r="I273">
        <f t="shared" si="18"/>
        <v>-1.0854870037409801</v>
      </c>
      <c r="J273" t="str">
        <f t="shared" si="19"/>
        <v>no</v>
      </c>
    </row>
    <row r="274" spans="1:10" x14ac:dyDescent="0.2">
      <c r="A274" s="20">
        <v>44903</v>
      </c>
      <c r="B274" s="33">
        <v>140.82579999999999</v>
      </c>
      <c r="C274" s="34">
        <v>3963.510009765625</v>
      </c>
      <c r="D274" s="22">
        <f t="shared" si="21"/>
        <v>1.2132585201566348E-2</v>
      </c>
      <c r="E274" s="22">
        <f t="shared" si="22"/>
        <v>7.5217819575039702E-3</v>
      </c>
      <c r="F274" s="17">
        <f t="shared" si="16"/>
        <v>1.026911162137558E-2</v>
      </c>
      <c r="G274" s="17">
        <f t="shared" si="17"/>
        <v>1.8634735801907679E-3</v>
      </c>
      <c r="H274" s="17">
        <f t="shared" si="20"/>
        <v>-4.4335350816987619E-2</v>
      </c>
      <c r="I274">
        <f t="shared" si="18"/>
        <v>0.16793577924921751</v>
      </c>
      <c r="J274" t="str">
        <f t="shared" si="19"/>
        <v>no</v>
      </c>
    </row>
    <row r="275" spans="1:10" x14ac:dyDescent="0.2">
      <c r="A275" s="21">
        <v>44904</v>
      </c>
      <c r="B275" s="33">
        <v>140.34209999999999</v>
      </c>
      <c r="C275" s="34">
        <v>3934.3798828125</v>
      </c>
      <c r="D275" s="22">
        <f t="shared" si="21"/>
        <v>-3.4347399411187585E-3</v>
      </c>
      <c r="E275" s="22">
        <f t="shared" si="22"/>
        <v>-7.349578247904498E-3</v>
      </c>
      <c r="F275" s="17">
        <f t="shared" si="16"/>
        <v>-8.7619480922437251E-3</v>
      </c>
      <c r="G275" s="17">
        <f t="shared" si="17"/>
        <v>5.3272081511249667E-3</v>
      </c>
      <c r="H275" s="17">
        <f t="shared" si="20"/>
        <v>-3.9008142665862652E-2</v>
      </c>
      <c r="I275">
        <f t="shared" si="18"/>
        <v>0.48008668413231242</v>
      </c>
      <c r="J275" t="str">
        <f t="shared" si="19"/>
        <v>no</v>
      </c>
    </row>
    <row r="276" spans="1:10" x14ac:dyDescent="0.2">
      <c r="A276" s="20">
        <v>44907</v>
      </c>
      <c r="B276" s="33">
        <v>142.64230000000001</v>
      </c>
      <c r="C276" s="34">
        <v>3990.56005859375</v>
      </c>
      <c r="D276" s="22">
        <f t="shared" si="21"/>
        <v>1.6389949986497454E-2</v>
      </c>
      <c r="E276" s="22">
        <f t="shared" si="22"/>
        <v>1.4279296218109305E-2</v>
      </c>
      <c r="F276" s="17">
        <f t="shared" si="16"/>
        <v>1.8916784438986676E-2</v>
      </c>
      <c r="G276" s="17">
        <f t="shared" si="17"/>
        <v>-2.5268344524892218E-3</v>
      </c>
      <c r="H276" s="17">
        <f t="shared" si="20"/>
        <v>-4.1534977118351871E-2</v>
      </c>
      <c r="I276">
        <f t="shared" si="18"/>
        <v>-0.22771769738163183</v>
      </c>
      <c r="J276" t="str">
        <f t="shared" si="19"/>
        <v>no</v>
      </c>
    </row>
    <row r="277" spans="1:10" x14ac:dyDescent="0.2">
      <c r="A277" s="21">
        <v>44908</v>
      </c>
      <c r="B277" s="33">
        <v>143.60980000000001</v>
      </c>
      <c r="C277" s="34">
        <v>4019.64990234375</v>
      </c>
      <c r="D277" s="22">
        <f t="shared" si="21"/>
        <v>6.782700503286998E-3</v>
      </c>
      <c r="E277" s="22">
        <f t="shared" si="22"/>
        <v>7.2896644387934195E-3</v>
      </c>
      <c r="F277" s="17">
        <f t="shared" si="16"/>
        <v>9.9720680222600746E-3</v>
      </c>
      <c r="G277" s="17">
        <f t="shared" si="17"/>
        <v>-3.1893675189730766E-3</v>
      </c>
      <c r="H277" s="17">
        <f t="shared" si="20"/>
        <v>-4.4724344637324949E-2</v>
      </c>
      <c r="I277">
        <f t="shared" si="18"/>
        <v>-0.28742501385828911</v>
      </c>
      <c r="J277" t="str">
        <f t="shared" si="19"/>
        <v>no</v>
      </c>
    </row>
    <row r="278" spans="1:10" x14ac:dyDescent="0.2">
      <c r="A278" s="20">
        <v>44909</v>
      </c>
      <c r="B278" s="33">
        <v>141.37860000000001</v>
      </c>
      <c r="C278" s="34">
        <v>3995.320068359375</v>
      </c>
      <c r="D278" s="22">
        <f t="shared" si="21"/>
        <v>-1.5536544163420651E-2</v>
      </c>
      <c r="E278" s="22">
        <f t="shared" si="22"/>
        <v>-6.0527246341003371E-3</v>
      </c>
      <c r="F278" s="17">
        <f t="shared" si="16"/>
        <v>-7.1023488206751369E-3</v>
      </c>
      <c r="G278" s="17">
        <f t="shared" si="17"/>
        <v>-8.4341953427455145E-3</v>
      </c>
      <c r="H278" s="17">
        <f t="shared" si="20"/>
        <v>-5.315853998007046E-2</v>
      </c>
      <c r="I278">
        <f t="shared" si="18"/>
        <v>-0.76008760321629498</v>
      </c>
      <c r="J278" t="str">
        <f t="shared" si="19"/>
        <v>no</v>
      </c>
    </row>
    <row r="279" spans="1:10" x14ac:dyDescent="0.2">
      <c r="A279" s="21">
        <v>44910</v>
      </c>
      <c r="B279" s="33">
        <v>134.7544</v>
      </c>
      <c r="C279" s="34">
        <v>3895.75</v>
      </c>
      <c r="D279" s="22">
        <f t="shared" si="21"/>
        <v>-4.6854332975429069E-2</v>
      </c>
      <c r="E279" s="22">
        <f t="shared" si="22"/>
        <v>-2.4921675023714007E-2</v>
      </c>
      <c r="F279" s="17">
        <f t="shared" si="16"/>
        <v>-3.1249173094856909E-2</v>
      </c>
      <c r="G279" s="17">
        <f t="shared" si="17"/>
        <v>-1.5605159880572161E-2</v>
      </c>
      <c r="H279" s="17">
        <f t="shared" si="20"/>
        <v>-6.8763699860642624E-2</v>
      </c>
      <c r="I279">
        <f t="shared" si="18"/>
        <v>-1.4063331579856519</v>
      </c>
      <c r="J279" t="str">
        <f t="shared" si="19"/>
        <v>no</v>
      </c>
    </row>
    <row r="280" spans="1:10" x14ac:dyDescent="0.2">
      <c r="A280" s="20">
        <v>44911</v>
      </c>
      <c r="B280" s="33">
        <v>132.78989999999999</v>
      </c>
      <c r="C280" s="34">
        <v>3852.360107421875</v>
      </c>
      <c r="D280" s="22">
        <f t="shared" si="21"/>
        <v>-1.457837369317827E-2</v>
      </c>
      <c r="E280" s="22">
        <f t="shared" si="22"/>
        <v>-1.1137750774080746E-2</v>
      </c>
      <c r="F280" s="17">
        <f t="shared" si="16"/>
        <v>-1.3609718340249235E-2</v>
      </c>
      <c r="G280" s="17">
        <f t="shared" si="17"/>
        <v>-9.6865535292903551E-4</v>
      </c>
      <c r="H280" s="17">
        <f t="shared" si="20"/>
        <v>-6.9732355213571656E-2</v>
      </c>
      <c r="I280">
        <f t="shared" si="18"/>
        <v>-8.7294981397809945E-2</v>
      </c>
      <c r="J280" t="str">
        <f t="shared" si="19"/>
        <v>no</v>
      </c>
    </row>
    <row r="281" spans="1:10" x14ac:dyDescent="0.2">
      <c r="A281" s="21">
        <v>44914</v>
      </c>
      <c r="B281" s="33">
        <v>130.6772</v>
      </c>
      <c r="C281" s="34">
        <v>3817.659912109375</v>
      </c>
      <c r="D281" s="22">
        <f t="shared" si="21"/>
        <v>-1.5910095572027605E-2</v>
      </c>
      <c r="E281" s="22">
        <f t="shared" si="22"/>
        <v>-9.0075160018523448E-3</v>
      </c>
      <c r="F281" s="17">
        <f t="shared" si="16"/>
        <v>-1.0883631109871816E-2</v>
      </c>
      <c r="G281" s="17">
        <f t="shared" si="17"/>
        <v>-5.0264644621557889E-3</v>
      </c>
      <c r="H281" s="17">
        <f t="shared" si="20"/>
        <v>-7.475881967572745E-2</v>
      </c>
      <c r="I281">
        <f t="shared" si="18"/>
        <v>-0.45298373708857015</v>
      </c>
      <c r="J281" t="str">
        <f t="shared" si="19"/>
        <v>no</v>
      </c>
    </row>
    <row r="282" spans="1:10" x14ac:dyDescent="0.2">
      <c r="A282" s="20">
        <v>44915</v>
      </c>
      <c r="B282" s="33">
        <v>130.60820000000001</v>
      </c>
      <c r="C282" s="34">
        <v>3821.6201171875</v>
      </c>
      <c r="D282" s="22">
        <f t="shared" si="21"/>
        <v>-5.2801865972018636E-4</v>
      </c>
      <c r="E282" s="22">
        <f t="shared" si="22"/>
        <v>1.0373383615349674E-3</v>
      </c>
      <c r="F282" s="17">
        <f t="shared" si="16"/>
        <v>1.9708906395717964E-3</v>
      </c>
      <c r="G282" s="17">
        <f t="shared" si="17"/>
        <v>-2.4989092992919828E-3</v>
      </c>
      <c r="H282" s="17">
        <f t="shared" si="20"/>
        <v>-7.7257728975019438E-2</v>
      </c>
      <c r="I282">
        <f t="shared" si="18"/>
        <v>-0.22520108946581044</v>
      </c>
      <c r="J282" t="str">
        <f t="shared" si="19"/>
        <v>no</v>
      </c>
    </row>
    <row r="283" spans="1:10" x14ac:dyDescent="0.2">
      <c r="A283" s="21">
        <v>44916</v>
      </c>
      <c r="B283" s="33">
        <v>133.71789999999999</v>
      </c>
      <c r="C283" s="34">
        <v>3878.43994140625</v>
      </c>
      <c r="D283" s="22">
        <f t="shared" si="21"/>
        <v>2.3809377971673928E-2</v>
      </c>
      <c r="E283" s="22">
        <f t="shared" si="22"/>
        <v>1.4867993802734736E-2</v>
      </c>
      <c r="F283" s="17">
        <f t="shared" si="16"/>
        <v>1.9670147865836863E-2</v>
      </c>
      <c r="G283" s="17">
        <f t="shared" si="17"/>
        <v>4.1392301058370655E-3</v>
      </c>
      <c r="H283" s="17">
        <f t="shared" si="20"/>
        <v>-7.3118498869182369E-2</v>
      </c>
      <c r="I283">
        <f t="shared" si="18"/>
        <v>0.37302639581528557</v>
      </c>
      <c r="J283" t="str">
        <f t="shared" si="19"/>
        <v>no</v>
      </c>
    </row>
    <row r="284" spans="1:10" x14ac:dyDescent="0.2">
      <c r="A284" s="15">
        <v>44917</v>
      </c>
      <c r="B284" s="12">
        <v>130.53899999999999</v>
      </c>
      <c r="C284">
        <v>3822.389892578125</v>
      </c>
      <c r="D284" s="17">
        <f t="shared" si="21"/>
        <v>-2.3773182199241849E-2</v>
      </c>
      <c r="E284" s="17">
        <f t="shared" si="22"/>
        <v>-1.4451699568616361E-2</v>
      </c>
      <c r="F284" s="17">
        <f t="shared" si="16"/>
        <v>-1.7850618737090353E-2</v>
      </c>
      <c r="G284" s="17">
        <f t="shared" si="17"/>
        <v>-5.9225634621514964E-3</v>
      </c>
    </row>
    <row r="285" spans="1:10" x14ac:dyDescent="0.2">
      <c r="A285" s="16">
        <v>44918</v>
      </c>
      <c r="B285" s="12">
        <v>130.1738</v>
      </c>
      <c r="C285">
        <v>3844.820068359375</v>
      </c>
      <c r="D285" s="17">
        <f t="shared" si="21"/>
        <v>-2.7976313592105173E-3</v>
      </c>
      <c r="E285" s="17">
        <f t="shared" si="22"/>
        <v>5.8681025252820262E-3</v>
      </c>
      <c r="F285" s="17">
        <f t="shared" si="16"/>
        <v>8.1528780296188357E-3</v>
      </c>
      <c r="G285" s="17">
        <f t="shared" si="17"/>
        <v>-1.0950509388829353E-2</v>
      </c>
    </row>
    <row r="286" spans="1:10" x14ac:dyDescent="0.2">
      <c r="A286" s="15">
        <v>44922</v>
      </c>
      <c r="B286" s="12">
        <v>128.3672</v>
      </c>
      <c r="C286">
        <v>3829.25</v>
      </c>
      <c r="D286" s="17">
        <f t="shared" si="21"/>
        <v>-1.3878368765450566E-2</v>
      </c>
      <c r="E286" s="17">
        <f t="shared" si="22"/>
        <v>-4.0496221104097119E-3</v>
      </c>
      <c r="F286" s="17">
        <f t="shared" si="16"/>
        <v>-4.5389542680373913E-3</v>
      </c>
      <c r="G286" s="17">
        <f t="shared" si="17"/>
        <v>-9.3394144974131739E-3</v>
      </c>
    </row>
    <row r="287" spans="1:10" x14ac:dyDescent="0.2">
      <c r="A287" s="16">
        <v>44923</v>
      </c>
      <c r="B287" s="12">
        <v>124.4282</v>
      </c>
      <c r="C287">
        <v>3783.219970703125</v>
      </c>
      <c r="D287" s="17">
        <f t="shared" si="21"/>
        <v>-3.0685408733695185E-2</v>
      </c>
      <c r="E287" s="17">
        <f t="shared" si="22"/>
        <v>-1.2020638322615351E-2</v>
      </c>
      <c r="F287" s="17">
        <f t="shared" si="16"/>
        <v>-1.473956022589345E-2</v>
      </c>
      <c r="G287" s="17">
        <f t="shared" si="17"/>
        <v>-1.5945848507801737E-2</v>
      </c>
    </row>
    <row r="288" spans="1:10" x14ac:dyDescent="0.2">
      <c r="A288" s="15">
        <v>44924</v>
      </c>
      <c r="B288" s="12">
        <v>127.9526</v>
      </c>
      <c r="C288">
        <v>3849.280029296875</v>
      </c>
      <c r="D288" s="17">
        <f t="shared" si="21"/>
        <v>2.8324768822501678E-2</v>
      </c>
      <c r="E288" s="17">
        <f t="shared" si="22"/>
        <v>1.7461331644819111E-2</v>
      </c>
      <c r="F288" s="17">
        <f t="shared" si="16"/>
        <v>2.2988873701846615E-2</v>
      </c>
      <c r="G288" s="17">
        <f t="shared" si="17"/>
        <v>5.3358951206550626E-3</v>
      </c>
    </row>
    <row r="289" spans="1:7" x14ac:dyDescent="0.2">
      <c r="A289" s="16">
        <v>44925</v>
      </c>
      <c r="B289" s="12">
        <v>128.26849999999999</v>
      </c>
      <c r="C289">
        <v>3839.5</v>
      </c>
      <c r="D289" s="17">
        <f t="shared" si="21"/>
        <v>2.4688830082388868E-3</v>
      </c>
      <c r="E289" s="17">
        <f t="shared" si="22"/>
        <v>-2.5407424823445934E-3</v>
      </c>
      <c r="F289" s="17">
        <f t="shared" si="16"/>
        <v>-2.6080227388604179E-3</v>
      </c>
      <c r="G289" s="17">
        <f t="shared" si="17"/>
        <v>5.0769057470993048E-3</v>
      </c>
    </row>
    <row r="290" spans="1:7" x14ac:dyDescent="0.2">
      <c r="A290" s="15">
        <v>44929</v>
      </c>
      <c r="B290" s="12">
        <v>123.4706</v>
      </c>
      <c r="C290">
        <v>3824.139892578125</v>
      </c>
      <c r="D290" s="17">
        <f t="shared" si="21"/>
        <v>-3.7405130643922591E-2</v>
      </c>
      <c r="E290" s="17">
        <f t="shared" si="22"/>
        <v>-4.000548879248611E-3</v>
      </c>
      <c r="F290" s="17">
        <f t="shared" si="16"/>
        <v>-4.4761546599539617E-3</v>
      </c>
      <c r="G290" s="17">
        <f t="shared" si="17"/>
        <v>-3.2928975983968628E-2</v>
      </c>
    </row>
    <row r="291" spans="1:7" x14ac:dyDescent="0.2">
      <c r="A291" s="16">
        <v>44930</v>
      </c>
      <c r="B291" s="12">
        <v>124.7441</v>
      </c>
      <c r="C291">
        <v>3852.969970703125</v>
      </c>
      <c r="D291" s="17">
        <f t="shared" si="21"/>
        <v>1.031419625400698E-2</v>
      </c>
      <c r="E291" s="17">
        <f t="shared" si="22"/>
        <v>7.5389705750443792E-3</v>
      </c>
      <c r="F291" s="17">
        <f t="shared" si="16"/>
        <v>1.029110810335758E-2</v>
      </c>
      <c r="G291" s="17">
        <f t="shared" si="17"/>
        <v>2.3088150649400174E-5</v>
      </c>
    </row>
    <row r="292" spans="1:7" x14ac:dyDescent="0.2">
      <c r="A292" s="15">
        <v>44931</v>
      </c>
      <c r="B292" s="12">
        <v>123.4212</v>
      </c>
      <c r="C292">
        <v>3808.10009765625</v>
      </c>
      <c r="D292" s="17">
        <f t="shared" si="21"/>
        <v>-1.0604910372514653E-2</v>
      </c>
      <c r="E292" s="17">
        <f t="shared" si="22"/>
        <v>-1.1645528874622113E-2</v>
      </c>
      <c r="F292" s="17">
        <f t="shared" si="16"/>
        <v>-1.425952812356391E-2</v>
      </c>
      <c r="G292" s="17">
        <f t="shared" si="17"/>
        <v>3.6546177510492564E-3</v>
      </c>
    </row>
    <row r="293" spans="1:7" x14ac:dyDescent="0.2">
      <c r="A293" s="16">
        <v>44932</v>
      </c>
      <c r="B293" s="12">
        <v>127.9624</v>
      </c>
      <c r="C293">
        <v>3895.080078125</v>
      </c>
      <c r="D293" s="17">
        <f t="shared" si="21"/>
        <v>3.6794327068607302E-2</v>
      </c>
      <c r="E293" s="17">
        <f t="shared" si="22"/>
        <v>2.284078102943865E-2</v>
      </c>
      <c r="F293" s="17">
        <f t="shared" si="16"/>
        <v>2.987302021238937E-2</v>
      </c>
      <c r="G293" s="17">
        <f t="shared" si="17"/>
        <v>6.921306856217932E-3</v>
      </c>
    </row>
    <row r="294" spans="1:7" x14ac:dyDescent="0.2">
      <c r="A294" s="15">
        <v>44935</v>
      </c>
      <c r="B294" s="12">
        <v>128.48570000000001</v>
      </c>
      <c r="C294">
        <v>3892.090087890625</v>
      </c>
      <c r="D294" s="17">
        <f t="shared" si="21"/>
        <v>4.0894825354949038E-3</v>
      </c>
      <c r="E294" s="17">
        <f t="shared" si="22"/>
        <v>-7.6763254526313052E-4</v>
      </c>
      <c r="F294" s="17">
        <f t="shared" si="16"/>
        <v>-3.3895248399987772E-4</v>
      </c>
      <c r="G294" s="17">
        <f t="shared" si="17"/>
        <v>4.4284350194947813E-3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CB80-2915-D147-A424-852FDB76EFC6}">
  <sheetPr codeName="Sheet3"/>
  <dimension ref="A2:S293"/>
  <sheetViews>
    <sheetView topLeftCell="F1" zoomScale="75" workbookViewId="0">
      <selection activeCell="R15" sqref="R15"/>
    </sheetView>
  </sheetViews>
  <sheetFormatPr baseColWidth="10" defaultRowHeight="15" x14ac:dyDescent="0.2"/>
  <cols>
    <col min="2" max="2" width="13.5" customWidth="1"/>
    <col min="3" max="3" width="13.33203125" customWidth="1"/>
    <col min="4" max="4" width="15.5" customWidth="1"/>
    <col min="5" max="5" width="21.1640625" customWidth="1"/>
    <col min="11" max="11" width="4.6640625" customWidth="1"/>
    <col min="12" max="12" width="3" customWidth="1"/>
    <col min="13" max="13" width="4.1640625" customWidth="1"/>
  </cols>
  <sheetData>
    <row r="2" spans="1:19" x14ac:dyDescent="0.2">
      <c r="A2" t="s">
        <v>29</v>
      </c>
      <c r="B2">
        <f>INTERCEPT(B11:B262,C11:C262)</f>
        <v>-1.6209366555353219E-3</v>
      </c>
      <c r="D2" t="s">
        <v>88</v>
      </c>
      <c r="E2">
        <f>_xlfn.STDEV.S(E11:E262)</f>
        <v>1.9516740276120385E-2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1.4741401047682219</v>
      </c>
      <c r="G3" t="s">
        <v>173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0.56732824473598142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1.9555734801064411E-2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66</v>
      </c>
      <c r="C10" t="s">
        <v>16</v>
      </c>
      <c r="D10" s="23" t="s">
        <v>43</v>
      </c>
      <c r="E10" s="23" t="s">
        <v>44</v>
      </c>
      <c r="F10" s="23" t="s">
        <v>68</v>
      </c>
      <c r="G10" s="23" t="s">
        <v>70</v>
      </c>
      <c r="H10" s="23" t="s">
        <v>71</v>
      </c>
      <c r="N10" t="s">
        <v>89</v>
      </c>
    </row>
    <row r="11" spans="1:19" x14ac:dyDescent="0.2">
      <c r="A11" s="15">
        <v>44523</v>
      </c>
      <c r="B11" s="17">
        <v>-1.2485761076412305E-2</v>
      </c>
      <c r="C11" s="17">
        <v>1.657132912945114E-3</v>
      </c>
      <c r="D11" s="17">
        <f>$B$2+$B$3*C11</f>
        <v>8.2190943036845724E-4</v>
      </c>
      <c r="E11" s="17">
        <f>B11-D11</f>
        <v>-1.3307670506780762E-2</v>
      </c>
    </row>
    <row r="12" spans="1:19" x14ac:dyDescent="0.2">
      <c r="A12" s="16">
        <v>44524</v>
      </c>
      <c r="B12" s="17">
        <v>4.7507882423358794E-3</v>
      </c>
      <c r="C12" s="17">
        <v>2.2938506357221833E-3</v>
      </c>
      <c r="D12" s="17">
        <f t="shared" ref="D12:D75" si="0">$B$2+$B$3*C12</f>
        <v>1.7605205609308296E-3</v>
      </c>
      <c r="E12" s="17">
        <f t="shared" ref="E12:E75" si="1">B12-D12</f>
        <v>2.99026768140505E-3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-9.3069662289247956E-3</v>
      </c>
      <c r="C13" s="17">
        <v>-2.2724822637582465E-2</v>
      </c>
      <c r="D13" s="17">
        <f t="shared" si="0"/>
        <v>-3.5120509079340397E-2</v>
      </c>
      <c r="E13" s="17">
        <f t="shared" si="1"/>
        <v>2.5813542850415601E-2</v>
      </c>
      <c r="N13" s="17">
        <f>SUM(E266:E268)</f>
        <v>9.3744273154533399E-3</v>
      </c>
      <c r="O13" s="17">
        <f>SUM(E265:E269)</f>
        <v>1.3703014411703711E-2</v>
      </c>
      <c r="P13" s="17">
        <f>SUM(E267:E272)</f>
        <v>1.9078909027696111E-2</v>
      </c>
      <c r="Q13" s="17">
        <f>SUM(E267:E277)</f>
        <v>4.4327014775135246E-2</v>
      </c>
      <c r="R13" s="17">
        <f>SUM(E267:E282)</f>
        <v>0.10157546916832476</v>
      </c>
    </row>
    <row r="14" spans="1:19" x14ac:dyDescent="0.2">
      <c r="A14" s="16">
        <v>44529</v>
      </c>
      <c r="B14" s="17">
        <v>3.834770515731889E-2</v>
      </c>
      <c r="C14" s="17">
        <v>1.3200199537034996E-2</v>
      </c>
      <c r="D14" s="17">
        <f t="shared" si="0"/>
        <v>1.7838006872950882E-2</v>
      </c>
      <c r="E14" s="17">
        <f t="shared" si="1"/>
        <v>2.0509698284368008E-2</v>
      </c>
    </row>
    <row r="15" spans="1:19" x14ac:dyDescent="0.2">
      <c r="A15" s="15">
        <v>44530</v>
      </c>
      <c r="B15" s="17">
        <v>-2.565857670512961E-2</v>
      </c>
      <c r="C15" s="17">
        <v>-1.896131033450521E-2</v>
      </c>
      <c r="D15" s="17">
        <f t="shared" si="0"/>
        <v>-2.9572564658585598E-2</v>
      </c>
      <c r="E15" s="17">
        <f t="shared" si="1"/>
        <v>3.9139879534559885E-3</v>
      </c>
      <c r="N15">
        <f>N13/(B5 * SQRT(3))</f>
        <v>0.27676424277245654</v>
      </c>
      <c r="O15">
        <f>O13/(B5 * SQRT(5))</f>
        <v>0.31336967935933568</v>
      </c>
      <c r="P15">
        <f>P13/(B5* SQRT(6))</f>
        <v>0.39829400805990434</v>
      </c>
      <c r="Q15">
        <f>Q13/(B5*SQRT(11))</f>
        <v>0.68343623811271792</v>
      </c>
      <c r="R15">
        <f>R13/(B5*SQRT(16))</f>
        <v>1.2985381296282976</v>
      </c>
    </row>
    <row r="16" spans="1:19" x14ac:dyDescent="0.2">
      <c r="A16" s="16">
        <v>44531</v>
      </c>
      <c r="B16" s="17">
        <v>-1.857132625932334E-2</v>
      </c>
      <c r="C16" s="17">
        <v>-1.1815187417889228E-2</v>
      </c>
      <c r="D16" s="17">
        <f t="shared" si="0"/>
        <v>-1.9038178273598723E-2</v>
      </c>
      <c r="E16" s="17">
        <f t="shared" si="1"/>
        <v>4.668520142753832E-4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2.2010666599820539E-2</v>
      </c>
      <c r="C17" s="17">
        <v>1.419443613158311E-2</v>
      </c>
      <c r="D17" s="17">
        <f t="shared" si="0"/>
        <v>1.9303650910602439E-2</v>
      </c>
      <c r="E17" s="17">
        <f t="shared" si="1"/>
        <v>2.7070156892180994E-3</v>
      </c>
    </row>
    <row r="18" spans="1:5" hidden="1" x14ac:dyDescent="0.2">
      <c r="A18" s="16">
        <v>44533</v>
      </c>
      <c r="B18" s="17">
        <v>-8.2380745346918749E-2</v>
      </c>
      <c r="C18" s="17">
        <v>-8.4485637302975647E-3</v>
      </c>
      <c r="D18" s="17">
        <f t="shared" si="0"/>
        <v>-1.4075303278057174E-2</v>
      </c>
      <c r="E18" s="17">
        <f t="shared" si="1"/>
        <v>-6.8305442068861577E-2</v>
      </c>
    </row>
    <row r="19" spans="1:5" hidden="1" x14ac:dyDescent="0.2">
      <c r="A19" s="15">
        <v>44536</v>
      </c>
      <c r="B19" s="17">
        <v>8.9370322103412558E-3</v>
      </c>
      <c r="C19" s="17">
        <v>1.1730872577451423E-2</v>
      </c>
      <c r="D19" s="17">
        <f t="shared" si="0"/>
        <v>1.5672013074811583E-2</v>
      </c>
      <c r="E19" s="17">
        <f t="shared" si="1"/>
        <v>-6.7349808644703267E-3</v>
      </c>
    </row>
    <row r="20" spans="1:5" hidden="1" x14ac:dyDescent="0.2">
      <c r="A20" s="16">
        <v>44537</v>
      </c>
      <c r="B20" s="17">
        <v>4.4884645571904302E-2</v>
      </c>
      <c r="C20" s="17">
        <v>2.0707080374404274E-2</v>
      </c>
      <c r="D20" s="17">
        <f t="shared" si="0"/>
        <v>2.8904200977032987E-2</v>
      </c>
      <c r="E20" s="17">
        <f t="shared" si="1"/>
        <v>1.5980444594871315E-2</v>
      </c>
    </row>
    <row r="21" spans="1:5" hidden="1" x14ac:dyDescent="0.2">
      <c r="A21" s="15">
        <v>44538</v>
      </c>
      <c r="B21" s="17">
        <v>4.8309949952789477E-3</v>
      </c>
      <c r="C21" s="17">
        <v>3.0852853123166657E-3</v>
      </c>
      <c r="D21" s="17">
        <f t="shared" si="0"/>
        <v>2.9272061580030238E-3</v>
      </c>
      <c r="E21" s="17">
        <f t="shared" si="1"/>
        <v>1.9037888372759239E-3</v>
      </c>
    </row>
    <row r="22" spans="1:5" hidden="1" x14ac:dyDescent="0.2">
      <c r="A22" s="16">
        <v>44539</v>
      </c>
      <c r="B22" s="17">
        <v>-3.1434648643647534E-2</v>
      </c>
      <c r="C22" s="17">
        <v>-7.1810801698947158E-3</v>
      </c>
      <c r="D22" s="17">
        <f t="shared" si="0"/>
        <v>-1.2206854929532919E-2</v>
      </c>
      <c r="E22" s="17">
        <f t="shared" si="1"/>
        <v>-1.9227793714114615E-2</v>
      </c>
    </row>
    <row r="23" spans="1:5" hidden="1" x14ac:dyDescent="0.2">
      <c r="A23" s="15">
        <v>44540</v>
      </c>
      <c r="B23" s="17">
        <v>3.4589064656045387E-2</v>
      </c>
      <c r="C23" s="17">
        <v>9.5490733384817617E-3</v>
      </c>
      <c r="D23" s="17">
        <f t="shared" si="0"/>
        <v>1.2455735316093616E-2</v>
      </c>
      <c r="E23" s="17">
        <f t="shared" si="1"/>
        <v>2.2133329339951772E-2</v>
      </c>
    </row>
    <row r="24" spans="1:5" hidden="1" x14ac:dyDescent="0.2">
      <c r="A24" s="16">
        <v>44543</v>
      </c>
      <c r="B24" s="17">
        <v>5.8827649386912206E-3</v>
      </c>
      <c r="C24" s="17">
        <v>-9.1361676115676582E-3</v>
      </c>
      <c r="D24" s="17">
        <f t="shared" si="0"/>
        <v>-1.5088927735631705E-2</v>
      </c>
      <c r="E24" s="17">
        <f t="shared" si="1"/>
        <v>2.0971692674322924E-2</v>
      </c>
    </row>
    <row r="25" spans="1:5" hidden="1" x14ac:dyDescent="0.2">
      <c r="A25" s="15">
        <v>44544</v>
      </c>
      <c r="B25" s="17">
        <v>-6.5988156231088779E-2</v>
      </c>
      <c r="C25" s="17">
        <v>-7.4706775774360246E-3</v>
      </c>
      <c r="D25" s="17">
        <f t="shared" si="0"/>
        <v>-1.263376208222647E-2</v>
      </c>
      <c r="E25" s="17">
        <f t="shared" si="1"/>
        <v>-5.3354394148862311E-2</v>
      </c>
    </row>
    <row r="26" spans="1:5" hidden="1" x14ac:dyDescent="0.2">
      <c r="A26" s="16">
        <v>44545</v>
      </c>
      <c r="B26" s="17">
        <v>2.5160251287837276E-2</v>
      </c>
      <c r="C26" s="17">
        <v>1.6348464630746795E-2</v>
      </c>
      <c r="D26" s="17">
        <f t="shared" si="0"/>
        <v>2.2478990708033331E-2</v>
      </c>
      <c r="E26" s="17">
        <f t="shared" si="1"/>
        <v>2.6812605798039457E-3</v>
      </c>
    </row>
    <row r="27" spans="1:5" hidden="1" x14ac:dyDescent="0.2">
      <c r="A27" s="15">
        <v>44546</v>
      </c>
      <c r="B27" s="17">
        <v>-0.10191485173268944</v>
      </c>
      <c r="C27" s="17">
        <v>-8.7434153799804681E-3</v>
      </c>
      <c r="D27" s="17">
        <f t="shared" si="0"/>
        <v>-1.4509955919811812E-2</v>
      </c>
      <c r="E27" s="17">
        <f t="shared" si="1"/>
        <v>-8.7404895812877623E-2</v>
      </c>
    </row>
    <row r="28" spans="1:5" hidden="1" x14ac:dyDescent="0.2">
      <c r="A28" s="16">
        <v>44547</v>
      </c>
      <c r="B28" s="17">
        <v>-1.66934794091399E-2</v>
      </c>
      <c r="C28" s="17">
        <v>-1.0287680637092622E-2</v>
      </c>
      <c r="D28" s="17">
        <f t="shared" si="0"/>
        <v>-1.6786419267721047E-2</v>
      </c>
      <c r="E28" s="17">
        <f t="shared" si="1"/>
        <v>9.2939858581147367E-5</v>
      </c>
    </row>
    <row r="29" spans="1:5" hidden="1" x14ac:dyDescent="0.2">
      <c r="A29" s="15">
        <v>44550</v>
      </c>
      <c r="B29" s="17">
        <v>-1.2341899497696818E-2</v>
      </c>
      <c r="C29" s="17">
        <v>-1.138805785140995E-2</v>
      </c>
      <c r="D29" s="17">
        <f t="shared" si="0"/>
        <v>-1.8408529449719355E-2</v>
      </c>
      <c r="E29" s="17">
        <f t="shared" si="1"/>
        <v>6.0666299520225377E-3</v>
      </c>
    </row>
    <row r="30" spans="1:5" hidden="1" x14ac:dyDescent="0.2">
      <c r="A30" s="16">
        <v>44551</v>
      </c>
      <c r="B30" s="17">
        <v>1.4096803617279496E-2</v>
      </c>
      <c r="C30" s="17">
        <v>1.7777934551572505E-2</v>
      </c>
      <c r="D30" s="17">
        <f t="shared" si="0"/>
        <v>2.4586229646882365E-2</v>
      </c>
      <c r="E30" s="17">
        <f t="shared" si="1"/>
        <v>-1.0489426029602868E-2</v>
      </c>
    </row>
    <row r="31" spans="1:5" hidden="1" x14ac:dyDescent="0.2">
      <c r="A31" s="15">
        <v>44552</v>
      </c>
      <c r="B31" s="17">
        <v>1.1586957797374398E-2</v>
      </c>
      <c r="C31" s="17">
        <v>1.0180197220578835E-2</v>
      </c>
      <c r="D31" s="17">
        <f t="shared" si="0"/>
        <v>1.3386100341769923E-2</v>
      </c>
      <c r="E31" s="17">
        <f t="shared" si="1"/>
        <v>-1.7991425443955253E-3</v>
      </c>
    </row>
    <row r="32" spans="1:5" hidden="1" x14ac:dyDescent="0.2">
      <c r="A32" s="16">
        <v>44553</v>
      </c>
      <c r="B32" s="17">
        <v>1.0000380942156495E-2</v>
      </c>
      <c r="C32" s="17">
        <v>6.2236999216618294E-3</v>
      </c>
      <c r="D32" s="17">
        <f t="shared" si="0"/>
        <v>7.5536689990292217E-3</v>
      </c>
      <c r="E32" s="17">
        <f t="shared" si="1"/>
        <v>2.4467119431272732E-3</v>
      </c>
    </row>
    <row r="33" spans="1:5" hidden="1" x14ac:dyDescent="0.2">
      <c r="A33" s="15">
        <v>44557</v>
      </c>
      <c r="B33" s="17">
        <v>1.4149779901837078E-2</v>
      </c>
      <c r="C33" s="17">
        <v>1.3838935247475259E-2</v>
      </c>
      <c r="D33" s="17">
        <f t="shared" si="0"/>
        <v>1.8779592800058496E-2</v>
      </c>
      <c r="E33" s="17">
        <f t="shared" si="1"/>
        <v>-4.6298128982214179E-3</v>
      </c>
    </row>
    <row r="34" spans="1:5" hidden="1" x14ac:dyDescent="0.2">
      <c r="A34" s="16">
        <v>44558</v>
      </c>
      <c r="B34" s="17">
        <v>-1.4402450196831174E-2</v>
      </c>
      <c r="C34" s="17">
        <v>-1.0101548486260992E-3</v>
      </c>
      <c r="D34" s="17">
        <f t="shared" si="0"/>
        <v>-3.1100464299211273E-3</v>
      </c>
      <c r="E34" s="17">
        <f t="shared" si="1"/>
        <v>-1.1292403766910045E-2</v>
      </c>
    </row>
    <row r="35" spans="1:5" hidden="1" x14ac:dyDescent="0.2">
      <c r="A35" s="15">
        <v>44559</v>
      </c>
      <c r="B35" s="17">
        <v>-1.2295792823502349E-4</v>
      </c>
      <c r="C35" s="17">
        <v>1.4018951394270118E-3</v>
      </c>
      <c r="D35" s="17">
        <f t="shared" si="0"/>
        <v>4.4565319217367417E-4</v>
      </c>
      <c r="E35" s="17">
        <f t="shared" si="1"/>
        <v>-5.6861112040869767E-4</v>
      </c>
    </row>
    <row r="36" spans="1:5" hidden="1" x14ac:dyDescent="0.2">
      <c r="A36" s="16">
        <v>44560</v>
      </c>
      <c r="B36" s="17">
        <v>2.1782418756575161E-3</v>
      </c>
      <c r="C36" s="17">
        <v>-2.9897555945093135E-3</v>
      </c>
      <c r="D36" s="17">
        <f t="shared" si="0"/>
        <v>-6.0282552808566588E-3</v>
      </c>
      <c r="E36" s="17">
        <f t="shared" si="1"/>
        <v>8.206497156514175E-3</v>
      </c>
    </row>
    <row r="37" spans="1:5" hidden="1" x14ac:dyDescent="0.2">
      <c r="A37" s="15">
        <v>44561</v>
      </c>
      <c r="B37" s="17">
        <v>-6.0821193628628478E-3</v>
      </c>
      <c r="C37" s="17">
        <v>-2.6261799136575448E-3</v>
      </c>
      <c r="D37" s="17">
        <f t="shared" si="0"/>
        <v>-5.4922937885946545E-3</v>
      </c>
      <c r="E37" s="17">
        <f t="shared" si="1"/>
        <v>-5.8982557426819331E-4</v>
      </c>
    </row>
    <row r="38" spans="1:5" hidden="1" x14ac:dyDescent="0.2">
      <c r="A38" s="16">
        <v>44564</v>
      </c>
      <c r="B38" s="17">
        <v>-4.7437704175707918E-3</v>
      </c>
      <c r="C38" s="17">
        <v>6.3740525309705642E-3</v>
      </c>
      <c r="D38" s="17">
        <f t="shared" si="0"/>
        <v>7.7753098102677758E-3</v>
      </c>
      <c r="E38" s="17">
        <f t="shared" si="1"/>
        <v>-1.2519080227838568E-2</v>
      </c>
    </row>
    <row r="39" spans="1:5" hidden="1" x14ac:dyDescent="0.2">
      <c r="A39" s="15">
        <v>44565</v>
      </c>
      <c r="B39" s="17">
        <v>-1.83744621558668E-2</v>
      </c>
      <c r="C39" s="17">
        <v>-6.2962195706051105E-4</v>
      </c>
      <c r="D39" s="17">
        <f t="shared" si="0"/>
        <v>-2.5490876332808768E-3</v>
      </c>
      <c r="E39" s="17">
        <f t="shared" si="1"/>
        <v>-1.5825374522585922E-2</v>
      </c>
    </row>
    <row r="40" spans="1:5" hidden="1" x14ac:dyDescent="0.2">
      <c r="A40" s="16">
        <v>44566</v>
      </c>
      <c r="B40" s="17">
        <v>-7.1426006000394837E-2</v>
      </c>
      <c r="C40" s="17">
        <v>-1.9392757790687165E-2</v>
      </c>
      <c r="D40" s="17">
        <f t="shared" si="0"/>
        <v>-3.0208578656843649E-2</v>
      </c>
      <c r="E40" s="17">
        <f t="shared" si="1"/>
        <v>-4.1217427343551188E-2</v>
      </c>
    </row>
    <row r="41" spans="1:5" hidden="1" x14ac:dyDescent="0.2">
      <c r="A41" s="15">
        <v>44567</v>
      </c>
      <c r="B41" s="17">
        <v>-6.0260397528788534E-4</v>
      </c>
      <c r="C41" s="17">
        <v>-9.6376901620764954E-4</v>
      </c>
      <c r="D41" s="17">
        <f t="shared" si="0"/>
        <v>-3.0416672140600324E-3</v>
      </c>
      <c r="E41" s="17">
        <f t="shared" si="1"/>
        <v>2.439063238772147E-3</v>
      </c>
    </row>
    <row r="42" spans="1:5" hidden="1" x14ac:dyDescent="0.2">
      <c r="A42" s="16">
        <v>44568</v>
      </c>
      <c r="B42" s="17">
        <v>-6.6521102906662577E-3</v>
      </c>
      <c r="C42" s="17">
        <v>-4.050216740091761E-3</v>
      </c>
      <c r="D42" s="17">
        <f t="shared" si="0"/>
        <v>-7.5915235851081965E-3</v>
      </c>
      <c r="E42" s="17">
        <f t="shared" si="1"/>
        <v>9.3941329444193877E-4</v>
      </c>
    </row>
    <row r="43" spans="1:5" hidden="1" x14ac:dyDescent="0.2">
      <c r="A43" s="15">
        <v>44571</v>
      </c>
      <c r="B43" s="17">
        <v>2.9626012377456323E-2</v>
      </c>
      <c r="C43" s="17">
        <v>-1.4410312534549607E-3</v>
      </c>
      <c r="D43" s="17">
        <f t="shared" si="0"/>
        <v>-3.7452186184776994E-3</v>
      </c>
      <c r="E43" s="17">
        <f t="shared" si="1"/>
        <v>3.3371230995934024E-2</v>
      </c>
    </row>
    <row r="44" spans="1:5" hidden="1" x14ac:dyDescent="0.2">
      <c r="A44" s="16">
        <v>44572</v>
      </c>
      <c r="B44" s="17">
        <v>7.7211217059525161E-3</v>
      </c>
      <c r="C44" s="17">
        <v>9.159984668711818E-3</v>
      </c>
      <c r="D44" s="17">
        <f t="shared" si="0"/>
        <v>1.1882164103674823E-2</v>
      </c>
      <c r="E44" s="17">
        <f t="shared" si="1"/>
        <v>-4.1610423977223067E-3</v>
      </c>
    </row>
    <row r="45" spans="1:5" hidden="1" x14ac:dyDescent="0.2">
      <c r="A45" s="15">
        <v>44573</v>
      </c>
      <c r="B45" s="17">
        <v>4.6801796602931045E-3</v>
      </c>
      <c r="C45" s="17">
        <v>2.8177544430294521E-3</v>
      </c>
      <c r="D45" s="17">
        <f t="shared" si="0"/>
        <v>2.5328281743232373E-3</v>
      </c>
      <c r="E45" s="17">
        <f t="shared" si="1"/>
        <v>2.1473514859698672E-3</v>
      </c>
    </row>
    <row r="46" spans="1:5" hidden="1" x14ac:dyDescent="0.2">
      <c r="A46" s="16">
        <v>44574</v>
      </c>
      <c r="B46" s="17">
        <v>-2.905868257980937E-2</v>
      </c>
      <c r="C46" s="17">
        <v>-1.42436152864307E-2</v>
      </c>
      <c r="D46" s="17">
        <f t="shared" si="0"/>
        <v>-2.2618021186152519E-2</v>
      </c>
      <c r="E46" s="17">
        <f t="shared" si="1"/>
        <v>-6.4406613936568505E-3</v>
      </c>
    </row>
    <row r="47" spans="1:5" hidden="1" x14ac:dyDescent="0.2">
      <c r="A47" s="15">
        <v>44575</v>
      </c>
      <c r="B47" s="17">
        <v>7.157962849912991E-3</v>
      </c>
      <c r="C47" s="17">
        <v>8.1998026974883231E-4</v>
      </c>
      <c r="D47" s="17">
        <f t="shared" si="0"/>
        <v>-4.1217085477990344E-4</v>
      </c>
      <c r="E47" s="17">
        <f t="shared" si="1"/>
        <v>7.570133704692894E-3</v>
      </c>
    </row>
    <row r="48" spans="1:5" hidden="1" x14ac:dyDescent="0.2">
      <c r="A48" s="16">
        <v>44579</v>
      </c>
      <c r="B48" s="17">
        <v>-1.3945349732868539E-2</v>
      </c>
      <c r="C48" s="17">
        <v>-1.8387945694007368E-2</v>
      </c>
      <c r="D48" s="17">
        <f t="shared" si="0"/>
        <v>-2.8727344847371716E-2</v>
      </c>
      <c r="E48" s="17">
        <f t="shared" si="1"/>
        <v>1.4781995114503177E-2</v>
      </c>
    </row>
    <row r="49" spans="1:5" hidden="1" x14ac:dyDescent="0.2">
      <c r="A49" s="15">
        <v>44580</v>
      </c>
      <c r="B49" s="17">
        <v>6.3115869888852316E-3</v>
      </c>
      <c r="C49" s="17">
        <v>-9.6895418683388135E-3</v>
      </c>
      <c r="D49" s="17">
        <f t="shared" si="0"/>
        <v>-1.5904678920484371E-2</v>
      </c>
      <c r="E49" s="17">
        <f t="shared" si="1"/>
        <v>2.2216265909369603E-2</v>
      </c>
    </row>
    <row r="50" spans="1:5" hidden="1" x14ac:dyDescent="0.2">
      <c r="A50" s="16">
        <v>44581</v>
      </c>
      <c r="B50" s="17">
        <v>-1.1092204105393355E-2</v>
      </c>
      <c r="C50" s="17">
        <v>-1.103737849414832E-2</v>
      </c>
      <c r="D50" s="17">
        <f t="shared" si="0"/>
        <v>-1.7891578945265645E-2</v>
      </c>
      <c r="E50" s="17">
        <f t="shared" si="1"/>
        <v>6.7993748398722902E-3</v>
      </c>
    </row>
    <row r="51" spans="1:5" hidden="1" x14ac:dyDescent="0.2">
      <c r="A51" s="15">
        <v>44582</v>
      </c>
      <c r="B51" s="17">
        <v>-2.1415292768322769E-2</v>
      </c>
      <c r="C51" s="17">
        <v>-1.8914821867908604E-2</v>
      </c>
      <c r="D51" s="17">
        <f t="shared" si="0"/>
        <v>-2.9504034145566366E-2</v>
      </c>
      <c r="E51" s="17">
        <f t="shared" si="1"/>
        <v>8.0887413772435975E-3</v>
      </c>
    </row>
    <row r="52" spans="1:5" hidden="1" x14ac:dyDescent="0.2">
      <c r="A52" s="16">
        <v>44585</v>
      </c>
      <c r="B52" s="17">
        <v>3.9507049944475403E-2</v>
      </c>
      <c r="C52" s="17">
        <v>2.7717389433818962E-3</v>
      </c>
      <c r="D52" s="17">
        <f t="shared" si="0"/>
        <v>2.4649948808518271E-3</v>
      </c>
      <c r="E52" s="17">
        <f t="shared" si="1"/>
        <v>3.7042055063623576E-2</v>
      </c>
    </row>
    <row r="53" spans="1:5" hidden="1" x14ac:dyDescent="0.2">
      <c r="A53" s="15">
        <v>44586</v>
      </c>
      <c r="B53" s="17">
        <v>-3.2598184965684562E-2</v>
      </c>
      <c r="C53" s="17">
        <v>-1.2171906253646725E-2</v>
      </c>
      <c r="D53" s="17">
        <f t="shared" si="0"/>
        <v>-1.9564031815515078E-2</v>
      </c>
      <c r="E53" s="17">
        <f t="shared" si="1"/>
        <v>-1.3034153150169484E-2</v>
      </c>
    </row>
    <row r="54" spans="1:5" hidden="1" x14ac:dyDescent="0.2">
      <c r="A54" s="16">
        <v>44587</v>
      </c>
      <c r="B54" s="17">
        <v>-3.799338911265604E-3</v>
      </c>
      <c r="C54" s="17">
        <v>-1.4966358477518371E-3</v>
      </c>
      <c r="D54" s="17">
        <f t="shared" si="0"/>
        <v>-3.8271875809400913E-3</v>
      </c>
      <c r="E54" s="17">
        <f t="shared" si="1"/>
        <v>2.7848669674487327E-5</v>
      </c>
    </row>
    <row r="55" spans="1:5" hidden="1" x14ac:dyDescent="0.2">
      <c r="A55" s="15">
        <v>44588</v>
      </c>
      <c r="B55" s="17">
        <v>-1.5494917840008005E-2</v>
      </c>
      <c r="C55" s="17">
        <v>-5.3840887577105701E-3</v>
      </c>
      <c r="D55" s="17">
        <f t="shared" si="0"/>
        <v>-9.5578378209081882E-3</v>
      </c>
      <c r="E55" s="17">
        <f t="shared" si="1"/>
        <v>-5.9370800190998163E-3</v>
      </c>
    </row>
    <row r="56" spans="1:5" hidden="1" x14ac:dyDescent="0.2">
      <c r="A56" s="16">
        <v>44589</v>
      </c>
      <c r="B56" s="17">
        <v>5.0927869330170461E-2</v>
      </c>
      <c r="C56" s="17">
        <v>2.4347646888076113E-2</v>
      </c>
      <c r="D56" s="17">
        <f t="shared" si="0"/>
        <v>3.4270906078912866E-2</v>
      </c>
      <c r="E56" s="17">
        <f t="shared" si="1"/>
        <v>1.6656963251257595E-2</v>
      </c>
    </row>
    <row r="57" spans="1:5" hidden="1" x14ac:dyDescent="0.2">
      <c r="A57" s="15">
        <v>44592</v>
      </c>
      <c r="B57" s="17">
        <v>3.1148709828915155E-2</v>
      </c>
      <c r="C57" s="17">
        <v>1.8885951732779516E-2</v>
      </c>
      <c r="D57" s="17">
        <f t="shared" si="0"/>
        <v>2.6219602210471857E-2</v>
      </c>
      <c r="E57" s="17">
        <f t="shared" si="1"/>
        <v>4.9291076184432986E-3</v>
      </c>
    </row>
    <row r="58" spans="1:5" hidden="1" x14ac:dyDescent="0.2">
      <c r="A58" s="16">
        <v>44593</v>
      </c>
      <c r="B58" s="17">
        <v>3.1442873182925268E-3</v>
      </c>
      <c r="C58" s="17">
        <v>6.8630035578014503E-3</v>
      </c>
      <c r="D58" s="17">
        <f t="shared" si="0"/>
        <v>8.4960921281867878E-3</v>
      </c>
      <c r="E58" s="17">
        <f t="shared" si="1"/>
        <v>-5.351804809894261E-3</v>
      </c>
    </row>
    <row r="59" spans="1:5" hidden="1" x14ac:dyDescent="0.2">
      <c r="A59" s="15">
        <v>44594</v>
      </c>
      <c r="B59" s="17">
        <v>-5.3919058893837635E-3</v>
      </c>
      <c r="C59" s="17">
        <v>9.4225154473364103E-3</v>
      </c>
      <c r="D59" s="17">
        <f t="shared" si="0"/>
        <v>1.2269171253181364E-2</v>
      </c>
      <c r="E59" s="17">
        <f t="shared" si="1"/>
        <v>-1.7661077142565127E-2</v>
      </c>
    </row>
    <row r="60" spans="1:5" hidden="1" x14ac:dyDescent="0.2">
      <c r="A60" s="16">
        <v>44595</v>
      </c>
      <c r="B60" s="17">
        <v>-4.1756624888497962E-2</v>
      </c>
      <c r="C60" s="17">
        <v>-2.4391082077444004E-2</v>
      </c>
      <c r="D60" s="17">
        <f t="shared" si="0"/>
        <v>-3.7576808944588924E-2</v>
      </c>
      <c r="E60" s="17">
        <f t="shared" si="1"/>
        <v>-4.1798159439090377E-3</v>
      </c>
    </row>
    <row r="61" spans="1:5" hidden="1" x14ac:dyDescent="0.2">
      <c r="A61" s="15">
        <v>44596</v>
      </c>
      <c r="B61" s="17">
        <v>5.3050751254102302E-3</v>
      </c>
      <c r="C61" s="17">
        <v>5.1569298644233985E-3</v>
      </c>
      <c r="D61" s="17">
        <f t="shared" si="0"/>
        <v>5.9811004750881585E-3</v>
      </c>
      <c r="E61" s="17">
        <f t="shared" si="1"/>
        <v>-6.7602534967792834E-4</v>
      </c>
    </row>
    <row r="62" spans="1:5" hidden="1" x14ac:dyDescent="0.2">
      <c r="A62" s="16">
        <v>44599</v>
      </c>
      <c r="B62" s="17">
        <v>-1.2540351675376704E-2</v>
      </c>
      <c r="C62" s="17">
        <v>-3.7017126347429485E-3</v>
      </c>
      <c r="D62" s="17">
        <f t="shared" si="0"/>
        <v>-7.077779706737143E-3</v>
      </c>
      <c r="E62" s="17">
        <f t="shared" si="1"/>
        <v>-5.4625719686395612E-3</v>
      </c>
    </row>
    <row r="63" spans="1:5" hidden="1" x14ac:dyDescent="0.2">
      <c r="A63" s="15">
        <v>44600</v>
      </c>
      <c r="B63" s="17">
        <v>8.3020930869772691E-3</v>
      </c>
      <c r="C63" s="17">
        <v>8.4012071916632625E-3</v>
      </c>
      <c r="D63" s="17">
        <f t="shared" si="0"/>
        <v>1.0763619794162699E-2</v>
      </c>
      <c r="E63" s="17">
        <f t="shared" si="1"/>
        <v>-2.4615267071854303E-3</v>
      </c>
    </row>
    <row r="64" spans="1:5" hidden="1" x14ac:dyDescent="0.2">
      <c r="A64" s="16">
        <v>44601</v>
      </c>
      <c r="B64" s="17">
        <v>2.0418146508488277E-2</v>
      </c>
      <c r="C64" s="17">
        <v>1.4517207887505545E-2</v>
      </c>
      <c r="D64" s="17">
        <f t="shared" si="0"/>
        <v>1.9779461700694161E-2</v>
      </c>
      <c r="E64" s="17">
        <f t="shared" si="1"/>
        <v>6.3868480779411679E-4</v>
      </c>
    </row>
    <row r="65" spans="1:5" hidden="1" x14ac:dyDescent="0.2">
      <c r="A65" s="15">
        <v>44602</v>
      </c>
      <c r="B65" s="17">
        <v>-5.1231453735176125E-2</v>
      </c>
      <c r="C65" s="17">
        <v>-1.8115725668459759E-2</v>
      </c>
      <c r="D65" s="17">
        <f t="shared" si="0"/>
        <v>-2.8326054390390955E-2</v>
      </c>
      <c r="E65" s="17">
        <f t="shared" si="1"/>
        <v>-2.2905399344785169E-2</v>
      </c>
    </row>
    <row r="66" spans="1:5" hidden="1" x14ac:dyDescent="0.2">
      <c r="A66" s="16">
        <v>44603</v>
      </c>
      <c r="B66" s="17">
        <v>-4.252351068673188E-2</v>
      </c>
      <c r="C66" s="17">
        <v>-1.896945434456343E-2</v>
      </c>
      <c r="D66" s="17">
        <f t="shared" si="0"/>
        <v>-2.9584570070426058E-2</v>
      </c>
      <c r="E66" s="17">
        <f t="shared" si="1"/>
        <v>-1.2938940616305822E-2</v>
      </c>
    </row>
    <row r="67" spans="1:5" hidden="1" x14ac:dyDescent="0.2">
      <c r="A67" s="15">
        <v>44606</v>
      </c>
      <c r="B67" s="17">
        <v>8.4411555201446831E-5</v>
      </c>
      <c r="C67" s="17">
        <v>-3.8405967262932217E-3</v>
      </c>
      <c r="D67" s="17">
        <f t="shared" si="0"/>
        <v>-7.282514316005702E-3</v>
      </c>
      <c r="E67" s="17">
        <f t="shared" si="1"/>
        <v>7.3669258712071488E-3</v>
      </c>
    </row>
    <row r="68" spans="1:5" hidden="1" x14ac:dyDescent="0.2">
      <c r="A68" s="16">
        <v>44607</v>
      </c>
      <c r="B68" s="17">
        <v>1.1582013293536919E-2</v>
      </c>
      <c r="C68" s="17">
        <v>1.5766721170720421E-2</v>
      </c>
      <c r="D68" s="17">
        <f t="shared" si="0"/>
        <v>2.1621419342921822E-2</v>
      </c>
      <c r="E68" s="17">
        <f t="shared" si="1"/>
        <v>-1.0039406049384903E-2</v>
      </c>
    </row>
    <row r="69" spans="1:5" hidden="1" x14ac:dyDescent="0.2">
      <c r="A69" s="15">
        <v>44608</v>
      </c>
      <c r="B69" s="17">
        <v>-3.753884865419832E-3</v>
      </c>
      <c r="C69" s="17">
        <v>8.8120775589506373E-4</v>
      </c>
      <c r="D69" s="17">
        <f t="shared" si="0"/>
        <v>-3.2191296193760286E-4</v>
      </c>
      <c r="E69" s="17">
        <f t="shared" si="1"/>
        <v>-3.4319719034822289E-3</v>
      </c>
    </row>
    <row r="70" spans="1:5" hidden="1" x14ac:dyDescent="0.2">
      <c r="A70" s="16">
        <v>44609</v>
      </c>
      <c r="B70" s="17">
        <v>-4.1846389451816846E-2</v>
      </c>
      <c r="C70" s="17">
        <v>-2.1173138152195015E-2</v>
      </c>
      <c r="D70" s="17">
        <f t="shared" si="0"/>
        <v>-3.2833108749484113E-2</v>
      </c>
      <c r="E70" s="17">
        <f t="shared" si="1"/>
        <v>-9.0132807023327322E-3</v>
      </c>
    </row>
    <row r="71" spans="1:5" hidden="1" x14ac:dyDescent="0.2">
      <c r="A71" s="15">
        <v>44610</v>
      </c>
      <c r="B71" s="17">
        <v>-3.3099548140345103E-2</v>
      </c>
      <c r="C71" s="17">
        <v>-7.1661613961429005E-3</v>
      </c>
      <c r="D71" s="17">
        <f t="shared" si="0"/>
        <v>-1.2184862566831404E-2</v>
      </c>
      <c r="E71" s="17">
        <f t="shared" si="1"/>
        <v>-2.0914685573513697E-2</v>
      </c>
    </row>
    <row r="72" spans="1:5" hidden="1" x14ac:dyDescent="0.2">
      <c r="A72" s="16">
        <v>44614</v>
      </c>
      <c r="B72" s="17">
        <v>-9.3998637135265239E-3</v>
      </c>
      <c r="C72" s="17">
        <v>-1.0142945264832837E-2</v>
      </c>
      <c r="D72" s="17">
        <f t="shared" si="0"/>
        <v>-1.6573059050894338E-2</v>
      </c>
      <c r="E72" s="17">
        <f t="shared" si="1"/>
        <v>7.1731953373678145E-3</v>
      </c>
    </row>
    <row r="73" spans="1:5" hidden="1" x14ac:dyDescent="0.2">
      <c r="A73" s="15">
        <v>44615</v>
      </c>
      <c r="B73" s="17">
        <v>-2.0415104502867432E-2</v>
      </c>
      <c r="C73" s="17">
        <v>-1.8412122845487655E-2</v>
      </c>
      <c r="D73" s="17">
        <f t="shared" si="0"/>
        <v>-2.8762985355987866E-2</v>
      </c>
      <c r="E73" s="17">
        <f t="shared" si="1"/>
        <v>8.3478808531204339E-3</v>
      </c>
    </row>
    <row r="74" spans="1:5" hidden="1" x14ac:dyDescent="0.2">
      <c r="A74" s="16">
        <v>44616</v>
      </c>
      <c r="B74" s="17">
        <v>8.0032586192169797E-2</v>
      </c>
      <c r="C74" s="17">
        <v>1.4956856067329216E-2</v>
      </c>
      <c r="D74" s="17">
        <f t="shared" si="0"/>
        <v>2.0427564714560587E-2</v>
      </c>
      <c r="E74" s="17">
        <f t="shared" si="1"/>
        <v>5.960502147760921E-2</v>
      </c>
    </row>
    <row r="75" spans="1:5" hidden="1" x14ac:dyDescent="0.2">
      <c r="A75" s="15">
        <v>44617</v>
      </c>
      <c r="B75" s="17">
        <v>3.7083377032951503E-3</v>
      </c>
      <c r="C75" s="17">
        <v>2.2372677655603468E-2</v>
      </c>
      <c r="D75" s="17">
        <f t="shared" si="0"/>
        <v>3.1359524727641627E-2</v>
      </c>
      <c r="E75" s="17">
        <f t="shared" si="1"/>
        <v>-2.7651187024346477E-2</v>
      </c>
    </row>
    <row r="76" spans="1:5" hidden="1" x14ac:dyDescent="0.2">
      <c r="A76" s="16">
        <v>44620</v>
      </c>
      <c r="B76" s="17">
        <v>4.5967781320190859E-3</v>
      </c>
      <c r="C76" s="17">
        <v>-2.4426034406476171E-3</v>
      </c>
      <c r="D76" s="17">
        <f t="shared" ref="D76:D139" si="2">$B$2+$B$3*C76</f>
        <v>-5.2216763474388197E-3</v>
      </c>
      <c r="E76" s="17">
        <f t="shared" ref="E76:E139" si="3">B76-D76</f>
        <v>9.8184544794579047E-3</v>
      </c>
    </row>
    <row r="77" spans="1:5" hidden="1" x14ac:dyDescent="0.2">
      <c r="A77" s="15">
        <v>44621</v>
      </c>
      <c r="B77" s="17">
        <v>-2.1382141970166524E-3</v>
      </c>
      <c r="C77" s="17">
        <v>-1.5473503680411893E-2</v>
      </c>
      <c r="D77" s="17">
        <f t="shared" si="2"/>
        <v>-2.4431048992109176E-2</v>
      </c>
      <c r="E77" s="17">
        <f t="shared" si="3"/>
        <v>2.2292834795092524E-2</v>
      </c>
    </row>
    <row r="78" spans="1:5" hidden="1" x14ac:dyDescent="0.2">
      <c r="A78" s="16">
        <v>44622</v>
      </c>
      <c r="B78" s="17">
        <v>9.6425817918581735E-3</v>
      </c>
      <c r="C78" s="17">
        <v>1.8642691757321028E-2</v>
      </c>
      <c r="D78" s="17">
        <f t="shared" si="2"/>
        <v>2.5861002924763565E-2</v>
      </c>
      <c r="E78" s="17">
        <f t="shared" si="3"/>
        <v>-1.6218421132905392E-2</v>
      </c>
    </row>
    <row r="79" spans="1:5" hidden="1" x14ac:dyDescent="0.2">
      <c r="A79" s="15">
        <v>44623</v>
      </c>
      <c r="B79" s="17">
        <v>-2.5680220492387495E-2</v>
      </c>
      <c r="C79" s="17">
        <v>-5.2546664300883172E-3</v>
      </c>
      <c r="D79" s="17">
        <f t="shared" si="2"/>
        <v>-9.3670511773077721E-3</v>
      </c>
      <c r="E79" s="17">
        <f t="shared" si="3"/>
        <v>-1.6313169315079722E-2</v>
      </c>
    </row>
    <row r="80" spans="1:5" hidden="1" x14ac:dyDescent="0.2">
      <c r="A80" s="16">
        <v>44624</v>
      </c>
      <c r="B80" s="17">
        <v>-1.5138934156867401E-2</v>
      </c>
      <c r="C80" s="17">
        <v>-7.9340425503344747E-3</v>
      </c>
      <c r="D80" s="17">
        <f t="shared" si="2"/>
        <v>-1.3316826971920916E-2</v>
      </c>
      <c r="E80" s="17">
        <f t="shared" si="3"/>
        <v>-1.8221071849464851E-3</v>
      </c>
    </row>
    <row r="81" spans="1:5" hidden="1" x14ac:dyDescent="0.2">
      <c r="A81" s="15">
        <v>44627</v>
      </c>
      <c r="B81" s="17">
        <v>-3.1318433877838947E-2</v>
      </c>
      <c r="C81" s="17">
        <v>-2.9518158313449172E-2</v>
      </c>
      <c r="D81" s="17">
        <f t="shared" si="2"/>
        <v>-4.5134837644288245E-2</v>
      </c>
      <c r="E81" s="17">
        <f t="shared" si="3"/>
        <v>1.3816403766449298E-2</v>
      </c>
    </row>
    <row r="82" spans="1:5" hidden="1" x14ac:dyDescent="0.2">
      <c r="A82" s="16">
        <v>44628</v>
      </c>
      <c r="B82" s="17">
        <v>-1.4704209017642245E-2</v>
      </c>
      <c r="C82" s="17">
        <v>-7.2337535181997703E-3</v>
      </c>
      <c r="D82" s="17">
        <f t="shared" si="2"/>
        <v>-1.2284502824721825E-2</v>
      </c>
      <c r="E82" s="17">
        <f t="shared" si="3"/>
        <v>-2.4197061929204199E-3</v>
      </c>
    </row>
    <row r="83" spans="1:5" hidden="1" x14ac:dyDescent="0.2">
      <c r="A83" s="15">
        <v>44629</v>
      </c>
      <c r="B83" s="17">
        <v>4.4817269697585704E-2</v>
      </c>
      <c r="C83" s="17">
        <v>2.5698247891435821E-2</v>
      </c>
      <c r="D83" s="17">
        <f t="shared" si="2"/>
        <v>3.6261881183505616E-2</v>
      </c>
      <c r="E83" s="17">
        <f t="shared" si="3"/>
        <v>8.5553885140800881E-3</v>
      </c>
    </row>
    <row r="84" spans="1:5" hidden="1" x14ac:dyDescent="0.2">
      <c r="A84" s="16">
        <v>44630</v>
      </c>
      <c r="B84" s="17">
        <v>-2.6437738237733321E-2</v>
      </c>
      <c r="C84" s="17">
        <v>-4.291813651667864E-3</v>
      </c>
      <c r="D84" s="17">
        <f t="shared" si="2"/>
        <v>-7.9476712816506714E-3</v>
      </c>
      <c r="E84" s="17">
        <f t="shared" si="3"/>
        <v>-1.849006695608265E-2</v>
      </c>
    </row>
    <row r="85" spans="1:5" hidden="1" x14ac:dyDescent="0.2">
      <c r="A85" s="15">
        <v>44631</v>
      </c>
      <c r="B85" s="17">
        <v>-5.1418172221336045E-2</v>
      </c>
      <c r="C85" s="17">
        <v>-1.2961545123475138E-2</v>
      </c>
      <c r="D85" s="17">
        <f t="shared" si="2"/>
        <v>-2.0728070141812997E-2</v>
      </c>
      <c r="E85" s="17">
        <f t="shared" si="3"/>
        <v>-3.0690102079523048E-2</v>
      </c>
    </row>
    <row r="86" spans="1:5" hidden="1" x14ac:dyDescent="0.2">
      <c r="A86" s="16">
        <v>44634</v>
      </c>
      <c r="B86" s="17">
        <v>-1.172007499300054E-2</v>
      </c>
      <c r="C86" s="17">
        <v>-7.4210024659636664E-3</v>
      </c>
      <c r="D86" s="17">
        <f t="shared" si="2"/>
        <v>-1.2560534008196234E-2</v>
      </c>
      <c r="E86" s="17">
        <f t="shared" si="3"/>
        <v>8.4045901519569366E-4</v>
      </c>
    </row>
    <row r="87" spans="1:5" hidden="1" x14ac:dyDescent="0.2">
      <c r="A87" s="15">
        <v>44635</v>
      </c>
      <c r="B87" s="17">
        <v>2.4690166858102991E-2</v>
      </c>
      <c r="C87" s="17">
        <v>2.1408574170870942E-2</v>
      </c>
      <c r="D87" s="17">
        <f t="shared" si="2"/>
        <v>2.9938301115650618E-2</v>
      </c>
      <c r="E87" s="17">
        <f t="shared" si="3"/>
        <v>-5.2481342575476271E-3</v>
      </c>
    </row>
    <row r="88" spans="1:5" hidden="1" x14ac:dyDescent="0.2">
      <c r="A88" s="16">
        <v>44636</v>
      </c>
      <c r="B88" s="17">
        <v>4.9091641392767116E-2</v>
      </c>
      <c r="C88" s="17">
        <v>2.238376135718223E-2</v>
      </c>
      <c r="D88" s="17">
        <f t="shared" si="2"/>
        <v>3.1375863656648163E-2</v>
      </c>
      <c r="E88" s="17">
        <f t="shared" si="3"/>
        <v>1.7715777736118953E-2</v>
      </c>
    </row>
    <row r="89" spans="1:5" hidden="1" x14ac:dyDescent="0.2">
      <c r="A89" s="15">
        <v>44637</v>
      </c>
      <c r="B89" s="17">
        <v>4.5212045985816296E-3</v>
      </c>
      <c r="C89" s="17">
        <v>1.234781757145198E-2</v>
      </c>
      <c r="D89" s="17">
        <f t="shared" si="2"/>
        <v>1.6581476432903794E-2</v>
      </c>
      <c r="E89" s="17">
        <f t="shared" si="3"/>
        <v>-1.2060271834322164E-2</v>
      </c>
    </row>
    <row r="90" spans="1:5" hidden="1" x14ac:dyDescent="0.2">
      <c r="A90" s="16">
        <v>44638</v>
      </c>
      <c r="B90" s="17">
        <v>2.0186338816278404E-2</v>
      </c>
      <c r="C90" s="17">
        <v>1.1662294827948783E-2</v>
      </c>
      <c r="D90" s="17">
        <f t="shared" si="2"/>
        <v>1.557091986397499E-2</v>
      </c>
      <c r="E90" s="17">
        <f t="shared" si="3"/>
        <v>4.6154189523034145E-3</v>
      </c>
    </row>
    <row r="91" spans="1:5" hidden="1" x14ac:dyDescent="0.2">
      <c r="A91" s="15">
        <v>44641</v>
      </c>
      <c r="B91" s="17">
        <v>5.7355518789092841E-4</v>
      </c>
      <c r="C91" s="17">
        <v>-4.3466036210393355E-4</v>
      </c>
      <c r="D91" s="17">
        <f t="shared" si="2"/>
        <v>-2.2616869272658077E-3</v>
      </c>
      <c r="E91" s="17">
        <f t="shared" si="3"/>
        <v>2.8352421151567361E-3</v>
      </c>
    </row>
    <row r="92" spans="1:5" hidden="1" x14ac:dyDescent="0.2">
      <c r="A92" s="16">
        <v>44642</v>
      </c>
      <c r="B92" s="17">
        <v>2.8351630267350103E-2</v>
      </c>
      <c r="C92" s="17">
        <v>1.1304113600650201E-2</v>
      </c>
      <c r="D92" s="17">
        <f t="shared" si="2"/>
        <v>1.5042910552039048E-2</v>
      </c>
      <c r="E92" s="17">
        <f t="shared" si="3"/>
        <v>1.3308719715311055E-2</v>
      </c>
    </row>
    <row r="93" spans="1:5" hidden="1" x14ac:dyDescent="0.2">
      <c r="A93" s="15">
        <v>44643</v>
      </c>
      <c r="B93" s="17">
        <v>-9.336481331512414E-2</v>
      </c>
      <c r="C93" s="17">
        <v>-1.2272698789159042E-2</v>
      </c>
      <c r="D93" s="17">
        <f t="shared" si="2"/>
        <v>-1.971261413437506E-2</v>
      </c>
      <c r="E93" s="17">
        <f t="shared" si="3"/>
        <v>-7.3652199180749084E-2</v>
      </c>
    </row>
    <row r="94" spans="1:5" hidden="1" x14ac:dyDescent="0.2">
      <c r="A94" s="16">
        <v>44644</v>
      </c>
      <c r="B94" s="17">
        <v>2.1849186297729917E-2</v>
      </c>
      <c r="C94" s="17">
        <v>1.4343912920566471E-2</v>
      </c>
      <c r="D94" s="17">
        <f t="shared" si="2"/>
        <v>1.9524000639974788E-2</v>
      </c>
      <c r="E94" s="17">
        <f t="shared" si="3"/>
        <v>2.3251856577551286E-3</v>
      </c>
    </row>
    <row r="95" spans="1:5" hidden="1" x14ac:dyDescent="0.2">
      <c r="A95" s="15">
        <v>44645</v>
      </c>
      <c r="B95" s="17">
        <v>-1.203358896706308E-3</v>
      </c>
      <c r="C95" s="17">
        <v>5.0661705674490687E-3</v>
      </c>
      <c r="D95" s="17">
        <f t="shared" si="2"/>
        <v>5.8473085555377302E-3</v>
      </c>
      <c r="E95" s="17">
        <f t="shared" si="3"/>
        <v>-7.0506674522440383E-3</v>
      </c>
    </row>
    <row r="96" spans="1:5" hidden="1" x14ac:dyDescent="0.2">
      <c r="A96" s="16">
        <v>44648</v>
      </c>
      <c r="B96" s="17">
        <v>4.2606957176403615E-2</v>
      </c>
      <c r="C96" s="17">
        <v>7.1449552765867619E-3</v>
      </c>
      <c r="D96" s="17">
        <f t="shared" si="2"/>
        <v>8.9117284644565468E-3</v>
      </c>
      <c r="E96" s="17">
        <f t="shared" si="3"/>
        <v>3.3695228711947064E-2</v>
      </c>
    </row>
    <row r="97" spans="1:5" hidden="1" x14ac:dyDescent="0.2">
      <c r="A97" s="15">
        <v>44649</v>
      </c>
      <c r="B97" s="17">
        <v>3.6265808431995561E-2</v>
      </c>
      <c r="C97" s="17">
        <v>1.2256547427530462E-2</v>
      </c>
      <c r="D97" s="17">
        <f t="shared" si="2"/>
        <v>1.6446931453381115E-2</v>
      </c>
      <c r="E97" s="17">
        <f t="shared" si="3"/>
        <v>1.9818876978614446E-2</v>
      </c>
    </row>
    <row r="98" spans="1:5" hidden="1" x14ac:dyDescent="0.2">
      <c r="A98" s="16">
        <v>44650</v>
      </c>
      <c r="B98" s="17">
        <v>-1.3445391019691999E-2</v>
      </c>
      <c r="C98" s="17">
        <v>-6.2937001746978805E-3</v>
      </c>
      <c r="D98" s="17">
        <f t="shared" si="2"/>
        <v>-1.0898732490444232E-2</v>
      </c>
      <c r="E98" s="17">
        <f t="shared" si="3"/>
        <v>-2.5466585292477674E-3</v>
      </c>
    </row>
    <row r="99" spans="1:5" hidden="1" x14ac:dyDescent="0.2">
      <c r="A99" s="15">
        <v>44651</v>
      </c>
      <c r="B99" s="17">
        <v>-9.6509204559581674E-3</v>
      </c>
      <c r="C99" s="17">
        <v>-1.5652540713177343E-2</v>
      </c>
      <c r="D99" s="17">
        <f t="shared" si="2"/>
        <v>-2.4694974662347428E-2</v>
      </c>
      <c r="E99" s="17">
        <f t="shared" si="3"/>
        <v>1.5044054206389261E-2</v>
      </c>
    </row>
    <row r="100" spans="1:5" hidden="1" x14ac:dyDescent="0.2">
      <c r="A100" s="16">
        <v>44652</v>
      </c>
      <c r="B100" s="17">
        <v>5.6406816025658113E-3</v>
      </c>
      <c r="C100" s="17">
        <v>3.4102225843584133E-3</v>
      </c>
      <c r="D100" s="17">
        <f t="shared" si="2"/>
        <v>3.4062092222537452E-3</v>
      </c>
      <c r="E100" s="17">
        <f t="shared" si="3"/>
        <v>2.2344723803120661E-3</v>
      </c>
    </row>
    <row r="101" spans="1:5" hidden="1" x14ac:dyDescent="0.2">
      <c r="A101" s="15">
        <v>44655</v>
      </c>
      <c r="B101" s="17">
        <v>2.3178146752657947E-2</v>
      </c>
      <c r="C101" s="17">
        <v>8.0909386878793566E-3</v>
      </c>
      <c r="D101" s="17">
        <f t="shared" si="2"/>
        <v>1.0306240549488413E-2</v>
      </c>
      <c r="E101" s="17">
        <f t="shared" si="3"/>
        <v>1.2871906203169534E-2</v>
      </c>
    </row>
    <row r="102" spans="1:5" hidden="1" x14ac:dyDescent="0.2">
      <c r="A102" s="16">
        <v>44656</v>
      </c>
      <c r="B102" s="17">
        <v>-2.1821230433656802E-2</v>
      </c>
      <c r="C102" s="17">
        <v>-1.2551720801807331E-2</v>
      </c>
      <c r="D102" s="17">
        <f t="shared" si="2"/>
        <v>-2.012393167333305E-2</v>
      </c>
      <c r="E102" s="17">
        <f t="shared" si="3"/>
        <v>-1.6972987603237517E-3</v>
      </c>
    </row>
    <row r="103" spans="1:5" hidden="1" x14ac:dyDescent="0.2">
      <c r="A103" s="15">
        <v>44657</v>
      </c>
      <c r="B103" s="17">
        <v>-3.1074186439129292E-2</v>
      </c>
      <c r="C103" s="17">
        <v>-9.7169166132718976E-3</v>
      </c>
      <c r="D103" s="17">
        <f t="shared" si="2"/>
        <v>-1.5945033129848032E-2</v>
      </c>
      <c r="E103" s="17">
        <f t="shared" si="3"/>
        <v>-1.512915330928126E-2</v>
      </c>
    </row>
    <row r="104" spans="1:5" hidden="1" x14ac:dyDescent="0.2">
      <c r="A104" s="16">
        <v>44658</v>
      </c>
      <c r="B104" s="17">
        <v>1.8882395746371516E-2</v>
      </c>
      <c r="C104" s="17">
        <v>4.2533856284925342E-3</v>
      </c>
      <c r="D104" s="17">
        <f t="shared" si="2"/>
        <v>4.6491496804703112E-3</v>
      </c>
      <c r="E104" s="17">
        <f t="shared" si="3"/>
        <v>1.4233246065901206E-2</v>
      </c>
    </row>
    <row r="105" spans="1:5" hidden="1" x14ac:dyDescent="0.2">
      <c r="A105" s="15">
        <v>44659</v>
      </c>
      <c r="B105" s="17">
        <v>-1.6301477431775124E-2</v>
      </c>
      <c r="C105" s="17">
        <v>-2.6510264820542861E-3</v>
      </c>
      <c r="D105" s="17">
        <f t="shared" si="2"/>
        <v>-5.5289211115341578E-3</v>
      </c>
      <c r="E105" s="17">
        <f t="shared" si="3"/>
        <v>-1.0772556320240967E-2</v>
      </c>
    </row>
    <row r="106" spans="1:5" hidden="1" x14ac:dyDescent="0.2">
      <c r="A106" s="16">
        <v>44662</v>
      </c>
      <c r="B106" s="17">
        <v>-2.4475667997747808E-2</v>
      </c>
      <c r="C106" s="17">
        <v>-1.687729010355421E-2</v>
      </c>
      <c r="D106" s="17">
        <f t="shared" si="2"/>
        <v>-2.6500426856992398E-2</v>
      </c>
      <c r="E106" s="17">
        <f t="shared" si="3"/>
        <v>2.0247588592445902E-3</v>
      </c>
    </row>
    <row r="107" spans="1:5" hidden="1" x14ac:dyDescent="0.2">
      <c r="A107" s="15">
        <v>44663</v>
      </c>
      <c r="B107" s="17">
        <v>-1.7654942879641422E-2</v>
      </c>
      <c r="C107" s="17">
        <v>-3.4174477177417728E-3</v>
      </c>
      <c r="D107" s="17">
        <f t="shared" si="2"/>
        <v>-6.6587333922071001E-3</v>
      </c>
      <c r="E107" s="17">
        <f t="shared" si="3"/>
        <v>-1.0996209487434322E-2</v>
      </c>
    </row>
    <row r="108" spans="1:5" hidden="1" x14ac:dyDescent="0.2">
      <c r="A108" s="16">
        <v>44664</v>
      </c>
      <c r="B108" s="17">
        <v>1.1481651803556314E-2</v>
      </c>
      <c r="C108" s="17">
        <v>1.1174577597236057E-2</v>
      </c>
      <c r="D108" s="17">
        <f t="shared" si="2"/>
        <v>1.4851956334394864E-2</v>
      </c>
      <c r="E108" s="17">
        <f t="shared" si="3"/>
        <v>-3.3703045308385495E-3</v>
      </c>
    </row>
    <row r="109" spans="1:5" hidden="1" x14ac:dyDescent="0.2">
      <c r="A109" s="15">
        <v>44665</v>
      </c>
      <c r="B109" s="17">
        <v>-2.6015267767049099E-2</v>
      </c>
      <c r="C109" s="17">
        <v>-1.214413784439794E-2</v>
      </c>
      <c r="D109" s="17">
        <f t="shared" si="2"/>
        <v>-1.9523097289795826E-2</v>
      </c>
      <c r="E109" s="17">
        <f t="shared" si="3"/>
        <v>-6.4921704772532736E-3</v>
      </c>
    </row>
    <row r="110" spans="1:5" hidden="1" x14ac:dyDescent="0.2">
      <c r="A110" s="16">
        <v>44669</v>
      </c>
      <c r="B110" s="17">
        <v>1.1963654148246627E-2</v>
      </c>
      <c r="C110" s="17">
        <v>-2.0486828403298851E-4</v>
      </c>
      <c r="D110" s="17">
        <f t="shared" si="2"/>
        <v>-1.9229412092233973E-3</v>
      </c>
      <c r="E110" s="17">
        <f t="shared" si="3"/>
        <v>1.3886595357470024E-2</v>
      </c>
    </row>
    <row r="111" spans="1:5" hidden="1" x14ac:dyDescent="0.2">
      <c r="A111" s="15">
        <v>44670</v>
      </c>
      <c r="B111" s="17">
        <v>2.5689220495974663E-2</v>
      </c>
      <c r="C111" s="17">
        <v>1.6057604355527166E-2</v>
      </c>
      <c r="D111" s="17">
        <f t="shared" si="2"/>
        <v>2.2050221911448151E-2</v>
      </c>
      <c r="E111" s="17">
        <f t="shared" si="3"/>
        <v>3.6389985845265115E-3</v>
      </c>
    </row>
    <row r="112" spans="1:5" hidden="1" x14ac:dyDescent="0.2">
      <c r="A112" s="16">
        <v>44671</v>
      </c>
      <c r="B112" s="17">
        <v>-1.8996353485028483E-2</v>
      </c>
      <c r="C112" s="17">
        <v>-6.1847507158097059E-4</v>
      </c>
      <c r="D112" s="17">
        <f t="shared" si="2"/>
        <v>-2.5326555623522273E-3</v>
      </c>
      <c r="E112" s="17">
        <f t="shared" si="3"/>
        <v>-1.6463697922676254E-2</v>
      </c>
    </row>
    <row r="113" spans="1:5" hidden="1" x14ac:dyDescent="0.2">
      <c r="A113" s="15">
        <v>44672</v>
      </c>
      <c r="B113" s="17">
        <v>-2.4830008009519067E-2</v>
      </c>
      <c r="C113" s="17">
        <v>-1.4752948498371943E-2</v>
      </c>
      <c r="D113" s="17">
        <f t="shared" si="2"/>
        <v>-2.3368849700565519E-2</v>
      </c>
      <c r="E113" s="17">
        <f t="shared" si="3"/>
        <v>-1.4611583089535474E-3</v>
      </c>
    </row>
    <row r="114" spans="1:5" hidden="1" x14ac:dyDescent="0.2">
      <c r="A114" s="16">
        <v>44673</v>
      </c>
      <c r="B114" s="17">
        <v>-2.1102800916813824E-2</v>
      </c>
      <c r="C114" s="17">
        <v>-2.7740054250753654E-2</v>
      </c>
      <c r="D114" s="17">
        <f t="shared" si="2"/>
        <v>-4.2513663135017477E-2</v>
      </c>
      <c r="E114" s="17">
        <f t="shared" si="3"/>
        <v>2.1410862218203652E-2</v>
      </c>
    </row>
    <row r="115" spans="1:5" hidden="1" x14ac:dyDescent="0.2">
      <c r="A115" s="15">
        <v>44676</v>
      </c>
      <c r="B115" s="17">
        <v>1.2919956458294246E-2</v>
      </c>
      <c r="C115" s="17">
        <v>5.6979369853822348E-3</v>
      </c>
      <c r="D115" s="17">
        <f t="shared" si="2"/>
        <v>6.7786207690587724E-3</v>
      </c>
      <c r="E115" s="17">
        <f t="shared" si="3"/>
        <v>6.1413356892354738E-3</v>
      </c>
    </row>
    <row r="116" spans="1:5" hidden="1" x14ac:dyDescent="0.2">
      <c r="A116" s="16">
        <v>44677</v>
      </c>
      <c r="B116" s="17">
        <v>-3.5825623028189812E-2</v>
      </c>
      <c r="C116" s="17">
        <v>-2.8146308431003852E-2</v>
      </c>
      <c r="D116" s="17">
        <f t="shared" si="2"/>
        <v>-4.3112538714854029E-2</v>
      </c>
      <c r="E116" s="17">
        <f t="shared" si="3"/>
        <v>7.2869156866642165E-3</v>
      </c>
    </row>
    <row r="117" spans="1:5" hidden="1" x14ac:dyDescent="0.2">
      <c r="A117" s="15">
        <v>44678</v>
      </c>
      <c r="B117" s="17">
        <v>-3.0567278904303219E-3</v>
      </c>
      <c r="C117" s="17">
        <v>2.0980468517017847E-3</v>
      </c>
      <c r="D117" s="17">
        <f t="shared" si="2"/>
        <v>1.4718783502409851E-3</v>
      </c>
      <c r="E117" s="17">
        <f t="shared" si="3"/>
        <v>-4.5286062406713068E-3</v>
      </c>
    </row>
    <row r="118" spans="1:5" hidden="1" x14ac:dyDescent="0.2">
      <c r="A118" s="16">
        <v>44679</v>
      </c>
      <c r="B118" s="17">
        <v>3.1741656387404449E-2</v>
      </c>
      <c r="C118" s="17">
        <v>2.4746900072939448E-2</v>
      </c>
      <c r="D118" s="17">
        <f t="shared" si="2"/>
        <v>3.4859461210676353E-2</v>
      </c>
      <c r="E118" s="17">
        <f t="shared" si="3"/>
        <v>-3.1178048232719038E-3</v>
      </c>
    </row>
    <row r="119" spans="1:5" hidden="1" x14ac:dyDescent="0.2">
      <c r="A119" s="15">
        <v>44680</v>
      </c>
      <c r="B119" s="17">
        <v>-3.5515033287747522E-2</v>
      </c>
      <c r="C119" s="17">
        <v>-3.6284507106413955E-2</v>
      </c>
      <c r="D119" s="17">
        <f t="shared" si="2"/>
        <v>-5.5109383762847686E-2</v>
      </c>
      <c r="E119" s="17">
        <f t="shared" si="3"/>
        <v>1.9594350475100164E-2</v>
      </c>
    </row>
    <row r="120" spans="1:5" hidden="1" x14ac:dyDescent="0.2">
      <c r="A120" s="16">
        <v>44683</v>
      </c>
      <c r="B120" s="17">
        <v>2.8639969663547538E-2</v>
      </c>
      <c r="C120" s="17">
        <v>5.6752428123536536E-3</v>
      </c>
      <c r="D120" s="17">
        <f t="shared" si="2"/>
        <v>6.7451663784527903E-3</v>
      </c>
      <c r="E120" s="17">
        <f t="shared" si="3"/>
        <v>2.1894803285094747E-2</v>
      </c>
    </row>
    <row r="121" spans="1:5" hidden="1" x14ac:dyDescent="0.2">
      <c r="A121" s="15">
        <v>44684</v>
      </c>
      <c r="B121" s="17">
        <v>7.1196941064122221E-4</v>
      </c>
      <c r="C121" s="17">
        <v>4.8371263814863674E-3</v>
      </c>
      <c r="D121" s="17">
        <f t="shared" si="2"/>
        <v>5.5096653352461212E-3</v>
      </c>
      <c r="E121" s="17">
        <f t="shared" si="3"/>
        <v>-4.797695924604899E-3</v>
      </c>
    </row>
    <row r="122" spans="1:5" hidden="1" x14ac:dyDescent="0.2">
      <c r="A122" s="16">
        <v>44685</v>
      </c>
      <c r="B122" s="17">
        <v>3.8691839763466573E-2</v>
      </c>
      <c r="C122" s="17">
        <v>2.9862421084402291E-2</v>
      </c>
      <c r="D122" s="17">
        <f t="shared" si="2"/>
        <v>4.2400455890458225E-2</v>
      </c>
      <c r="E122" s="17">
        <f t="shared" si="3"/>
        <v>-3.7086161269916512E-3</v>
      </c>
    </row>
    <row r="123" spans="1:5" hidden="1" x14ac:dyDescent="0.2">
      <c r="A123" s="15">
        <v>44686</v>
      </c>
      <c r="B123" s="17">
        <v>-5.3950622436759521E-2</v>
      </c>
      <c r="C123" s="17">
        <v>-3.5649708609806985E-2</v>
      </c>
      <c r="D123" s="17">
        <f t="shared" si="2"/>
        <v>-5.4173601840552775E-2</v>
      </c>
      <c r="E123" s="17">
        <f t="shared" si="3"/>
        <v>2.2297940379325393E-4</v>
      </c>
    </row>
    <row r="124" spans="1:5" hidden="1" x14ac:dyDescent="0.2">
      <c r="A124" s="16">
        <v>44687</v>
      </c>
      <c r="B124" s="17">
        <v>-2.3719756731072295E-2</v>
      </c>
      <c r="C124" s="17">
        <v>-5.6742248424840325E-3</v>
      </c>
      <c r="D124" s="17">
        <f t="shared" si="2"/>
        <v>-9.985539059313181E-3</v>
      </c>
      <c r="E124" s="17">
        <f t="shared" si="3"/>
        <v>-1.3734217671759114E-2</v>
      </c>
    </row>
    <row r="125" spans="1:5" hidden="1" x14ac:dyDescent="0.2">
      <c r="A125" s="15">
        <v>44690</v>
      </c>
      <c r="B125" s="17">
        <v>-3.6060473520786118E-2</v>
      </c>
      <c r="C125" s="17">
        <v>-3.2037100632356763E-2</v>
      </c>
      <c r="D125" s="17">
        <f t="shared" si="2"/>
        <v>-4.8848111538187793E-2</v>
      </c>
      <c r="E125" s="17">
        <f t="shared" si="3"/>
        <v>1.2787638017401674E-2</v>
      </c>
    </row>
    <row r="126" spans="1:5" hidden="1" x14ac:dyDescent="0.2">
      <c r="A126" s="16">
        <v>44691</v>
      </c>
      <c r="B126" s="17">
        <v>4.2768817384954971E-2</v>
      </c>
      <c r="C126" s="17">
        <v>2.4578974498534745E-3</v>
      </c>
      <c r="D126" s="17">
        <f t="shared" si="2"/>
        <v>2.0023485487012244E-3</v>
      </c>
      <c r="E126" s="17">
        <f t="shared" si="3"/>
        <v>4.0766468836253747E-2</v>
      </c>
    </row>
    <row r="127" spans="1:5" hidden="1" x14ac:dyDescent="0.2">
      <c r="A127" s="15">
        <v>44692</v>
      </c>
      <c r="B127" s="17">
        <v>-3.4857421188158155E-2</v>
      </c>
      <c r="C127" s="17">
        <v>-1.6463207503938371E-2</v>
      </c>
      <c r="D127" s="17">
        <f t="shared" si="2"/>
        <v>-2.5890011090212006E-2</v>
      </c>
      <c r="E127" s="17">
        <f t="shared" si="3"/>
        <v>-8.9674100979461498E-3</v>
      </c>
    </row>
    <row r="128" spans="1:5" hidden="1" x14ac:dyDescent="0.2">
      <c r="A128" s="16">
        <v>44693</v>
      </c>
      <c r="B128" s="17">
        <v>2.414785012089804E-2</v>
      </c>
      <c r="C128" s="17">
        <v>-1.2959645058717717E-3</v>
      </c>
      <c r="D128" s="17">
        <f t="shared" si="2"/>
        <v>-3.5313699079970321E-3</v>
      </c>
      <c r="E128" s="17">
        <f t="shared" si="3"/>
        <v>2.7679220028895071E-2</v>
      </c>
    </row>
    <row r="129" spans="1:5" hidden="1" x14ac:dyDescent="0.2">
      <c r="A129" s="15">
        <v>44694</v>
      </c>
      <c r="B129" s="17">
        <v>4.3656265023519047E-2</v>
      </c>
      <c r="C129" s="17">
        <v>2.3869695423071491E-2</v>
      </c>
      <c r="D129" s="17">
        <f t="shared" si="2"/>
        <v>3.3566338656216832E-2</v>
      </c>
      <c r="E129" s="17">
        <f t="shared" si="3"/>
        <v>1.0089926367302215E-2</v>
      </c>
    </row>
    <row r="130" spans="1:5" hidden="1" x14ac:dyDescent="0.2">
      <c r="A130" s="16">
        <v>44697</v>
      </c>
      <c r="B130" s="17">
        <v>-6.3880300345043883E-3</v>
      </c>
      <c r="C130" s="17">
        <v>-3.9464009295556712E-3</v>
      </c>
      <c r="D130" s="17">
        <f t="shared" si="2"/>
        <v>-7.4384845352879272E-3</v>
      </c>
      <c r="E130" s="17">
        <f t="shared" si="3"/>
        <v>1.0504545007835389E-3</v>
      </c>
    </row>
    <row r="131" spans="1:5" hidden="1" x14ac:dyDescent="0.2">
      <c r="A131" s="15">
        <v>44698</v>
      </c>
      <c r="B131" s="17">
        <v>1.6854512217182593E-2</v>
      </c>
      <c r="C131" s="17">
        <v>2.0169632234863677E-2</v>
      </c>
      <c r="D131" s="17">
        <f t="shared" si="2"/>
        <v>2.8111927120303127E-2</v>
      </c>
      <c r="E131" s="17">
        <f t="shared" si="3"/>
        <v>-1.1257414903120534E-2</v>
      </c>
    </row>
    <row r="132" spans="1:5" hidden="1" x14ac:dyDescent="0.2">
      <c r="A132" s="16">
        <v>44699</v>
      </c>
      <c r="B132" s="17">
        <v>-2.8731817866561649E-2</v>
      </c>
      <c r="C132" s="17">
        <v>-4.0395260787452592E-2</v>
      </c>
      <c r="D132" s="17">
        <f t="shared" si="2"/>
        <v>-6.1169210624890336E-2</v>
      </c>
      <c r="E132" s="17">
        <f t="shared" si="3"/>
        <v>3.2437392758328687E-2</v>
      </c>
    </row>
    <row r="133" spans="1:5" hidden="1" x14ac:dyDescent="0.2">
      <c r="A133" s="15">
        <v>44700</v>
      </c>
      <c r="B133" s="17">
        <v>-8.796621989161868E-3</v>
      </c>
      <c r="C133" s="17">
        <v>-5.8337818009925879E-3</v>
      </c>
      <c r="D133" s="17">
        <f t="shared" si="2"/>
        <v>-1.0220748370845481E-2</v>
      </c>
      <c r="E133" s="17">
        <f t="shared" si="3"/>
        <v>1.4241263816836131E-3</v>
      </c>
    </row>
    <row r="134" spans="1:5" hidden="1" x14ac:dyDescent="0.2">
      <c r="A134" s="16">
        <v>44701</v>
      </c>
      <c r="B134" s="17">
        <v>1.1942774473258755E-2</v>
      </c>
      <c r="C134" s="17">
        <v>1.4614176965843662E-4</v>
      </c>
      <c r="D134" s="17">
        <f t="shared" si="2"/>
        <v>-1.4055032119000208E-3</v>
      </c>
      <c r="E134" s="17">
        <f t="shared" si="3"/>
        <v>1.3348277685158776E-2</v>
      </c>
    </row>
    <row r="135" spans="1:5" hidden="1" x14ac:dyDescent="0.2">
      <c r="A135" s="15">
        <v>44704</v>
      </c>
      <c r="B135" s="17">
        <v>1.9218756416135685E-2</v>
      </c>
      <c r="C135" s="17">
        <v>1.8555039930923556E-2</v>
      </c>
      <c r="D135" s="17">
        <f t="shared" si="2"/>
        <v>2.5731791852214872E-2</v>
      </c>
      <c r="E135" s="17">
        <f t="shared" si="3"/>
        <v>-6.513035436079187E-3</v>
      </c>
    </row>
    <row r="136" spans="1:5" hidden="1" x14ac:dyDescent="0.2">
      <c r="A136" s="16">
        <v>44705</v>
      </c>
      <c r="B136" s="17">
        <v>-2.052809003600653E-2</v>
      </c>
      <c r="C136" s="17">
        <v>-8.1207976171752128E-3</v>
      </c>
      <c r="D136" s="17">
        <f t="shared" si="2"/>
        <v>-1.3592130105719517E-2</v>
      </c>
      <c r="E136" s="17">
        <f t="shared" si="3"/>
        <v>-6.9359599302870126E-3</v>
      </c>
    </row>
    <row r="137" spans="1:5" hidden="1" x14ac:dyDescent="0.2">
      <c r="A137" s="15">
        <v>44706</v>
      </c>
      <c r="B137" s="17">
        <v>1.0265797294987999E-2</v>
      </c>
      <c r="C137" s="17">
        <v>9.450764734207695E-3</v>
      </c>
      <c r="D137" s="17">
        <f t="shared" si="2"/>
        <v>1.2310814659889426E-2</v>
      </c>
      <c r="E137" s="17">
        <f t="shared" si="3"/>
        <v>-2.0450173649014265E-3</v>
      </c>
    </row>
    <row r="138" spans="1:5" hidden="1" x14ac:dyDescent="0.2">
      <c r="A138" s="16">
        <v>44707</v>
      </c>
      <c r="B138" s="17">
        <v>1.5155294667119623E-2</v>
      </c>
      <c r="C138" s="17">
        <v>1.9883256167224195E-2</v>
      </c>
      <c r="D138" s="17">
        <f t="shared" si="2"/>
        <v>2.7689768673949948E-2</v>
      </c>
      <c r="E138" s="17">
        <f t="shared" si="3"/>
        <v>-1.2534474006830325E-2</v>
      </c>
    </row>
    <row r="139" spans="1:5" hidden="1" x14ac:dyDescent="0.2">
      <c r="A139" s="15">
        <v>44708</v>
      </c>
      <c r="B139" s="17">
        <v>4.8017608478001073E-2</v>
      </c>
      <c r="C139" s="17">
        <v>2.4742262955109728E-2</v>
      </c>
      <c r="D139" s="17">
        <f t="shared" si="2"/>
        <v>3.4852625449313029E-2</v>
      </c>
      <c r="E139" s="17">
        <f t="shared" si="3"/>
        <v>1.3164983028688043E-2</v>
      </c>
    </row>
    <row r="140" spans="1:5" hidden="1" x14ac:dyDescent="0.2">
      <c r="A140" s="16">
        <v>44712</v>
      </c>
      <c r="B140" s="17">
        <v>-2.7415791417748969E-2</v>
      </c>
      <c r="C140" s="17">
        <v>-6.2743686176590652E-3</v>
      </c>
      <c r="D140" s="17">
        <f t="shared" ref="D140:D203" si="4">$B$2+$B$3*C140</f>
        <v>-1.08702350669257E-2</v>
      </c>
      <c r="E140" s="17">
        <f t="shared" ref="E140:E203" si="5">B140-D140</f>
        <v>-1.6545556350823269E-2</v>
      </c>
    </row>
    <row r="141" spans="1:5" hidden="1" x14ac:dyDescent="0.2">
      <c r="A141" s="15">
        <v>44713</v>
      </c>
      <c r="B141" s="17">
        <v>4.0337894531903284E-3</v>
      </c>
      <c r="C141" s="17">
        <v>-7.4827686811318461E-3</v>
      </c>
      <c r="D141" s="17">
        <f t="shared" si="4"/>
        <v>-1.2651586063095391E-2</v>
      </c>
      <c r="E141" s="17">
        <f t="shared" si="5"/>
        <v>1.6685375516285718E-2</v>
      </c>
    </row>
    <row r="142" spans="1:5" hidden="1" x14ac:dyDescent="0.2">
      <c r="A142" s="16">
        <v>44714</v>
      </c>
      <c r="B142" s="17">
        <v>5.5289829047996175E-2</v>
      </c>
      <c r="C142" s="17">
        <v>1.8431018038486124E-2</v>
      </c>
      <c r="D142" s="17">
        <f t="shared" si="4"/>
        <v>2.5548966206703601E-2</v>
      </c>
      <c r="E142" s="17">
        <f t="shared" si="5"/>
        <v>2.9740862841292574E-2</v>
      </c>
    </row>
    <row r="143" spans="1:5" hidden="1" x14ac:dyDescent="0.2">
      <c r="A143" s="15">
        <v>44715</v>
      </c>
      <c r="B143" s="17">
        <v>-2.6105848997324488E-2</v>
      </c>
      <c r="C143" s="17">
        <v>-1.6347313992415624E-2</v>
      </c>
      <c r="D143" s="17">
        <f t="shared" si="4"/>
        <v>-2.5719167816993908E-2</v>
      </c>
      <c r="E143" s="17">
        <f t="shared" si="5"/>
        <v>-3.8668118033058016E-4</v>
      </c>
    </row>
    <row r="144" spans="1:5" hidden="1" x14ac:dyDescent="0.2">
      <c r="A144" s="16">
        <v>44718</v>
      </c>
      <c r="B144" s="17">
        <v>-6.98106626324968E-4</v>
      </c>
      <c r="C144" s="17">
        <v>3.1374007789131131E-3</v>
      </c>
      <c r="D144" s="17">
        <f t="shared" si="4"/>
        <v>3.0040316573915551E-3</v>
      </c>
      <c r="E144" s="17">
        <f t="shared" si="5"/>
        <v>-3.7021382837165231E-3</v>
      </c>
    </row>
    <row r="145" spans="1:5" hidden="1" x14ac:dyDescent="0.2">
      <c r="A145" s="15">
        <v>44719</v>
      </c>
      <c r="B145" s="17">
        <v>9.2209333848283226E-3</v>
      </c>
      <c r="C145" s="17">
        <v>9.5233931732350285E-3</v>
      </c>
      <c r="D145" s="17">
        <f t="shared" si="4"/>
        <v>1.2417879154606333E-2</v>
      </c>
      <c r="E145" s="17">
        <f t="shared" si="5"/>
        <v>-3.1969457697780101E-3</v>
      </c>
    </row>
    <row r="146" spans="1:5" hidden="1" x14ac:dyDescent="0.2">
      <c r="A146" s="16">
        <v>44720</v>
      </c>
      <c r="B146" s="17">
        <v>-1.0567156448596737E-2</v>
      </c>
      <c r="C146" s="17">
        <v>-1.0793945785935621E-2</v>
      </c>
      <c r="D146" s="17">
        <f t="shared" si="4"/>
        <v>-1.7532725027276964E-2</v>
      </c>
      <c r="E146" s="17">
        <f t="shared" si="5"/>
        <v>6.9655685786802271E-3</v>
      </c>
    </row>
    <row r="147" spans="1:5" hidden="1" x14ac:dyDescent="0.2">
      <c r="A147" s="15">
        <v>44721</v>
      </c>
      <c r="B147" s="17">
        <v>-5.6430905018698407E-3</v>
      </c>
      <c r="C147" s="17">
        <v>-2.3798693976353591E-2</v>
      </c>
      <c r="D147" s="17">
        <f t="shared" si="4"/>
        <v>-3.6703545887184059E-2</v>
      </c>
      <c r="E147" s="17">
        <f t="shared" si="5"/>
        <v>3.1060455385314219E-2</v>
      </c>
    </row>
    <row r="148" spans="1:5" hidden="1" x14ac:dyDescent="0.2">
      <c r="A148" s="16">
        <v>44722</v>
      </c>
      <c r="B148" s="17">
        <v>-7.6403583471499337E-2</v>
      </c>
      <c r="C148" s="17">
        <v>-2.9110303335524668E-2</v>
      </c>
      <c r="D148" s="17">
        <f t="shared" si="4"/>
        <v>-4.4533602264400375E-2</v>
      </c>
      <c r="E148" s="17">
        <f t="shared" si="5"/>
        <v>-3.1869981207098962E-2</v>
      </c>
    </row>
    <row r="149" spans="1:5" hidden="1" x14ac:dyDescent="0.2">
      <c r="A149" s="15">
        <v>44725</v>
      </c>
      <c r="B149" s="17">
        <v>-5.6342683952212425E-2</v>
      </c>
      <c r="C149" s="17">
        <v>-3.8768430665237275E-2</v>
      </c>
      <c r="D149" s="17">
        <f t="shared" si="4"/>
        <v>-5.8771035098087746E-2</v>
      </c>
      <c r="E149" s="17">
        <f t="shared" si="5"/>
        <v>2.428351145875321E-3</v>
      </c>
    </row>
    <row r="150" spans="1:5" hidden="1" x14ac:dyDescent="0.2">
      <c r="A150" s="16">
        <v>44726</v>
      </c>
      <c r="B150" s="17">
        <v>-2.2332479103894798E-3</v>
      </c>
      <c r="C150" s="17">
        <v>-3.7736797459957394E-3</v>
      </c>
      <c r="D150" s="17">
        <f t="shared" si="4"/>
        <v>-7.1838693116591983E-3</v>
      </c>
      <c r="E150" s="17">
        <f t="shared" si="5"/>
        <v>4.9506214012697185E-3</v>
      </c>
    </row>
    <row r="151" spans="1:5" hidden="1" x14ac:dyDescent="0.2">
      <c r="A151" s="15">
        <v>44727</v>
      </c>
      <c r="B151" s="17">
        <v>1.6450045798586554E-2</v>
      </c>
      <c r="C151" s="17">
        <v>1.4592504858983224E-2</v>
      </c>
      <c r="D151" s="17">
        <f t="shared" si="4"/>
        <v>1.9890459986116996E-2</v>
      </c>
      <c r="E151" s="17">
        <f t="shared" si="5"/>
        <v>-3.4404141875304418E-3</v>
      </c>
    </row>
    <row r="152" spans="1:5" hidden="1" x14ac:dyDescent="0.2">
      <c r="A152" s="16">
        <v>44728</v>
      </c>
      <c r="B152" s="17">
        <v>-3.14125714572564E-2</v>
      </c>
      <c r="C152" s="17">
        <v>-3.2511951488163437E-2</v>
      </c>
      <c r="D152" s="17">
        <f t="shared" si="4"/>
        <v>-4.9548108228515922E-2</v>
      </c>
      <c r="E152" s="17">
        <f t="shared" si="5"/>
        <v>1.8135536771259522E-2</v>
      </c>
    </row>
    <row r="153" spans="1:5" hidden="1" x14ac:dyDescent="0.2">
      <c r="A153" s="15">
        <v>44729</v>
      </c>
      <c r="B153" s="17">
        <v>-1.1750789375288284E-2</v>
      </c>
      <c r="C153" s="17">
        <v>2.2008656982546171E-3</v>
      </c>
      <c r="D153" s="17">
        <f t="shared" si="4"/>
        <v>1.6234477354705251E-3</v>
      </c>
      <c r="E153" s="17">
        <f t="shared" si="5"/>
        <v>-1.3374237110758809E-2</v>
      </c>
    </row>
    <row r="154" spans="1:5" hidden="1" x14ac:dyDescent="0.2">
      <c r="A154" s="16">
        <v>44733</v>
      </c>
      <c r="B154" s="17">
        <v>6.0976790857532048E-3</v>
      </c>
      <c r="C154" s="17">
        <v>2.4477242280086964E-2</v>
      </c>
      <c r="D154" s="17">
        <f t="shared" si="4"/>
        <v>3.4461947843669224E-2</v>
      </c>
      <c r="E154" s="17">
        <f t="shared" si="5"/>
        <v>-2.836426875791602E-2</v>
      </c>
    </row>
    <row r="155" spans="1:5" hidden="1" x14ac:dyDescent="0.2">
      <c r="A155" s="15">
        <v>44734</v>
      </c>
      <c r="B155" s="17">
        <v>6.4464486648232455E-3</v>
      </c>
      <c r="C155" s="17">
        <v>-1.3015723144006452E-3</v>
      </c>
      <c r="D155" s="17">
        <f t="shared" si="4"/>
        <v>-3.5396366034493058E-3</v>
      </c>
      <c r="E155" s="17">
        <f t="shared" si="5"/>
        <v>9.9860852682725522E-3</v>
      </c>
    </row>
    <row r="156" spans="1:5" hidden="1" x14ac:dyDescent="0.2">
      <c r="A156" s="16">
        <v>44735</v>
      </c>
      <c r="B156" s="17">
        <v>3.0958389652842477E-2</v>
      </c>
      <c r="C156" s="17">
        <v>9.5322174091778678E-3</v>
      </c>
      <c r="D156" s="17">
        <f t="shared" si="4"/>
        <v>1.2430887314703608E-2</v>
      </c>
      <c r="E156" s="17">
        <f t="shared" si="5"/>
        <v>1.8527502338138869E-2</v>
      </c>
    </row>
    <row r="157" spans="1:5" hidden="1" x14ac:dyDescent="0.2">
      <c r="A157" s="15">
        <v>44736</v>
      </c>
      <c r="B157" s="17">
        <v>2.9417975099135241E-2</v>
      </c>
      <c r="C157" s="17">
        <v>3.056329358583576E-2</v>
      </c>
      <c r="D157" s="17">
        <f t="shared" si="4"/>
        <v>4.343364015315053E-2</v>
      </c>
      <c r="E157" s="17">
        <f t="shared" si="5"/>
        <v>-1.4015665054015289E-2</v>
      </c>
    </row>
    <row r="158" spans="1:5" hidden="1" x14ac:dyDescent="0.2">
      <c r="A158" s="16">
        <v>44739</v>
      </c>
      <c r="B158" s="17">
        <v>-1.7151536870802064E-2</v>
      </c>
      <c r="C158" s="17">
        <v>-2.9730715337762392E-3</v>
      </c>
      <c r="D158" s="17">
        <f t="shared" si="4"/>
        <v>-6.0036606378196453E-3</v>
      </c>
      <c r="E158" s="17">
        <f t="shared" si="5"/>
        <v>-1.1147876232982419E-2</v>
      </c>
    </row>
    <row r="159" spans="1:5" hidden="1" x14ac:dyDescent="0.2">
      <c r="A159" s="15">
        <v>44740</v>
      </c>
      <c r="B159" s="17">
        <v>-4.0517495852854579E-2</v>
      </c>
      <c r="C159" s="17">
        <v>-2.0143036075892073E-2</v>
      </c>
      <c r="D159" s="17">
        <f t="shared" si="4"/>
        <v>-3.131459396680094E-2</v>
      </c>
      <c r="E159" s="17">
        <f t="shared" si="5"/>
        <v>-9.2029018860536396E-3</v>
      </c>
    </row>
    <row r="160" spans="1:5" hidden="1" x14ac:dyDescent="0.2">
      <c r="A160" s="16">
        <v>44741</v>
      </c>
      <c r="B160" s="17">
        <v>7.8494518471134977E-3</v>
      </c>
      <c r="C160" s="17">
        <v>-7.1174540915908135E-4</v>
      </c>
      <c r="D160" s="17">
        <f t="shared" si="4"/>
        <v>-2.6701491075613914E-3</v>
      </c>
      <c r="E160" s="17">
        <f t="shared" si="5"/>
        <v>1.0519600954674888E-2</v>
      </c>
    </row>
    <row r="161" spans="1:5" hidden="1" x14ac:dyDescent="0.2">
      <c r="A161" s="15">
        <v>44742</v>
      </c>
      <c r="B161" s="17">
        <v>-6.6214448884835964E-3</v>
      </c>
      <c r="C161" s="17">
        <v>-8.7592782679987158E-3</v>
      </c>
      <c r="D161" s="17">
        <f t="shared" si="4"/>
        <v>-1.4533340039216958E-2</v>
      </c>
      <c r="E161" s="17">
        <f t="shared" si="5"/>
        <v>7.9118951507333619E-3</v>
      </c>
    </row>
    <row r="162" spans="1:5" hidden="1" x14ac:dyDescent="0.2">
      <c r="A162" s="16">
        <v>44743</v>
      </c>
      <c r="B162" s="17">
        <v>6.6109748234561838E-3</v>
      </c>
      <c r="C162" s="17">
        <v>1.0553814029047315E-2</v>
      </c>
      <c r="D162" s="17">
        <f t="shared" si="4"/>
        <v>1.3936863862948817E-2</v>
      </c>
      <c r="E162" s="17">
        <f t="shared" si="5"/>
        <v>-7.3258890394926335E-3</v>
      </c>
    </row>
    <row r="163" spans="1:5" hidden="1" x14ac:dyDescent="0.2">
      <c r="A163" s="15">
        <v>44747</v>
      </c>
      <c r="B163" s="17">
        <v>2.1737893533508634E-2</v>
      </c>
      <c r="C163" s="17">
        <v>1.5841285142366157E-3</v>
      </c>
      <c r="D163" s="17">
        <f t="shared" si="4"/>
        <v>7.1429071840777036E-4</v>
      </c>
      <c r="E163" s="17">
        <f t="shared" si="5"/>
        <v>2.1023602815100864E-2</v>
      </c>
    </row>
    <row r="164" spans="1:5" hidden="1" x14ac:dyDescent="0.2">
      <c r="A164" s="16">
        <v>44748</v>
      </c>
      <c r="B164" s="17">
        <v>1.6839747409868266E-2</v>
      </c>
      <c r="C164" s="17">
        <v>3.5731642904301975E-3</v>
      </c>
      <c r="D164" s="17">
        <f t="shared" si="4"/>
        <v>3.6464081259135186E-3</v>
      </c>
      <c r="E164" s="17">
        <f t="shared" si="5"/>
        <v>1.3193339283954747E-2</v>
      </c>
    </row>
    <row r="165" spans="1:5" hidden="1" x14ac:dyDescent="0.2">
      <c r="A165" s="15">
        <v>44749</v>
      </c>
      <c r="B165" s="17">
        <v>2.1053805498202349E-2</v>
      </c>
      <c r="C165" s="17">
        <v>1.4964587965241805E-2</v>
      </c>
      <c r="D165" s="17">
        <f t="shared" si="4"/>
        <v>2.0438962615359504E-2</v>
      </c>
      <c r="E165" s="17">
        <f t="shared" si="5"/>
        <v>6.1484288284284483E-4</v>
      </c>
    </row>
    <row r="166" spans="1:5" hidden="1" x14ac:dyDescent="0.2">
      <c r="A166" s="16">
        <v>44750</v>
      </c>
      <c r="B166" s="17">
        <v>-3.7095145762048309E-3</v>
      </c>
      <c r="C166" s="17">
        <v>-8.3027152981907104E-4</v>
      </c>
      <c r="D166" s="17">
        <f t="shared" si="4"/>
        <v>-2.8448732154888788E-3</v>
      </c>
      <c r="E166" s="17">
        <f t="shared" si="5"/>
        <v>-8.6464136071595209E-4</v>
      </c>
    </row>
    <row r="167" spans="1:5" hidden="1" x14ac:dyDescent="0.2">
      <c r="A167" s="15">
        <v>44753</v>
      </c>
      <c r="B167" s="17">
        <v>-1.3557926114925012E-2</v>
      </c>
      <c r="C167" s="17">
        <v>-1.1527461422777274E-2</v>
      </c>
      <c r="D167" s="17">
        <f t="shared" si="4"/>
        <v>-1.8614029845019846E-2</v>
      </c>
      <c r="E167" s="17">
        <f t="shared" si="5"/>
        <v>5.0561037300948346E-3</v>
      </c>
    </row>
    <row r="168" spans="1:5" hidden="1" x14ac:dyDescent="0.2">
      <c r="A168" s="16">
        <v>44754</v>
      </c>
      <c r="B168" s="17">
        <v>-2.2438554339377026E-2</v>
      </c>
      <c r="C168" s="17">
        <v>-9.2438787173215742E-3</v>
      </c>
      <c r="D168" s="17">
        <f t="shared" si="4"/>
        <v>-1.5247708996352484E-2</v>
      </c>
      <c r="E168" s="17">
        <f t="shared" si="5"/>
        <v>-7.1908453430245423E-3</v>
      </c>
    </row>
    <row r="169" spans="1:5" hidden="1" x14ac:dyDescent="0.2">
      <c r="A169" s="15">
        <v>44755</v>
      </c>
      <c r="B169" s="17">
        <v>-9.586211912452014E-3</v>
      </c>
      <c r="C169" s="17">
        <v>-4.4569025122100925E-3</v>
      </c>
      <c r="D169" s="17">
        <f t="shared" si="4"/>
        <v>-8.1910353918264595E-3</v>
      </c>
      <c r="E169" s="17">
        <f t="shared" si="5"/>
        <v>-1.3951765206255545E-3</v>
      </c>
    </row>
    <row r="170" spans="1:5" hidden="1" x14ac:dyDescent="0.2">
      <c r="A170" s="16">
        <v>44756</v>
      </c>
      <c r="B170" s="17">
        <v>2.7423482469666194E-3</v>
      </c>
      <c r="C170" s="17">
        <v>-2.9986339021522701E-3</v>
      </c>
      <c r="D170" s="17">
        <f t="shared" si="4"/>
        <v>-6.0413431502156119E-3</v>
      </c>
      <c r="E170" s="17">
        <f t="shared" si="5"/>
        <v>8.7836913971822313E-3</v>
      </c>
    </row>
    <row r="171" spans="1:5" hidden="1" x14ac:dyDescent="0.2">
      <c r="A171" s="15">
        <v>44757</v>
      </c>
      <c r="B171" s="17">
        <v>1.8500627559445482E-2</v>
      </c>
      <c r="C171" s="17">
        <v>1.9201249359436678E-2</v>
      </c>
      <c r="D171" s="17">
        <f t="shared" si="4"/>
        <v>2.6684395086865417E-2</v>
      </c>
      <c r="E171" s="17">
        <f t="shared" si="5"/>
        <v>-8.1837675274199356E-3</v>
      </c>
    </row>
    <row r="172" spans="1:5" hidden="1" x14ac:dyDescent="0.2">
      <c r="A172" s="16">
        <v>44760</v>
      </c>
      <c r="B172" s="17">
        <v>-1.2188634085660066E-2</v>
      </c>
      <c r="C172" s="17">
        <v>-8.3635715808313416E-3</v>
      </c>
      <c r="D172" s="17">
        <f t="shared" si="4"/>
        <v>-1.395001294193856E-2</v>
      </c>
      <c r="E172" s="17">
        <f t="shared" si="5"/>
        <v>1.7613788562784935E-3</v>
      </c>
    </row>
    <row r="173" spans="1:5" hidden="1" x14ac:dyDescent="0.2">
      <c r="A173" s="15">
        <v>44761</v>
      </c>
      <c r="B173" s="17">
        <v>3.3579338584398544E-2</v>
      </c>
      <c r="C173" s="17">
        <v>2.7628291645959591E-2</v>
      </c>
      <c r="D173" s="17">
        <f t="shared" si="4"/>
        <v>3.9107036086006533E-2</v>
      </c>
      <c r="E173" s="17">
        <f t="shared" si="5"/>
        <v>-5.5276975016079893E-3</v>
      </c>
    </row>
    <row r="174" spans="1:5" hidden="1" x14ac:dyDescent="0.2">
      <c r="A174" s="16">
        <v>44762</v>
      </c>
      <c r="B174" s="17">
        <v>3.5221628381136183E-2</v>
      </c>
      <c r="C174" s="17">
        <v>5.8958061932632422E-3</v>
      </c>
      <c r="D174" s="17">
        <f t="shared" si="4"/>
        <v>7.0703077038948847E-3</v>
      </c>
      <c r="E174" s="17">
        <f t="shared" si="5"/>
        <v>2.8151320677241298E-2</v>
      </c>
    </row>
    <row r="175" spans="1:5" hidden="1" x14ac:dyDescent="0.2">
      <c r="A175" s="15">
        <v>44763</v>
      </c>
      <c r="B175" s="17">
        <v>1.8481191581894318E-2</v>
      </c>
      <c r="C175" s="17">
        <v>9.8613727091971803E-3</v>
      </c>
      <c r="D175" s="17">
        <f t="shared" si="4"/>
        <v>1.2916108343159094E-2</v>
      </c>
      <c r="E175" s="17">
        <f t="shared" si="5"/>
        <v>5.5650832387352245E-3</v>
      </c>
    </row>
    <row r="176" spans="1:5" hidden="1" x14ac:dyDescent="0.2">
      <c r="A176" s="16">
        <v>44764</v>
      </c>
      <c r="B176" s="17">
        <v>-1.7143160360091114E-2</v>
      </c>
      <c r="C176" s="17">
        <v>-9.3324669763467094E-3</v>
      </c>
      <c r="D176" s="17">
        <f t="shared" si="4"/>
        <v>-1.5378300501793032E-2</v>
      </c>
      <c r="E176" s="17">
        <f t="shared" si="5"/>
        <v>-1.7648598582980825E-3</v>
      </c>
    </row>
    <row r="177" spans="1:5" hidden="1" x14ac:dyDescent="0.2">
      <c r="A177" s="15">
        <v>44767</v>
      </c>
      <c r="B177" s="17">
        <v>-2.4732526977759628E-2</v>
      </c>
      <c r="C177" s="17">
        <v>1.3151670479691902E-3</v>
      </c>
      <c r="D177" s="17">
        <f t="shared" si="4"/>
        <v>3.1780383434569319E-4</v>
      </c>
      <c r="E177" s="17">
        <f t="shared" si="5"/>
        <v>-2.505033081210532E-2</v>
      </c>
    </row>
    <row r="178" spans="1:5" hidden="1" x14ac:dyDescent="0.2">
      <c r="A178" s="16">
        <v>44768</v>
      </c>
      <c r="B178" s="17">
        <v>-3.2401219426265504E-2</v>
      </c>
      <c r="C178" s="17">
        <v>-1.154320266205866E-2</v>
      </c>
      <c r="D178" s="17">
        <f t="shared" si="4"/>
        <v>-1.8637234637143292E-2</v>
      </c>
      <c r="E178" s="17">
        <f t="shared" si="5"/>
        <v>-1.3763984789122212E-2</v>
      </c>
    </row>
    <row r="179" spans="1:5" hidden="1" x14ac:dyDescent="0.2">
      <c r="A179" s="15">
        <v>44769</v>
      </c>
      <c r="B179" s="17">
        <v>3.5648337988566148E-2</v>
      </c>
      <c r="C179" s="17">
        <v>2.6156273782937722E-2</v>
      </c>
      <c r="D179" s="17">
        <f t="shared" si="4"/>
        <v>3.6937075519190787E-2</v>
      </c>
      <c r="E179" s="17">
        <f t="shared" si="5"/>
        <v>-1.2887375306246396E-3</v>
      </c>
    </row>
    <row r="180" spans="1:5" hidden="1" x14ac:dyDescent="0.2">
      <c r="A180" s="16">
        <v>44770</v>
      </c>
      <c r="B180" s="17">
        <v>2.7292635200415916E-2</v>
      </c>
      <c r="C180" s="17">
        <v>1.2133338697180918E-2</v>
      </c>
      <c r="D180" s="17">
        <f t="shared" si="4"/>
        <v>1.6265304522715279E-2</v>
      </c>
      <c r="E180" s="17">
        <f t="shared" si="5"/>
        <v>1.1027330677700637E-2</v>
      </c>
    </row>
    <row r="181" spans="1:5" hidden="1" x14ac:dyDescent="0.2">
      <c r="A181" s="15">
        <v>44771</v>
      </c>
      <c r="B181" s="17">
        <v>1.6406431517193232E-2</v>
      </c>
      <c r="C181" s="17">
        <v>1.4207760082581844E-2</v>
      </c>
      <c r="D181" s="17">
        <f t="shared" si="4"/>
        <v>1.9323292281123641E-2</v>
      </c>
      <c r="E181" s="17">
        <f t="shared" si="5"/>
        <v>-2.9168607639304088E-3</v>
      </c>
    </row>
    <row r="182" spans="1:5" hidden="1" x14ac:dyDescent="0.2">
      <c r="A182" s="16">
        <v>44774</v>
      </c>
      <c r="B182" s="17">
        <v>2.3651644207836053E-3</v>
      </c>
      <c r="C182" s="17">
        <v>-2.8230841271976725E-3</v>
      </c>
      <c r="D182" s="17">
        <f t="shared" si="4"/>
        <v>-5.7825581865720036E-3</v>
      </c>
      <c r="E182" s="17">
        <f t="shared" si="5"/>
        <v>8.1477226073556099E-3</v>
      </c>
    </row>
    <row r="183" spans="1:5" hidden="1" x14ac:dyDescent="0.2">
      <c r="A183" s="15">
        <v>44775</v>
      </c>
      <c r="B183" s="17">
        <v>-2.7488017049281943E-3</v>
      </c>
      <c r="C183" s="17">
        <v>-6.6623955507048027E-3</v>
      </c>
      <c r="D183" s="17">
        <f t="shared" si="4"/>
        <v>-1.1442241130658636E-2</v>
      </c>
      <c r="E183" s="17">
        <f t="shared" si="5"/>
        <v>8.6934394257304412E-3</v>
      </c>
    </row>
    <row r="184" spans="1:5" hidden="1" x14ac:dyDescent="0.2">
      <c r="A184" s="16">
        <v>44776</v>
      </c>
      <c r="B184" s="17">
        <v>3.5564487739631945E-2</v>
      </c>
      <c r="C184" s="17">
        <v>1.5638477163140152E-2</v>
      </c>
      <c r="D184" s="17">
        <f t="shared" si="4"/>
        <v>2.1432369708151548E-2</v>
      </c>
      <c r="E184" s="17">
        <f t="shared" si="5"/>
        <v>1.4132118031480397E-2</v>
      </c>
    </row>
    <row r="185" spans="1:5" hidden="1" x14ac:dyDescent="0.2">
      <c r="A185" s="15">
        <v>44777</v>
      </c>
      <c r="B185" s="17">
        <v>1.4250689384269322E-2</v>
      </c>
      <c r="C185" s="17">
        <v>-7.7734016405583972E-4</v>
      </c>
      <c r="D185" s="17">
        <f t="shared" si="4"/>
        <v>-2.7668449664171443E-3</v>
      </c>
      <c r="E185" s="17">
        <f t="shared" si="5"/>
        <v>1.7017534350686467E-2</v>
      </c>
    </row>
    <row r="186" spans="1:5" hidden="1" x14ac:dyDescent="0.2">
      <c r="A186" s="16">
        <v>44778</v>
      </c>
      <c r="B186" s="17">
        <v>6.5955929353778142E-3</v>
      </c>
      <c r="C186" s="17">
        <v>-1.6257460597355333E-3</v>
      </c>
      <c r="D186" s="17">
        <f t="shared" si="4"/>
        <v>-4.0175141223603847E-3</v>
      </c>
      <c r="E186" s="17">
        <f t="shared" si="5"/>
        <v>1.06131070577382E-2</v>
      </c>
    </row>
    <row r="187" spans="1:5" hidden="1" x14ac:dyDescent="0.2">
      <c r="A187" s="15">
        <v>44781</v>
      </c>
      <c r="B187" s="17">
        <v>2.0995401275567538E-3</v>
      </c>
      <c r="C187" s="17">
        <v>-1.2375507238541195E-3</v>
      </c>
      <c r="D187" s="17">
        <f t="shared" si="4"/>
        <v>-3.4452598092536224E-3</v>
      </c>
      <c r="E187" s="17">
        <f t="shared" si="5"/>
        <v>5.5447999368103762E-3</v>
      </c>
    </row>
    <row r="188" spans="1:5" hidden="1" x14ac:dyDescent="0.2">
      <c r="A188" s="16">
        <v>44782</v>
      </c>
      <c r="B188" s="17">
        <v>-1.7889186073546059E-2</v>
      </c>
      <c r="C188" s="17">
        <v>-4.248692893594086E-3</v>
      </c>
      <c r="D188" s="17">
        <f t="shared" si="4"/>
        <v>-7.8841052428261071E-3</v>
      </c>
      <c r="E188" s="17">
        <f t="shared" si="5"/>
        <v>-1.0005080830719952E-2</v>
      </c>
    </row>
    <row r="189" spans="1:5" hidden="1" x14ac:dyDescent="0.2">
      <c r="A189" s="15">
        <v>44783</v>
      </c>
      <c r="B189" s="17">
        <v>2.7732813768301501E-2</v>
      </c>
      <c r="C189" s="17">
        <v>2.1290637641290244E-2</v>
      </c>
      <c r="D189" s="17">
        <f t="shared" si="4"/>
        <v>2.9764446147578529E-2</v>
      </c>
      <c r="E189" s="17">
        <f t="shared" si="5"/>
        <v>-2.0316323792770284E-3</v>
      </c>
    </row>
    <row r="190" spans="1:5" hidden="1" x14ac:dyDescent="0.2">
      <c r="A190" s="16">
        <v>44784</v>
      </c>
      <c r="B190" s="17">
        <v>-8.0063396371206075E-3</v>
      </c>
      <c r="C190" s="17">
        <v>-7.0547395835030002E-4</v>
      </c>
      <c r="D190" s="17">
        <f t="shared" si="4"/>
        <v>-2.660904110409085E-3</v>
      </c>
      <c r="E190" s="17">
        <f t="shared" si="5"/>
        <v>-5.3454355267115224E-3</v>
      </c>
    </row>
    <row r="191" spans="1:5" hidden="1" x14ac:dyDescent="0.2">
      <c r="A191" s="15">
        <v>44785</v>
      </c>
      <c r="B191" s="17">
        <v>2.4787873752427636E-2</v>
      </c>
      <c r="C191" s="17">
        <v>1.7322368774566943E-2</v>
      </c>
      <c r="D191" s="17">
        <f t="shared" si="4"/>
        <v>2.3914661864638569E-2</v>
      </c>
      <c r="E191" s="17">
        <f t="shared" si="5"/>
        <v>8.7321188778906669E-4</v>
      </c>
    </row>
    <row r="192" spans="1:5" hidden="1" x14ac:dyDescent="0.2">
      <c r="A192" s="16">
        <v>44788</v>
      </c>
      <c r="B192" s="17">
        <v>1.2004342730599804E-2</v>
      </c>
      <c r="C192" s="17">
        <v>3.9695418998517695E-3</v>
      </c>
      <c r="D192" s="17">
        <f t="shared" si="4"/>
        <v>4.2307242565940116E-3</v>
      </c>
      <c r="E192" s="17">
        <f t="shared" si="5"/>
        <v>7.7736184740057925E-3</v>
      </c>
    </row>
    <row r="193" spans="1:5" hidden="1" x14ac:dyDescent="0.2">
      <c r="A193" s="15">
        <v>44789</v>
      </c>
      <c r="B193" s="17">
        <v>-7.6714813963005835E-3</v>
      </c>
      <c r="C193" s="17">
        <v>1.8756797165810912E-3</v>
      </c>
      <c r="D193" s="17">
        <f t="shared" si="4"/>
        <v>1.1440780383771565E-3</v>
      </c>
      <c r="E193" s="17">
        <f t="shared" si="5"/>
        <v>-8.8155594346777406E-3</v>
      </c>
    </row>
    <row r="194" spans="1:5" hidden="1" x14ac:dyDescent="0.2">
      <c r="A194" s="16">
        <v>44790</v>
      </c>
      <c r="B194" s="17">
        <v>-2.1762423557748489E-2</v>
      </c>
      <c r="C194" s="17">
        <v>-7.2377949540946007E-3</v>
      </c>
      <c r="D194" s="17">
        <f t="shared" si="4"/>
        <v>-1.2290460467455244E-2</v>
      </c>
      <c r="E194" s="17">
        <f t="shared" si="5"/>
        <v>-9.471963090293245E-3</v>
      </c>
    </row>
    <row r="195" spans="1:5" hidden="1" x14ac:dyDescent="0.2">
      <c r="A195" s="15">
        <v>44791</v>
      </c>
      <c r="B195" s="17">
        <v>2.7636732785991658E-3</v>
      </c>
      <c r="C195" s="17">
        <v>2.2695611701915031E-3</v>
      </c>
      <c r="D195" s="17">
        <f t="shared" si="4"/>
        <v>1.7247144856686687E-3</v>
      </c>
      <c r="E195" s="17">
        <f t="shared" si="5"/>
        <v>1.0389587929304971E-3</v>
      </c>
    </row>
    <row r="196" spans="1:5" hidden="1" x14ac:dyDescent="0.2">
      <c r="A196" s="16">
        <v>44792</v>
      </c>
      <c r="B196" s="17">
        <v>-3.1820151833692467E-2</v>
      </c>
      <c r="C196" s="17">
        <v>-1.2900001139847905E-2</v>
      </c>
      <c r="D196" s="17">
        <f t="shared" si="4"/>
        <v>-2.0637345687340894E-2</v>
      </c>
      <c r="E196" s="17">
        <f t="shared" si="5"/>
        <v>-1.1182806146351573E-2</v>
      </c>
    </row>
    <row r="197" spans="1:5" hidden="1" x14ac:dyDescent="0.2">
      <c r="A197" s="15">
        <v>44795</v>
      </c>
      <c r="B197" s="17">
        <v>-3.2254250067811352E-2</v>
      </c>
      <c r="C197" s="17">
        <v>-2.14000649197158E-2</v>
      </c>
      <c r="D197" s="17">
        <f t="shared" si="4"/>
        <v>-3.3167630598331922E-2</v>
      </c>
      <c r="E197" s="17">
        <f t="shared" si="5"/>
        <v>9.1338053052057028E-4</v>
      </c>
    </row>
    <row r="198" spans="1:5" hidden="1" x14ac:dyDescent="0.2">
      <c r="A198" s="16">
        <v>44796</v>
      </c>
      <c r="B198" s="17">
        <v>-2.2851645252429664E-3</v>
      </c>
      <c r="C198" s="17">
        <v>-2.2378626777133093E-3</v>
      </c>
      <c r="D198" s="17">
        <f t="shared" si="4"/>
        <v>-4.9198597777165131E-3</v>
      </c>
      <c r="E198" s="17">
        <f t="shared" si="5"/>
        <v>2.6346952524735467E-3</v>
      </c>
    </row>
    <row r="199" spans="1:5" hidden="1" x14ac:dyDescent="0.2">
      <c r="A199" s="15">
        <v>44797</v>
      </c>
      <c r="B199" s="17">
        <v>-1.1598181630932958E-2</v>
      </c>
      <c r="C199" s="17">
        <v>2.9161604463010526E-3</v>
      </c>
      <c r="D199" s="17">
        <f t="shared" si="4"/>
        <v>2.6778924102958566E-3</v>
      </c>
      <c r="E199" s="17">
        <f t="shared" si="5"/>
        <v>-1.4276074041228815E-2</v>
      </c>
    </row>
    <row r="200" spans="1:5" hidden="1" x14ac:dyDescent="0.2">
      <c r="A200" s="16">
        <v>44798</v>
      </c>
      <c r="B200" s="17">
        <v>-4.2401115409411716E-3</v>
      </c>
      <c r="C200" s="17">
        <v>1.4091605518061545E-2</v>
      </c>
      <c r="D200" s="17">
        <f t="shared" si="4"/>
        <v>1.9152064179212381E-2</v>
      </c>
      <c r="E200" s="17">
        <f t="shared" si="5"/>
        <v>-2.3392175720153553E-2</v>
      </c>
    </row>
    <row r="201" spans="1:5" hidden="1" x14ac:dyDescent="0.2">
      <c r="A201" s="15">
        <v>44799</v>
      </c>
      <c r="B201" s="17">
        <v>-5.6717758219301806E-2</v>
      </c>
      <c r="C201" s="17">
        <v>-3.3688058719518743E-2</v>
      </c>
      <c r="D201" s="17">
        <f t="shared" si="4"/>
        <v>-5.1281855065764693E-2</v>
      </c>
      <c r="E201" s="17">
        <f t="shared" si="5"/>
        <v>-5.4359031535371125E-3</v>
      </c>
    </row>
    <row r="202" spans="1:5" hidden="1" x14ac:dyDescent="0.2">
      <c r="A202" s="16">
        <v>44802</v>
      </c>
      <c r="B202" s="17">
        <v>-1.5117262647971419E-2</v>
      </c>
      <c r="C202" s="17">
        <v>-6.666355799502699E-3</v>
      </c>
      <c r="D202" s="17">
        <f t="shared" si="4"/>
        <v>-1.1448079092236474E-2</v>
      </c>
      <c r="E202" s="17">
        <f t="shared" si="5"/>
        <v>-3.6691835557349454E-3</v>
      </c>
    </row>
    <row r="203" spans="1:5" hidden="1" x14ac:dyDescent="0.2">
      <c r="A203" s="15">
        <v>44803</v>
      </c>
      <c r="B203" s="17">
        <v>-5.0632211389878279E-4</v>
      </c>
      <c r="C203" s="17">
        <v>-1.1028155571448206E-2</v>
      </c>
      <c r="D203" s="17">
        <f t="shared" si="4"/>
        <v>-1.7877983065030228E-2</v>
      </c>
      <c r="E203" s="17">
        <f t="shared" si="5"/>
        <v>1.7371660951131445E-2</v>
      </c>
    </row>
    <row r="204" spans="1:5" hidden="1" x14ac:dyDescent="0.2">
      <c r="A204" s="16">
        <v>44804</v>
      </c>
      <c r="B204" s="17">
        <v>-4.3458683738569759E-3</v>
      </c>
      <c r="C204" s="17">
        <v>-7.8170251059712648E-3</v>
      </c>
      <c r="D204" s="17">
        <f t="shared" ref="D204:D263" si="6">$B$2+$B$3*C204</f>
        <v>-1.3144326864227623E-2</v>
      </c>
      <c r="E204" s="17">
        <f t="shared" ref="E204:E263" si="7">B204-D204</f>
        <v>8.7984584903706472E-3</v>
      </c>
    </row>
    <row r="205" spans="1:5" hidden="1" x14ac:dyDescent="0.2">
      <c r="A205" s="15">
        <v>44805</v>
      </c>
      <c r="B205" s="17">
        <v>-7.7924262079178686E-3</v>
      </c>
      <c r="C205" s="17">
        <v>2.9962320243361873E-3</v>
      </c>
      <c r="D205" s="17">
        <f t="shared" si="6"/>
        <v>2.795929134729527E-3</v>
      </c>
      <c r="E205" s="17">
        <f t="shared" si="7"/>
        <v>-1.0588355342647396E-2</v>
      </c>
    </row>
    <row r="206" spans="1:5" hidden="1" x14ac:dyDescent="0.2">
      <c r="A206" s="16">
        <v>44806</v>
      </c>
      <c r="B206" s="17">
        <v>-6.4501771482285974E-3</v>
      </c>
      <c r="C206" s="17">
        <v>-1.0736500458081055E-2</v>
      </c>
      <c r="D206" s="17">
        <f t="shared" si="6"/>
        <v>-1.7448042565654989E-2</v>
      </c>
      <c r="E206" s="17">
        <f t="shared" si="7"/>
        <v>1.0997865417426391E-2</v>
      </c>
    </row>
    <row r="207" spans="1:5" hidden="1" x14ac:dyDescent="0.2">
      <c r="A207" s="15">
        <v>44810</v>
      </c>
      <c r="B207" s="17">
        <v>4.3454429881539802E-4</v>
      </c>
      <c r="C207" s="17">
        <v>-4.0950569838349438E-3</v>
      </c>
      <c r="D207" s="17">
        <f t="shared" si="6"/>
        <v>-7.657624386717605E-3</v>
      </c>
      <c r="E207" s="17">
        <f t="shared" si="7"/>
        <v>8.0921686855330022E-3</v>
      </c>
    </row>
    <row r="208" spans="1:5" hidden="1" x14ac:dyDescent="0.2">
      <c r="A208" s="16">
        <v>44811</v>
      </c>
      <c r="B208" s="17">
        <v>3.1007368466582141E-2</v>
      </c>
      <c r="C208" s="17">
        <v>1.8341016392734E-2</v>
      </c>
      <c r="D208" s="17">
        <f t="shared" si="6"/>
        <v>2.5416291171205252E-2</v>
      </c>
      <c r="E208" s="17">
        <f t="shared" si="7"/>
        <v>5.5910772953768895E-3</v>
      </c>
    </row>
    <row r="209" spans="1:5" hidden="1" x14ac:dyDescent="0.2">
      <c r="A209" s="15">
        <v>44812</v>
      </c>
      <c r="B209" s="17">
        <v>1.0297070603443981E-2</v>
      </c>
      <c r="C209" s="17">
        <v>6.6107218774560383E-3</v>
      </c>
      <c r="D209" s="17">
        <f t="shared" si="6"/>
        <v>8.1241935854912978E-3</v>
      </c>
      <c r="E209" s="17">
        <f t="shared" si="7"/>
        <v>2.1728770179526829E-3</v>
      </c>
    </row>
    <row r="210" spans="1:5" hidden="1" x14ac:dyDescent="0.2">
      <c r="A210" s="16">
        <v>44813</v>
      </c>
      <c r="B210" s="17">
        <v>2.9064446874770278E-2</v>
      </c>
      <c r="C210" s="17">
        <v>1.5271449816332883E-2</v>
      </c>
      <c r="D210" s="17">
        <f t="shared" si="6"/>
        <v>2.0891319976676277E-2</v>
      </c>
      <c r="E210" s="17">
        <f t="shared" si="7"/>
        <v>8.1731268980940013E-3</v>
      </c>
    </row>
    <row r="211" spans="1:5" hidden="1" x14ac:dyDescent="0.2">
      <c r="A211" s="15">
        <v>44816</v>
      </c>
      <c r="B211" s="17">
        <v>4.0021950887865199E-3</v>
      </c>
      <c r="C211" s="17">
        <v>1.0584272769349701E-2</v>
      </c>
      <c r="D211" s="17">
        <f t="shared" si="6"/>
        <v>1.3981764313569284E-2</v>
      </c>
      <c r="E211" s="17">
        <f t="shared" si="7"/>
        <v>-9.9795692247827642E-3</v>
      </c>
    </row>
    <row r="212" spans="1:5" hidden="1" x14ac:dyDescent="0.2">
      <c r="A212" s="16">
        <v>44817</v>
      </c>
      <c r="B212" s="17">
        <v>-7.0567089859780552E-2</v>
      </c>
      <c r="C212" s="17">
        <v>-4.3236613400616797E-2</v>
      </c>
      <c r="D212" s="17">
        <f t="shared" si="6"/>
        <v>-6.5357762463743668E-2</v>
      </c>
      <c r="E212" s="17">
        <f t="shared" si="7"/>
        <v>-5.2093273960368836E-3</v>
      </c>
    </row>
    <row r="213" spans="1:5" hidden="1" x14ac:dyDescent="0.2">
      <c r="A213" s="15">
        <v>44818</v>
      </c>
      <c r="B213" s="17">
        <v>8.4963604896330924E-3</v>
      </c>
      <c r="C213" s="17">
        <v>3.3870120853238816E-3</v>
      </c>
      <c r="D213" s="17">
        <f t="shared" si="6"/>
        <v>3.3719936947752584E-3</v>
      </c>
      <c r="E213" s="17">
        <f t="shared" si="7"/>
        <v>5.1243667948578341E-3</v>
      </c>
    </row>
    <row r="214" spans="1:5" hidden="1" x14ac:dyDescent="0.2">
      <c r="A214" s="16">
        <v>44819</v>
      </c>
      <c r="B214" s="17">
        <v>-0.16793170213127739</v>
      </c>
      <c r="C214" s="17">
        <v>-1.1317739184353415E-2</v>
      </c>
      <c r="D214" s="17">
        <f t="shared" si="6"/>
        <v>-1.8304869882497472E-2</v>
      </c>
      <c r="E214" s="17">
        <f t="shared" si="7"/>
        <v>-0.14962683224877993</v>
      </c>
    </row>
    <row r="215" spans="1:5" hidden="1" x14ac:dyDescent="0.2">
      <c r="A215" s="15">
        <v>44820</v>
      </c>
      <c r="B215" s="17">
        <v>-3.1151957851723644E-2</v>
      </c>
      <c r="C215" s="17">
        <v>-7.1821340894484553E-3</v>
      </c>
      <c r="D215" s="17">
        <f t="shared" si="6"/>
        <v>-1.2208408554614286E-2</v>
      </c>
      <c r="E215" s="17">
        <f t="shared" si="7"/>
        <v>-1.8943549297109358E-2</v>
      </c>
    </row>
    <row r="216" spans="1:5" hidden="1" x14ac:dyDescent="0.2">
      <c r="A216" s="16">
        <v>44823</v>
      </c>
      <c r="B216" s="17">
        <v>-1.1485817834411383E-2</v>
      </c>
      <c r="C216" s="17">
        <v>6.8571007162865349E-3</v>
      </c>
      <c r="D216" s="17">
        <f t="shared" si="6"/>
        <v>8.4873905127775592E-3</v>
      </c>
      <c r="E216" s="17">
        <f t="shared" si="7"/>
        <v>-1.9973208347188944E-2</v>
      </c>
    </row>
    <row r="217" spans="1:5" hidden="1" x14ac:dyDescent="0.2">
      <c r="A217" s="15">
        <v>44824</v>
      </c>
      <c r="B217" s="17">
        <v>-1.6888468692939362E-2</v>
      </c>
      <c r="C217" s="17">
        <v>-1.1272103097361819E-2</v>
      </c>
      <c r="D217" s="17">
        <f t="shared" si="6"/>
        <v>-1.8237595896438471E-2</v>
      </c>
      <c r="E217" s="17">
        <f t="shared" si="7"/>
        <v>1.3491272034991085E-3</v>
      </c>
    </row>
    <row r="218" spans="1:5" hidden="1" x14ac:dyDescent="0.2">
      <c r="A218" s="16">
        <v>44825</v>
      </c>
      <c r="B218" s="17">
        <v>-1.6354050043124735E-2</v>
      </c>
      <c r="C218" s="17">
        <v>-1.7116493600784488E-2</v>
      </c>
      <c r="D218" s="17">
        <f t="shared" si="6"/>
        <v>-2.6853046325460365E-2</v>
      </c>
      <c r="E218" s="17">
        <f t="shared" si="7"/>
        <v>1.0498996282335631E-2</v>
      </c>
    </row>
    <row r="219" spans="1:5" hidden="1" x14ac:dyDescent="0.2">
      <c r="A219" s="15">
        <v>44826</v>
      </c>
      <c r="B219" s="17">
        <v>2.6545923787275605E-3</v>
      </c>
      <c r="C219" s="17">
        <v>-8.4275809796894308E-3</v>
      </c>
      <c r="D219" s="17">
        <f t="shared" si="6"/>
        <v>-1.4044371763877373E-2</v>
      </c>
      <c r="E219" s="17">
        <f t="shared" si="7"/>
        <v>1.6698964142604932E-2</v>
      </c>
    </row>
    <row r="220" spans="1:5" hidden="1" x14ac:dyDescent="0.2">
      <c r="A220" s="16">
        <v>44827</v>
      </c>
      <c r="B220" s="17">
        <v>-8.7089807749675119E-3</v>
      </c>
      <c r="C220" s="17">
        <v>-1.7232619015461026E-2</v>
      </c>
      <c r="D220" s="17">
        <f t="shared" si="6"/>
        <v>-2.7024231456417889E-2</v>
      </c>
      <c r="E220" s="17">
        <f t="shared" si="7"/>
        <v>1.8315250681450377E-2</v>
      </c>
    </row>
    <row r="221" spans="1:5" hidden="1" x14ac:dyDescent="0.2">
      <c r="A221" s="15">
        <v>44830</v>
      </c>
      <c r="B221" s="17">
        <v>-2.6707921593760786E-2</v>
      </c>
      <c r="C221" s="17">
        <v>-1.0340526208282075E-2</v>
      </c>
      <c r="D221" s="17">
        <f t="shared" si="6"/>
        <v>-1.6864321043570805E-2</v>
      </c>
      <c r="E221" s="17">
        <f t="shared" si="7"/>
        <v>-9.8436005501899813E-3</v>
      </c>
    </row>
    <row r="222" spans="1:5" hidden="1" x14ac:dyDescent="0.2">
      <c r="A222" s="16">
        <v>44831</v>
      </c>
      <c r="B222" s="17">
        <v>2.2025414787738562E-3</v>
      </c>
      <c r="C222" s="17">
        <v>-2.1203598092424114E-3</v>
      </c>
      <c r="D222" s="17">
        <f t="shared" si="6"/>
        <v>-4.7466440868782576E-3</v>
      </c>
      <c r="E222" s="17">
        <f t="shared" si="7"/>
        <v>6.9491855656521138E-3</v>
      </c>
    </row>
    <row r="223" spans="1:5" hidden="1" x14ac:dyDescent="0.2">
      <c r="A223" s="15">
        <v>44832</v>
      </c>
      <c r="B223" s="17">
        <v>1.3798272404092593E-2</v>
      </c>
      <c r="C223" s="17">
        <v>1.9672139926234733E-2</v>
      </c>
      <c r="D223" s="17">
        <f t="shared" si="6"/>
        <v>2.737855375633947E-2</v>
      </c>
      <c r="E223" s="17">
        <f t="shared" si="7"/>
        <v>-1.3580281352246877E-2</v>
      </c>
    </row>
    <row r="224" spans="1:5" hidden="1" x14ac:dyDescent="0.2">
      <c r="A224" s="16">
        <v>44833</v>
      </c>
      <c r="B224" s="17">
        <v>-1.1194008403721312E-2</v>
      </c>
      <c r="C224" s="17">
        <v>-2.1126437880238824E-2</v>
      </c>
      <c r="D224" s="17">
        <f t="shared" si="6"/>
        <v>-3.2764266005689914E-2</v>
      </c>
      <c r="E224" s="17">
        <f t="shared" si="7"/>
        <v>2.1570257601968602E-2</v>
      </c>
    </row>
    <row r="225" spans="1:5" hidden="1" x14ac:dyDescent="0.2">
      <c r="A225" s="15">
        <v>44834</v>
      </c>
      <c r="B225" s="17">
        <v>-1.0961321807614777E-2</v>
      </c>
      <c r="C225" s="17">
        <v>-1.5066695771983274E-2</v>
      </c>
      <c r="D225" s="17">
        <f t="shared" si="6"/>
        <v>-2.3831357139357669E-2</v>
      </c>
      <c r="E225" s="17">
        <f t="shared" si="7"/>
        <v>1.2870035331742892E-2</v>
      </c>
    </row>
    <row r="226" spans="1:5" hidden="1" x14ac:dyDescent="0.2">
      <c r="A226" s="16">
        <v>44837</v>
      </c>
      <c r="B226" s="17">
        <v>3.6482476678783016E-2</v>
      </c>
      <c r="C226" s="17">
        <v>2.5883894952576147E-2</v>
      </c>
      <c r="D226" s="17">
        <f t="shared" si="6"/>
        <v>3.6535550961664928E-2</v>
      </c>
      <c r="E226" s="17">
        <f t="shared" si="7"/>
        <v>-5.3074282881912516E-5</v>
      </c>
    </row>
    <row r="227" spans="1:5" hidden="1" x14ac:dyDescent="0.2">
      <c r="A227" s="15">
        <v>44838</v>
      </c>
      <c r="B227" s="17">
        <v>3.4111664981944623E-2</v>
      </c>
      <c r="C227" s="17">
        <v>3.0583700679551518E-2</v>
      </c>
      <c r="D227" s="17">
        <f t="shared" si="6"/>
        <v>4.346372306841869E-2</v>
      </c>
      <c r="E227" s="17">
        <f t="shared" si="7"/>
        <v>-9.3520580864740674E-3</v>
      </c>
    </row>
    <row r="228" spans="1:5" hidden="1" x14ac:dyDescent="0.2">
      <c r="A228" s="16">
        <v>44839</v>
      </c>
      <c r="B228" s="17">
        <v>8.1703347870489829E-3</v>
      </c>
      <c r="C228" s="17">
        <v>-2.0179487570848309E-3</v>
      </c>
      <c r="D228" s="17">
        <f t="shared" si="6"/>
        <v>-4.5956758477212574E-3</v>
      </c>
      <c r="E228" s="17">
        <f t="shared" si="7"/>
        <v>1.2766010634770241E-2</v>
      </c>
    </row>
    <row r="229" spans="1:5" hidden="1" x14ac:dyDescent="0.2">
      <c r="A229" s="15">
        <v>44840</v>
      </c>
      <c r="B229" s="17">
        <v>3.4635777872920048E-3</v>
      </c>
      <c r="C229" s="17">
        <v>-1.0245080846639998E-2</v>
      </c>
      <c r="D229" s="17">
        <f t="shared" si="6"/>
        <v>-1.6723621208160112E-2</v>
      </c>
      <c r="E229" s="17">
        <f t="shared" si="7"/>
        <v>2.0187198995452117E-2</v>
      </c>
    </row>
    <row r="230" spans="1:5" hidden="1" x14ac:dyDescent="0.2">
      <c r="A230" s="16">
        <v>44841</v>
      </c>
      <c r="B230" s="17">
        <v>-3.2304596126585983E-2</v>
      </c>
      <c r="C230" s="17">
        <v>-2.8003617786773516E-2</v>
      </c>
      <c r="D230" s="17">
        <f t="shared" si="6"/>
        <v>-4.2902192713618878E-2</v>
      </c>
      <c r="E230" s="17">
        <f t="shared" si="7"/>
        <v>1.0597596587032895E-2</v>
      </c>
    </row>
    <row r="231" spans="1:5" hidden="1" x14ac:dyDescent="0.2">
      <c r="A231" s="15">
        <v>44844</v>
      </c>
      <c r="B231" s="17">
        <v>-1.0561997122299105E-2</v>
      </c>
      <c r="C231" s="17">
        <v>-7.4924636339018802E-3</v>
      </c>
      <c r="D231" s="17">
        <f t="shared" si="6"/>
        <v>-1.2665877781787533E-2</v>
      </c>
      <c r="E231" s="17">
        <f t="shared" si="7"/>
        <v>2.1038806594884281E-3</v>
      </c>
    </row>
    <row r="232" spans="1:5" hidden="1" x14ac:dyDescent="0.2">
      <c r="A232" s="16">
        <v>44845</v>
      </c>
      <c r="B232" s="17">
        <v>-3.1149889564434652E-3</v>
      </c>
      <c r="C232" s="17">
        <v>-6.5191757777544046E-3</v>
      </c>
      <c r="D232" s="17">
        <f t="shared" si="6"/>
        <v>-1.1231115119556654E-2</v>
      </c>
      <c r="E232" s="17">
        <f t="shared" si="7"/>
        <v>8.1161261631131892E-3</v>
      </c>
    </row>
    <row r="233" spans="1:5" hidden="1" x14ac:dyDescent="0.2">
      <c r="A233" s="15">
        <v>44846</v>
      </c>
      <c r="B233" s="17">
        <v>4.6343692253196789E-3</v>
      </c>
      <c r="C233" s="17">
        <v>-3.2907731480149582E-3</v>
      </c>
      <c r="D233" s="17">
        <f t="shared" si="6"/>
        <v>-6.4719973287185439E-3</v>
      </c>
      <c r="E233" s="17">
        <f t="shared" si="7"/>
        <v>1.1106366554038223E-2</v>
      </c>
    </row>
    <row r="234" spans="1:5" hidden="1" x14ac:dyDescent="0.2">
      <c r="A234" s="16">
        <v>44847</v>
      </c>
      <c r="B234" s="17">
        <v>3.001920853088702E-2</v>
      </c>
      <c r="C234" s="17">
        <v>2.5965642460864968E-2</v>
      </c>
      <c r="D234" s="17">
        <f t="shared" si="6"/>
        <v>3.6656058242098354E-2</v>
      </c>
      <c r="E234" s="17">
        <f t="shared" si="7"/>
        <v>-6.6368497112113331E-3</v>
      </c>
    </row>
    <row r="235" spans="1:5" hidden="1" x14ac:dyDescent="0.2">
      <c r="A235" s="15">
        <v>44848</v>
      </c>
      <c r="B235" s="17">
        <v>-2.3071140728346706E-2</v>
      </c>
      <c r="C235" s="17">
        <v>-2.3662663615654389E-2</v>
      </c>
      <c r="D235" s="17">
        <f t="shared" si="6"/>
        <v>-3.6503018077011277E-2</v>
      </c>
      <c r="E235" s="17">
        <f t="shared" si="7"/>
        <v>1.3431877348664571E-2</v>
      </c>
    </row>
    <row r="236" spans="1:5" hidden="1" x14ac:dyDescent="0.2">
      <c r="A236" s="16">
        <v>44851</v>
      </c>
      <c r="B236" s="17">
        <v>1.9309569741791099E-2</v>
      </c>
      <c r="C236" s="17">
        <v>2.6480052302171098E-2</v>
      </c>
      <c r="D236" s="17">
        <f t="shared" si="6"/>
        <v>3.7414370419455174E-2</v>
      </c>
      <c r="E236" s="17">
        <f t="shared" si="7"/>
        <v>-1.8104800677664075E-2</v>
      </c>
    </row>
    <row r="237" spans="1:5" hidden="1" x14ac:dyDescent="0.2">
      <c r="A237" s="15">
        <v>44852</v>
      </c>
      <c r="B237" s="17">
        <v>-1.7716831811648293E-3</v>
      </c>
      <c r="C237" s="17">
        <v>1.1427569666488724E-2</v>
      </c>
      <c r="D237" s="17">
        <f t="shared" si="6"/>
        <v>1.5224902089868519E-2</v>
      </c>
      <c r="E237" s="17">
        <f t="shared" si="7"/>
        <v>-1.699658527103335E-2</v>
      </c>
    </row>
    <row r="238" spans="1:5" hidden="1" x14ac:dyDescent="0.2">
      <c r="A238" s="16">
        <v>44853</v>
      </c>
      <c r="B238" s="17">
        <v>2.3380351317746184E-2</v>
      </c>
      <c r="C238" s="17">
        <v>-6.6720972934503076E-3</v>
      </c>
      <c r="D238" s="17">
        <f t="shared" si="6"/>
        <v>-1.1456542858725927E-2</v>
      </c>
      <c r="E238" s="17">
        <f t="shared" si="7"/>
        <v>3.4836894176472108E-2</v>
      </c>
    </row>
    <row r="239" spans="1:5" hidden="1" x14ac:dyDescent="0.2">
      <c r="A239" s="15">
        <v>44854</v>
      </c>
      <c r="B239" s="17">
        <v>8.5048808483079164E-3</v>
      </c>
      <c r="C239" s="17">
        <v>-7.9509097065648682E-3</v>
      </c>
      <c r="D239" s="17">
        <f t="shared" si="6"/>
        <v>-1.334169152337353E-2</v>
      </c>
      <c r="E239" s="17">
        <f t="shared" si="7"/>
        <v>2.1846572371681444E-2</v>
      </c>
    </row>
    <row r="240" spans="1:5" hidden="1" x14ac:dyDescent="0.2">
      <c r="A240" s="16">
        <v>44855</v>
      </c>
      <c r="B240" s="17">
        <v>1.31952846416592E-2</v>
      </c>
      <c r="C240" s="17">
        <v>2.372481982226482E-2</v>
      </c>
      <c r="D240" s="17">
        <f t="shared" si="6"/>
        <v>3.3352771722865326E-2</v>
      </c>
      <c r="E240" s="17">
        <f t="shared" si="7"/>
        <v>-2.0157487081206127E-2</v>
      </c>
    </row>
    <row r="241" spans="1:5" hidden="1" x14ac:dyDescent="0.2">
      <c r="A241" s="15">
        <v>44858</v>
      </c>
      <c r="B241" s="17">
        <v>3.2150687928000243E-2</v>
      </c>
      <c r="C241" s="17">
        <v>1.1881976654619875E-2</v>
      </c>
      <c r="D241" s="17">
        <f t="shared" si="6"/>
        <v>1.5894761654959587E-2</v>
      </c>
      <c r="E241" s="17">
        <f t="shared" si="7"/>
        <v>1.6255926273040656E-2</v>
      </c>
    </row>
    <row r="242" spans="1:5" hidden="1" x14ac:dyDescent="0.2">
      <c r="A242" s="16">
        <v>44859</v>
      </c>
      <c r="B242" s="17">
        <v>2.3939052858757526E-2</v>
      </c>
      <c r="C242" s="17">
        <v>1.6266654579669915E-2</v>
      </c>
      <c r="D242" s="17">
        <f t="shared" si="6"/>
        <v>2.2358391230767764E-2</v>
      </c>
      <c r="E242" s="17">
        <f t="shared" si="7"/>
        <v>1.5806616279897615E-3</v>
      </c>
    </row>
    <row r="243" spans="1:5" hidden="1" x14ac:dyDescent="0.2">
      <c r="A243" s="15">
        <v>44860</v>
      </c>
      <c r="B243" s="17">
        <v>-1.022266738083899E-2</v>
      </c>
      <c r="C243" s="17">
        <v>-7.3877160723645474E-3</v>
      </c>
      <c r="D243" s="17">
        <f t="shared" si="6"/>
        <v>-1.2511465200448673E-2</v>
      </c>
      <c r="E243" s="17">
        <f t="shared" si="7"/>
        <v>2.2887978196096826E-3</v>
      </c>
    </row>
    <row r="244" spans="1:5" hidden="1" x14ac:dyDescent="0.2">
      <c r="A244" s="16">
        <v>44861</v>
      </c>
      <c r="B244" s="17">
        <v>-5.7102378529368947E-3</v>
      </c>
      <c r="C244" s="17">
        <v>-6.0826106182112483E-3</v>
      </c>
      <c r="D244" s="17">
        <f t="shared" si="6"/>
        <v>-1.058755690952955E-2</v>
      </c>
      <c r="E244" s="17">
        <f t="shared" si="7"/>
        <v>4.8773190565926557E-3</v>
      </c>
    </row>
    <row r="245" spans="1:5" hidden="1" x14ac:dyDescent="0.2">
      <c r="A245" s="15">
        <v>44862</v>
      </c>
      <c r="B245" s="17">
        <v>2.2061819908838709E-2</v>
      </c>
      <c r="C245" s="17">
        <v>2.4626377895927698E-2</v>
      </c>
      <c r="D245" s="17">
        <f t="shared" si="6"/>
        <v>3.4681794636029356E-2</v>
      </c>
      <c r="E245" s="17">
        <f t="shared" si="7"/>
        <v>-1.2619974727190647E-2</v>
      </c>
    </row>
    <row r="246" spans="1:5" hidden="1" x14ac:dyDescent="0.2">
      <c r="A246" s="16">
        <v>44865</v>
      </c>
      <c r="B246" s="17">
        <v>-2.2046158306472829E-2</v>
      </c>
      <c r="C246" s="17">
        <v>-7.4544041076575196E-3</v>
      </c>
      <c r="D246" s="17">
        <f t="shared" si="6"/>
        <v>-1.2609772707782241E-2</v>
      </c>
      <c r="E246" s="17">
        <f t="shared" si="7"/>
        <v>-9.4363855986905887E-3</v>
      </c>
    </row>
    <row r="247" spans="1:5" hidden="1" x14ac:dyDescent="0.2">
      <c r="A247" s="15">
        <v>44866</v>
      </c>
      <c r="B247" s="17">
        <v>-7.7865337090364806E-3</v>
      </c>
      <c r="C247" s="17">
        <v>-4.1012306087846451E-3</v>
      </c>
      <c r="D247" s="17">
        <f t="shared" si="6"/>
        <v>-7.666725174847757E-3</v>
      </c>
      <c r="E247" s="17">
        <f t="shared" si="7"/>
        <v>-1.1980853418872353E-4</v>
      </c>
    </row>
    <row r="248" spans="1:5" hidden="1" x14ac:dyDescent="0.2">
      <c r="A248" s="16">
        <v>44867</v>
      </c>
      <c r="B248" s="17">
        <v>-4.6832441957741056E-2</v>
      </c>
      <c r="C248" s="17">
        <v>-2.500198485734284E-2</v>
      </c>
      <c r="D248" s="17">
        <f t="shared" si="6"/>
        <v>-3.8477365232552192E-2</v>
      </c>
      <c r="E248" s="17">
        <f t="shared" si="7"/>
        <v>-8.3550767251888633E-3</v>
      </c>
    </row>
    <row r="249" spans="1:5" hidden="1" x14ac:dyDescent="0.2">
      <c r="A249" s="15">
        <v>44868</v>
      </c>
      <c r="B249" s="17">
        <v>-5.0760269845822714E-2</v>
      </c>
      <c r="C249" s="17">
        <v>-1.0585992315429671E-2</v>
      </c>
      <c r="D249" s="17">
        <f t="shared" si="6"/>
        <v>-1.7226172476478407E-2</v>
      </c>
      <c r="E249" s="17">
        <f t="shared" si="7"/>
        <v>-3.3534097369344304E-2</v>
      </c>
    </row>
    <row r="250" spans="1:5" hidden="1" x14ac:dyDescent="0.2">
      <c r="A250" s="16">
        <v>44869</v>
      </c>
      <c r="B250" s="17">
        <v>-6.2949910954357424E-4</v>
      </c>
      <c r="C250" s="17">
        <v>1.3618724670070526E-2</v>
      </c>
      <c r="D250" s="17">
        <f t="shared" si="6"/>
        <v>1.8454971556412011E-2</v>
      </c>
      <c r="E250" s="17">
        <f t="shared" si="7"/>
        <v>-1.9084470665955585E-2</v>
      </c>
    </row>
    <row r="251" spans="1:5" hidden="1" x14ac:dyDescent="0.2">
      <c r="A251" s="15">
        <v>44872</v>
      </c>
      <c r="B251" s="17">
        <v>4.8258997532534931E-2</v>
      </c>
      <c r="C251" s="17">
        <v>9.6139819205598442E-3</v>
      </c>
      <c r="D251" s="17">
        <f t="shared" si="6"/>
        <v>1.2551419660078557E-2</v>
      </c>
      <c r="E251" s="17">
        <f t="shared" si="7"/>
        <v>3.5707577872456375E-2</v>
      </c>
    </row>
    <row r="252" spans="1:5" hidden="1" x14ac:dyDescent="0.2">
      <c r="A252" s="16">
        <v>44873</v>
      </c>
      <c r="B252" s="17">
        <v>8.7801455825160524E-3</v>
      </c>
      <c r="C252" s="17">
        <v>5.5978928024627006E-3</v>
      </c>
      <c r="D252" s="17">
        <f t="shared" si="6"/>
        <v>6.6311416267683179E-3</v>
      </c>
      <c r="E252" s="17">
        <f t="shared" si="7"/>
        <v>2.1490039557477345E-3</v>
      </c>
    </row>
    <row r="253" spans="1:5" hidden="1" x14ac:dyDescent="0.2">
      <c r="A253" s="15">
        <v>44874</v>
      </c>
      <c r="B253" s="17">
        <v>-1.0921064843967709E-2</v>
      </c>
      <c r="C253" s="17">
        <v>-2.077788695478977E-2</v>
      </c>
      <c r="D253" s="17">
        <f t="shared" si="6"/>
        <v>-3.2250453107931384E-2</v>
      </c>
      <c r="E253" s="17">
        <f t="shared" si="7"/>
        <v>2.1329388263963675E-2</v>
      </c>
    </row>
    <row r="254" spans="1:5" hidden="1" x14ac:dyDescent="0.2">
      <c r="A254" s="16">
        <v>44875</v>
      </c>
      <c r="B254" s="17">
        <v>0.10399176095832963</v>
      </c>
      <c r="C254" s="17">
        <v>5.5434484360344927E-2</v>
      </c>
      <c r="D254" s="17">
        <f t="shared" si="6"/>
        <v>8.0097259927195907E-2</v>
      </c>
      <c r="E254" s="17">
        <f t="shared" si="7"/>
        <v>2.3894501031133719E-2</v>
      </c>
    </row>
    <row r="255" spans="1:5" hidden="1" x14ac:dyDescent="0.2">
      <c r="A255" s="15">
        <v>44876</v>
      </c>
      <c r="B255" s="17">
        <v>3.3944480300323931E-2</v>
      </c>
      <c r="C255" s="17">
        <v>9.2407467881479022E-3</v>
      </c>
      <c r="D255" s="17">
        <f t="shared" si="6"/>
        <v>1.2001218782881636E-2</v>
      </c>
      <c r="E255" s="17">
        <f t="shared" si="7"/>
        <v>2.1943261517442296E-2</v>
      </c>
    </row>
    <row r="256" spans="1:5" hidden="1" x14ac:dyDescent="0.2">
      <c r="A256" s="16">
        <v>44879</v>
      </c>
      <c r="B256" s="17">
        <v>-2.2863807511412926E-3</v>
      </c>
      <c r="C256" s="17">
        <v>-8.9357770488009969E-3</v>
      </c>
      <c r="D256" s="17">
        <f t="shared" si="6"/>
        <v>-1.4793523970440297E-2</v>
      </c>
      <c r="E256" s="17">
        <f t="shared" si="7"/>
        <v>1.2507143219299004E-2</v>
      </c>
    </row>
    <row r="257" spans="1:8" hidden="1" x14ac:dyDescent="0.2">
      <c r="A257" s="15">
        <v>44880</v>
      </c>
      <c r="B257" s="17">
        <v>1.6423293527874083E-2</v>
      </c>
      <c r="C257" s="17">
        <v>8.7131165503191443E-3</v>
      </c>
      <c r="D257" s="17">
        <f t="shared" si="6"/>
        <v>1.1223417888809869E-2</v>
      </c>
      <c r="E257" s="17">
        <f t="shared" si="7"/>
        <v>5.1998756390642144E-3</v>
      </c>
    </row>
    <row r="258" spans="1:8" hidden="1" x14ac:dyDescent="0.2">
      <c r="A258" s="16">
        <v>44881</v>
      </c>
      <c r="B258" s="17">
        <v>-2.1823297431631139E-2</v>
      </c>
      <c r="C258" s="17">
        <v>-8.252046497990273E-3</v>
      </c>
      <c r="D258" s="17">
        <f t="shared" si="6"/>
        <v>-1.3785609344634941E-2</v>
      </c>
      <c r="E258" s="17">
        <f t="shared" si="7"/>
        <v>-8.0376880869961979E-3</v>
      </c>
    </row>
    <row r="259" spans="1:8" hidden="1" x14ac:dyDescent="0.2">
      <c r="A259" s="15">
        <v>44882</v>
      </c>
      <c r="B259" s="17">
        <v>-1.7139478253216378E-3</v>
      </c>
      <c r="C259" s="17">
        <v>-3.0893228355314273E-3</v>
      </c>
      <c r="D259" s="17">
        <f t="shared" si="6"/>
        <v>-6.1750313439684805E-3</v>
      </c>
      <c r="E259" s="17">
        <f t="shared" si="7"/>
        <v>4.4610835186468427E-3</v>
      </c>
    </row>
    <row r="260" spans="1:8" hidden="1" x14ac:dyDescent="0.2">
      <c r="A260" s="16">
        <v>44883</v>
      </c>
      <c r="B260" s="17">
        <v>-2.0631683088357722E-2</v>
      </c>
      <c r="C260" s="17">
        <v>4.7585819088147296E-3</v>
      </c>
      <c r="D260" s="17">
        <f t="shared" si="6"/>
        <v>5.3938797780729887E-3</v>
      </c>
      <c r="E260" s="17">
        <f t="shared" si="7"/>
        <v>-2.6025562866430711E-2</v>
      </c>
    </row>
    <row r="261" spans="1:8" hidden="1" x14ac:dyDescent="0.2">
      <c r="A261" s="15">
        <v>44886</v>
      </c>
      <c r="B261" s="17">
        <v>-2.8320121900601625E-2</v>
      </c>
      <c r="C261" s="17">
        <v>-3.8836886983297791E-3</v>
      </c>
      <c r="D261" s="17">
        <f t="shared" si="6"/>
        <v>-7.3460379201783421E-3</v>
      </c>
      <c r="E261" s="17">
        <f t="shared" si="7"/>
        <v>-2.0974083980423282E-2</v>
      </c>
    </row>
    <row r="262" spans="1:8" hidden="1" x14ac:dyDescent="0.2">
      <c r="A262" s="16">
        <v>44887</v>
      </c>
      <c r="B262" s="17">
        <v>2.920779785893779E-2</v>
      </c>
      <c r="C262" s="17">
        <v>1.3579987927526016E-2</v>
      </c>
      <c r="D262" s="17">
        <f t="shared" si="6"/>
        <v>1.8397868170699071E-2</v>
      </c>
      <c r="E262" s="17">
        <f t="shared" si="7"/>
        <v>1.0809929688238719E-2</v>
      </c>
    </row>
    <row r="263" spans="1:8" x14ac:dyDescent="0.2">
      <c r="A263" s="20">
        <v>44888</v>
      </c>
      <c r="B263" s="22">
        <v>1.4808975532443647E-2</v>
      </c>
      <c r="C263" s="22">
        <v>5.9146891478476515E-3</v>
      </c>
      <c r="D263" s="17">
        <f t="shared" si="6"/>
        <v>7.0981438245442795E-3</v>
      </c>
      <c r="E263" s="17">
        <f t="shared" si="7"/>
        <v>7.7108317078993672E-3</v>
      </c>
      <c r="F263" s="17">
        <f>E263</f>
        <v>7.7108317078993672E-3</v>
      </c>
      <c r="G263">
        <f>E263/$B$5</f>
        <v>0.39430028001196199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-4.4076805995251211E-3</v>
      </c>
      <c r="C264" s="22">
        <v>-2.8304419763336419E-4</v>
      </c>
      <c r="D264" s="17">
        <f t="shared" ref="D264:D293" si="8">$B$2+$B$3*C264</f>
        <v>-2.0381834586886069E-3</v>
      </c>
      <c r="E264" s="17">
        <f t="shared" ref="E264:E293" si="9">B264-D264</f>
        <v>-2.3694971408365142E-3</v>
      </c>
      <c r="F264" s="17">
        <f>F263+E264</f>
        <v>5.3413345670628529E-3</v>
      </c>
      <c r="G264">
        <f t="shared" ref="G264:G282" si="10">E264/$B$5</f>
        <v>-0.12116635682273331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-1.5943723502516383E-2</v>
      </c>
      <c r="C265" s="22">
        <v>-1.5444192913123267E-2</v>
      </c>
      <c r="D265" s="17">
        <f t="shared" si="8"/>
        <v>-2.4387840814547482E-2</v>
      </c>
      <c r="E265" s="17">
        <f t="shared" si="9"/>
        <v>8.4441173120310999E-3</v>
      </c>
      <c r="F265" s="17">
        <f t="shared" ref="F265:F282" si="12">F264+E265</f>
        <v>1.3785451879093953E-2</v>
      </c>
      <c r="G265">
        <f t="shared" si="10"/>
        <v>0.43179749561604253</v>
      </c>
      <c r="H265" t="str">
        <f t="shared" si="11"/>
        <v>no</v>
      </c>
    </row>
    <row r="266" spans="1:8" x14ac:dyDescent="0.2">
      <c r="A266" s="21">
        <v>44894</v>
      </c>
      <c r="B266" s="22">
        <v>-6.6571493852930486E-3</v>
      </c>
      <c r="C266" s="22">
        <v>-1.5918653377758885E-3</v>
      </c>
      <c r="D266" s="17">
        <f t="shared" si="8"/>
        <v>-3.967569191341171E-3</v>
      </c>
      <c r="E266" s="17">
        <f t="shared" si="9"/>
        <v>-2.6895801939518776E-3</v>
      </c>
      <c r="F266" s="17">
        <f t="shared" si="12"/>
        <v>1.1095871685142075E-2</v>
      </c>
      <c r="G266">
        <f t="shared" si="10"/>
        <v>-0.13753409019463103</v>
      </c>
      <c r="H266" t="str">
        <f t="shared" si="11"/>
        <v>no</v>
      </c>
    </row>
    <row r="267" spans="1:8" x14ac:dyDescent="0.2">
      <c r="A267" s="18">
        <v>44895</v>
      </c>
      <c r="B267" s="19">
        <v>5.5541936361725108E-2</v>
      </c>
      <c r="C267" s="19">
        <v>3.0947872397389053E-2</v>
      </c>
      <c r="D267" s="19">
        <f t="shared" si="8"/>
        <v>4.4000563202705338E-2</v>
      </c>
      <c r="E267" s="19">
        <f t="shared" si="9"/>
        <v>1.154137315901977E-2</v>
      </c>
      <c r="F267" s="19">
        <f t="shared" si="12"/>
        <v>2.2637244844161845E-2</v>
      </c>
      <c r="G267" s="27">
        <f t="shared" si="10"/>
        <v>0.5901784451685026</v>
      </c>
      <c r="H267" s="27" t="str">
        <f t="shared" si="11"/>
        <v>no</v>
      </c>
    </row>
    <row r="268" spans="1:8" x14ac:dyDescent="0.2">
      <c r="A268" s="21">
        <v>44896</v>
      </c>
      <c r="B268" s="22">
        <v>-2.3773152281062471E-3</v>
      </c>
      <c r="C268" s="22">
        <v>-8.6763321804983473E-4</v>
      </c>
      <c r="D268" s="17">
        <f t="shared" si="8"/>
        <v>-2.8999495784916948E-3</v>
      </c>
      <c r="E268" s="17">
        <f t="shared" si="9"/>
        <v>5.2263435038544777E-4</v>
      </c>
      <c r="F268" s="17">
        <f t="shared" si="12"/>
        <v>2.3159879194547293E-2</v>
      </c>
      <c r="G268">
        <f t="shared" si="10"/>
        <v>2.6725375226350531E-2</v>
      </c>
      <c r="H268" t="str">
        <f t="shared" si="11"/>
        <v>no</v>
      </c>
    </row>
    <row r="269" spans="1:8" x14ac:dyDescent="0.2">
      <c r="A269" s="20">
        <v>44897</v>
      </c>
      <c r="B269" s="22">
        <v>-7.497563808355534E-3</v>
      </c>
      <c r="C269" s="22">
        <v>-1.194660488065602E-3</v>
      </c>
      <c r="D269" s="17">
        <f t="shared" si="8"/>
        <v>-3.3820335925748035E-3</v>
      </c>
      <c r="E269" s="17">
        <f t="shared" si="9"/>
        <v>-4.115530215780731E-3</v>
      </c>
      <c r="F269" s="17">
        <f t="shared" si="12"/>
        <v>1.9044348978766563E-2</v>
      </c>
      <c r="G269">
        <f t="shared" si="10"/>
        <v>-0.21045132068147726</v>
      </c>
      <c r="H269" t="str">
        <f t="shared" si="11"/>
        <v>no</v>
      </c>
    </row>
    <row r="270" spans="1:8" x14ac:dyDescent="0.2">
      <c r="A270" s="21">
        <v>44900</v>
      </c>
      <c r="B270" s="22">
        <v>-2.1784330711792421E-2</v>
      </c>
      <c r="C270" s="22">
        <v>-1.7894212283564803E-2</v>
      </c>
      <c r="D270" s="17">
        <f t="shared" si="8"/>
        <v>-2.7999512625974343E-2</v>
      </c>
      <c r="E270" s="17">
        <f t="shared" si="9"/>
        <v>6.2151819141819213E-3</v>
      </c>
      <c r="F270" s="17">
        <f t="shared" si="12"/>
        <v>2.5259530892948485E-2</v>
      </c>
      <c r="G270">
        <f t="shared" si="10"/>
        <v>0.31781888931341162</v>
      </c>
      <c r="H270" t="str">
        <f t="shared" si="11"/>
        <v>no</v>
      </c>
    </row>
    <row r="271" spans="1:8" x14ac:dyDescent="0.2">
      <c r="A271" s="20">
        <v>44901</v>
      </c>
      <c r="B271" s="22">
        <v>-8.8000313497348381E-3</v>
      </c>
      <c r="C271" s="22">
        <v>-1.4399194981406072E-2</v>
      </c>
      <c r="D271" s="17">
        <f t="shared" si="8"/>
        <v>-2.2847367454003321E-2</v>
      </c>
      <c r="E271" s="17">
        <f t="shared" si="9"/>
        <v>1.4047336104268483E-2</v>
      </c>
      <c r="F271" s="17">
        <f t="shared" si="12"/>
        <v>3.9306866997216972E-2</v>
      </c>
      <c r="G271">
        <f t="shared" si="10"/>
        <v>0.7183231030267343</v>
      </c>
      <c r="H271" t="str">
        <f t="shared" si="11"/>
        <v>no</v>
      </c>
    </row>
    <row r="272" spans="1:8" x14ac:dyDescent="0.2">
      <c r="A272" s="21">
        <v>44902</v>
      </c>
      <c r="B272" s="22">
        <v>-1.34984185507806E-2</v>
      </c>
      <c r="C272" s="22">
        <v>-1.8623708845491027E-3</v>
      </c>
      <c r="D272" s="17">
        <f t="shared" si="8"/>
        <v>-4.3663322664018222E-3</v>
      </c>
      <c r="E272" s="17">
        <f t="shared" si="9"/>
        <v>-9.1320862843787785E-3</v>
      </c>
      <c r="F272" s="17">
        <f t="shared" si="12"/>
        <v>3.0174780712838193E-2</v>
      </c>
      <c r="G272">
        <f t="shared" si="10"/>
        <v>-0.46697740469878546</v>
      </c>
      <c r="H272" t="str">
        <f t="shared" si="11"/>
        <v>no</v>
      </c>
    </row>
    <row r="273" spans="1:8" x14ac:dyDescent="0.2">
      <c r="A273" s="20">
        <v>44903</v>
      </c>
      <c r="B273" s="22">
        <v>1.8060469048497785E-2</v>
      </c>
      <c r="C273" s="22">
        <v>7.5217819575039702E-3</v>
      </c>
      <c r="D273" s="17">
        <f t="shared" si="8"/>
        <v>9.467223787343302E-3</v>
      </c>
      <c r="E273" s="17">
        <f t="shared" si="9"/>
        <v>8.5932452611544828E-3</v>
      </c>
      <c r="F273" s="17">
        <f t="shared" si="12"/>
        <v>3.8768025973992676E-2</v>
      </c>
      <c r="G273">
        <f t="shared" si="10"/>
        <v>0.43942328675303755</v>
      </c>
      <c r="H273" t="str">
        <f t="shared" si="11"/>
        <v>no</v>
      </c>
    </row>
    <row r="274" spans="1:8" x14ac:dyDescent="0.2">
      <c r="A274" s="21">
        <v>44904</v>
      </c>
      <c r="B274" s="22">
        <v>-5.8330988097703429E-3</v>
      </c>
      <c r="C274" s="22">
        <v>-7.349578247904498E-3</v>
      </c>
      <c r="D274" s="17">
        <f t="shared" si="8"/>
        <v>-1.2455244703903504E-2</v>
      </c>
      <c r="E274" s="17">
        <f t="shared" si="9"/>
        <v>6.622145894133161E-3</v>
      </c>
      <c r="F274" s="17">
        <f t="shared" si="12"/>
        <v>4.5390171868125835E-2</v>
      </c>
      <c r="G274">
        <f t="shared" si="10"/>
        <v>0.33862935663111571</v>
      </c>
      <c r="H274" t="str">
        <f t="shared" si="11"/>
        <v>no</v>
      </c>
    </row>
    <row r="275" spans="1:8" x14ac:dyDescent="0.2">
      <c r="A275" s="20">
        <v>44907</v>
      </c>
      <c r="B275" s="22">
        <v>2.2774009332486189E-2</v>
      </c>
      <c r="C275" s="22">
        <v>1.4279296218109305E-2</v>
      </c>
      <c r="D275" s="17">
        <f t="shared" si="8"/>
        <v>1.9428746567444807E-2</v>
      </c>
      <c r="E275" s="17">
        <f t="shared" si="9"/>
        <v>3.3452627650413826E-3</v>
      </c>
      <c r="F275" s="17">
        <f t="shared" si="12"/>
        <v>4.8735434633167221E-2</v>
      </c>
      <c r="G275">
        <f t="shared" si="10"/>
        <v>0.17106300525507748</v>
      </c>
      <c r="H275" t="str">
        <f t="shared" si="11"/>
        <v>no</v>
      </c>
    </row>
    <row r="276" spans="1:8" x14ac:dyDescent="0.2">
      <c r="A276" s="21">
        <v>44908</v>
      </c>
      <c r="B276" s="22">
        <v>1.2685861717483427E-2</v>
      </c>
      <c r="C276" s="22">
        <v>7.2896644387934195E-3</v>
      </c>
      <c r="D276" s="17">
        <f t="shared" si="8"/>
        <v>9.1250500439927912E-3</v>
      </c>
      <c r="E276" s="17">
        <f t="shared" si="9"/>
        <v>3.5608116734906353E-3</v>
      </c>
      <c r="F276" s="17">
        <f t="shared" si="12"/>
        <v>5.2296246306657856E-2</v>
      </c>
      <c r="G276">
        <f t="shared" si="10"/>
        <v>0.18208529158908526</v>
      </c>
      <c r="H276" t="str">
        <f t="shared" si="11"/>
        <v>no</v>
      </c>
    </row>
    <row r="277" spans="1:8" x14ac:dyDescent="0.2">
      <c r="A277" s="20">
        <v>44909</v>
      </c>
      <c r="B277" s="22">
        <v>-7.4168606281617144E-3</v>
      </c>
      <c r="C277" s="22">
        <v>-6.0527246341003371E-3</v>
      </c>
      <c r="D277" s="17">
        <f t="shared" si="8"/>
        <v>-1.0543500781781191E-2</v>
      </c>
      <c r="E277" s="17">
        <f t="shared" si="9"/>
        <v>3.1266401536194765E-3</v>
      </c>
      <c r="F277" s="17">
        <f t="shared" si="12"/>
        <v>5.5422886460277335E-2</v>
      </c>
      <c r="G277">
        <f t="shared" si="10"/>
        <v>0.15988354236882446</v>
      </c>
      <c r="H277" t="str">
        <f t="shared" si="11"/>
        <v>no</v>
      </c>
    </row>
    <row r="278" spans="1:8" x14ac:dyDescent="0.2">
      <c r="A278" s="21">
        <v>44910</v>
      </c>
      <c r="B278" s="22">
        <v>-3.29784111844873E-2</v>
      </c>
      <c r="C278" s="22">
        <v>-2.4921675023714007E-2</v>
      </c>
      <c r="D278" s="17">
        <f t="shared" si="8"/>
        <v>-3.8358977285992669E-2</v>
      </c>
      <c r="E278" s="17">
        <f t="shared" si="9"/>
        <v>5.3805661015053699E-3</v>
      </c>
      <c r="F278" s="17">
        <f t="shared" si="12"/>
        <v>6.0803452561782705E-2</v>
      </c>
      <c r="G278">
        <f t="shared" si="10"/>
        <v>0.27514006281229114</v>
      </c>
      <c r="H278" t="str">
        <f t="shared" si="11"/>
        <v>no</v>
      </c>
    </row>
    <row r="279" spans="1:8" x14ac:dyDescent="0.2">
      <c r="A279" s="24">
        <v>44911</v>
      </c>
      <c r="B279" s="25">
        <v>2.9904832056761865E-2</v>
      </c>
      <c r="C279" s="25">
        <v>-1.1137750774080746E-2</v>
      </c>
      <c r="D279" s="25">
        <f t="shared" si="8"/>
        <v>-1.8039541748521057E-2</v>
      </c>
      <c r="E279" s="25">
        <f t="shared" si="9"/>
        <v>4.7944373805282922E-2</v>
      </c>
      <c r="F279" s="25">
        <f t="shared" si="12"/>
        <v>0.10874782636706562</v>
      </c>
      <c r="G279" s="26">
        <f t="shared" si="10"/>
        <v>2.4516784612293541</v>
      </c>
      <c r="H279" s="26" t="str">
        <f t="shared" si="11"/>
        <v>yes</v>
      </c>
    </row>
    <row r="280" spans="1:8" x14ac:dyDescent="0.2">
      <c r="A280" s="21">
        <v>44914</v>
      </c>
      <c r="B280" s="22">
        <v>-2.8888753271237522E-2</v>
      </c>
      <c r="C280" s="22">
        <v>-9.0075160018523448E-3</v>
      </c>
      <c r="D280" s="17">
        <f t="shared" si="8"/>
        <v>-1.4899277238207373E-2</v>
      </c>
      <c r="E280" s="17">
        <f t="shared" si="9"/>
        <v>-1.3989476033030149E-2</v>
      </c>
      <c r="F280" s="17">
        <f t="shared" si="12"/>
        <v>9.4758350334035471E-2</v>
      </c>
      <c r="G280">
        <f t="shared" si="10"/>
        <v>-0.7153643765034442</v>
      </c>
      <c r="H280" t="str">
        <f t="shared" si="11"/>
        <v>no</v>
      </c>
    </row>
    <row r="281" spans="1:8" x14ac:dyDescent="0.2">
      <c r="A281" s="20">
        <v>44915</v>
      </c>
      <c r="B281" s="22">
        <v>2.8774763274347803E-2</v>
      </c>
      <c r="C281" s="22">
        <v>1.0373383615349674E-3</v>
      </c>
      <c r="D281" s="17">
        <f t="shared" si="8"/>
        <v>-9.1754574582069521E-5</v>
      </c>
      <c r="E281" s="17">
        <f t="shared" si="9"/>
        <v>2.8866517848929872E-2</v>
      </c>
      <c r="F281" s="17">
        <f t="shared" si="12"/>
        <v>0.12362486818296534</v>
      </c>
      <c r="G281">
        <f t="shared" si="10"/>
        <v>1.4761152236201669</v>
      </c>
      <c r="H281" t="str">
        <f t="shared" si="11"/>
        <v>no</v>
      </c>
    </row>
    <row r="282" spans="1:8" x14ac:dyDescent="0.2">
      <c r="A282" s="21">
        <v>44916</v>
      </c>
      <c r="B282" s="22">
        <v>9.3430419570228462E-3</v>
      </c>
      <c r="C282" s="22">
        <v>1.4867993802734736E-2</v>
      </c>
      <c r="D282" s="17">
        <f t="shared" si="8"/>
        <v>2.0296569286521338E-2</v>
      </c>
      <c r="E282" s="17">
        <f t="shared" si="9"/>
        <v>-1.0953527329498492E-2</v>
      </c>
      <c r="F282" s="17">
        <f t="shared" si="12"/>
        <v>0.11267134085346685</v>
      </c>
      <c r="G282">
        <f t="shared" si="10"/>
        <v>-0.56011842259705302</v>
      </c>
      <c r="H282" t="str">
        <f t="shared" si="11"/>
        <v>no</v>
      </c>
    </row>
    <row r="283" spans="1:8" x14ac:dyDescent="0.2">
      <c r="A283" s="15">
        <v>44917</v>
      </c>
      <c r="B283" s="17">
        <v>-1.4236381157733402E-2</v>
      </c>
      <c r="C283" s="17">
        <v>-1.4451699568616361E-2</v>
      </c>
      <c r="D283" s="17">
        <f t="shared" si="8"/>
        <v>-2.2924766571694309E-2</v>
      </c>
      <c r="E283" s="17">
        <f t="shared" si="9"/>
        <v>8.6883854139609071E-3</v>
      </c>
    </row>
    <row r="284" spans="1:8" x14ac:dyDescent="0.2">
      <c r="A284" s="16">
        <v>44918</v>
      </c>
      <c r="B284" s="17">
        <v>5.7352408664226306E-3</v>
      </c>
      <c r="C284" s="17">
        <v>5.8681025252820262E-3</v>
      </c>
      <c r="D284" s="17">
        <f t="shared" si="8"/>
        <v>7.0294686158745914E-3</v>
      </c>
      <c r="E284" s="17">
        <f t="shared" si="9"/>
        <v>-1.2942277494519608E-3</v>
      </c>
    </row>
    <row r="285" spans="1:8" x14ac:dyDescent="0.2">
      <c r="A285" s="15">
        <v>44922</v>
      </c>
      <c r="B285" s="17">
        <v>-9.9276576981928155E-3</v>
      </c>
      <c r="C285" s="17">
        <v>-4.0496221104097119E-3</v>
      </c>
      <c r="D285" s="17">
        <f t="shared" si="8"/>
        <v>-7.5906470176464024E-3</v>
      </c>
      <c r="E285" s="17">
        <f t="shared" si="9"/>
        <v>-2.3370106805464131E-3</v>
      </c>
    </row>
    <row r="286" spans="1:8" x14ac:dyDescent="0.2">
      <c r="A286" s="16">
        <v>44923</v>
      </c>
      <c r="B286" s="17">
        <v>-2.0173714045490287E-2</v>
      </c>
      <c r="C286" s="17">
        <v>-1.2020638322615351E-2</v>
      </c>
      <c r="D286" s="17">
        <f t="shared" si="8"/>
        <v>-1.9341041691816416E-2</v>
      </c>
      <c r="E286" s="17">
        <f t="shared" si="9"/>
        <v>-8.3267235367387102E-4</v>
      </c>
    </row>
    <row r="287" spans="1:8" x14ac:dyDescent="0.2">
      <c r="A287" s="15">
        <v>44924</v>
      </c>
      <c r="B287" s="17">
        <v>2.8172876003709435E-2</v>
      </c>
      <c r="C287" s="17">
        <v>1.7461331644819111E-2</v>
      </c>
      <c r="D287" s="17">
        <f t="shared" si="8"/>
        <v>2.4119512604750992E-2</v>
      </c>
      <c r="E287" s="17">
        <f t="shared" si="9"/>
        <v>4.0533633989584435E-3</v>
      </c>
    </row>
    <row r="288" spans="1:8" x14ac:dyDescent="0.2">
      <c r="A288" s="16">
        <v>44925</v>
      </c>
      <c r="B288" s="17">
        <v>-3.1103378006207549E-3</v>
      </c>
      <c r="C288" s="17">
        <v>-2.5407424823445934E-3</v>
      </c>
      <c r="D288" s="17">
        <f t="shared" si="8"/>
        <v>-5.3663470446478527E-3</v>
      </c>
      <c r="E288" s="17">
        <f t="shared" si="9"/>
        <v>2.2560092440270978E-3</v>
      </c>
    </row>
    <row r="289" spans="1:5" x14ac:dyDescent="0.2">
      <c r="A289" s="15">
        <v>44929</v>
      </c>
      <c r="B289" s="17">
        <v>1.1589298126533087E-3</v>
      </c>
      <c r="C289" s="17">
        <v>-4.000548879248611E-3</v>
      </c>
      <c r="D289" s="17">
        <f t="shared" si="8"/>
        <v>-7.5183061995212621E-3</v>
      </c>
      <c r="E289" s="17">
        <f t="shared" si="9"/>
        <v>8.6772360121745717E-3</v>
      </c>
    </row>
    <row r="290" spans="1:5" x14ac:dyDescent="0.2">
      <c r="A290" s="16">
        <v>44930</v>
      </c>
      <c r="B290" s="17">
        <v>1.332657620630795E-2</v>
      </c>
      <c r="C290" s="17">
        <v>7.5389705750443792E-3</v>
      </c>
      <c r="D290" s="17">
        <f t="shared" si="8"/>
        <v>9.4925622178051415E-3</v>
      </c>
      <c r="E290" s="17">
        <f t="shared" si="9"/>
        <v>3.8340139885028081E-3</v>
      </c>
    </row>
    <row r="291" spans="1:5" x14ac:dyDescent="0.2">
      <c r="A291" s="15">
        <v>44931</v>
      </c>
      <c r="B291" s="17">
        <v>-3.7989517241971305E-2</v>
      </c>
      <c r="C291" s="17">
        <v>-1.1645528874622113E-2</v>
      </c>
      <c r="D291" s="17">
        <f t="shared" si="8"/>
        <v>-1.8788077810852115E-2</v>
      </c>
      <c r="E291" s="17">
        <f t="shared" si="9"/>
        <v>-1.920143943111919E-2</v>
      </c>
    </row>
    <row r="292" spans="1:5" x14ac:dyDescent="0.2">
      <c r="A292" s="16">
        <v>44932</v>
      </c>
      <c r="B292" s="17">
        <v>1.3122632829607017E-2</v>
      </c>
      <c r="C292" s="17">
        <v>2.284078102943865E-2</v>
      </c>
      <c r="D292" s="17">
        <f t="shared" si="8"/>
        <v>3.2049574684189383E-2</v>
      </c>
      <c r="E292" s="17">
        <f t="shared" si="9"/>
        <v>-1.8926941854582366E-2</v>
      </c>
    </row>
    <row r="293" spans="1:5" x14ac:dyDescent="0.2">
      <c r="A293" s="15">
        <v>44935</v>
      </c>
      <c r="B293" s="17">
        <v>2.7738575466049964E-2</v>
      </c>
      <c r="C293" s="17">
        <v>-7.6763254526313052E-4</v>
      </c>
      <c r="D293" s="17">
        <f t="shared" si="8"/>
        <v>-2.7525345762330101E-3</v>
      </c>
      <c r="E293" s="17">
        <f t="shared" si="9"/>
        <v>3.0491110042282974E-2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743B-5A4F-E248-AF3E-FC19D8BDAF84}">
  <sheetPr codeName="Sheet4"/>
  <dimension ref="A2:S293"/>
  <sheetViews>
    <sheetView topLeftCell="I2" zoomScale="75" workbookViewId="0">
      <selection activeCell="R15" sqref="R15"/>
    </sheetView>
  </sheetViews>
  <sheetFormatPr baseColWidth="10" defaultRowHeight="15" x14ac:dyDescent="0.2"/>
  <cols>
    <col min="3" max="3" width="15.5" customWidth="1"/>
    <col min="4" max="4" width="17.1640625" customWidth="1"/>
    <col min="5" max="5" width="16.83203125" customWidth="1"/>
    <col min="10" max="10" width="10.5" customWidth="1"/>
    <col min="11" max="11" width="5.5" customWidth="1"/>
    <col min="12" max="12" width="4.1640625" customWidth="1"/>
    <col min="13" max="13" width="4.6640625" customWidth="1"/>
  </cols>
  <sheetData>
    <row r="2" spans="1:19" x14ac:dyDescent="0.2">
      <c r="A2" t="s">
        <v>29</v>
      </c>
      <c r="B2">
        <f>INTERCEPT(B11:B262,C11:C262)</f>
        <v>-9.7566685301941642E-4</v>
      </c>
      <c r="D2" t="s">
        <v>88</v>
      </c>
      <c r="E2">
        <f>_xlfn.STDEV.S(E11:E262)</f>
        <v>2.3572536086678218E-2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2.07516909005856</v>
      </c>
      <c r="G3" t="s">
        <v>172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0.640440098968726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2.3619634107834492E-2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72</v>
      </c>
      <c r="C10" t="s">
        <v>16</v>
      </c>
      <c r="D10" s="23" t="s">
        <v>43</v>
      </c>
      <c r="E10" s="23" t="s">
        <v>44</v>
      </c>
      <c r="F10" s="23" t="s">
        <v>68</v>
      </c>
      <c r="G10" s="23" t="s">
        <v>70</v>
      </c>
      <c r="H10" s="23" t="s">
        <v>71</v>
      </c>
      <c r="N10" t="s">
        <v>89</v>
      </c>
    </row>
    <row r="11" spans="1:19" x14ac:dyDescent="0.2">
      <c r="A11" s="15">
        <v>44523</v>
      </c>
      <c r="B11" s="17">
        <v>-1.7046984203271887E-2</v>
      </c>
      <c r="C11" s="17">
        <v>1.657132912945114E-3</v>
      </c>
      <c r="D11" s="17">
        <f>$B$2+$B$3*C11</f>
        <v>2.4631641460429866E-3</v>
      </c>
      <c r="E11" s="17">
        <f>B11-D11</f>
        <v>-1.9510148349314874E-2</v>
      </c>
    </row>
    <row r="12" spans="1:19" x14ac:dyDescent="0.2">
      <c r="A12" s="16">
        <v>44524</v>
      </c>
      <c r="B12" s="17">
        <v>5.2561399273314491E-2</v>
      </c>
      <c r="C12" s="17">
        <v>2.2938506357221833E-3</v>
      </c>
      <c r="D12" s="17">
        <f t="shared" ref="D12:D75" si="0">$B$2+$B$3*C12</f>
        <v>3.7844610834424364E-3</v>
      </c>
      <c r="E12" s="17">
        <f t="shared" ref="E12:E75" si="1">B12-D12</f>
        <v>4.8776938189872054E-2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-1.8948069932440359E-2</v>
      </c>
      <c r="C13" s="17">
        <v>-2.2724822637582465E-2</v>
      </c>
      <c r="D13" s="17">
        <f t="shared" si="0"/>
        <v>-4.8133516367593589E-2</v>
      </c>
      <c r="E13" s="17">
        <f t="shared" si="1"/>
        <v>2.918544643515323E-2</v>
      </c>
      <c r="N13" s="17">
        <f>SUM(E266:E268)</f>
        <v>2.3827255614408569E-3</v>
      </c>
      <c r="O13" s="17">
        <f>SUM(E265:E269)</f>
        <v>-1.9355413079098473E-2</v>
      </c>
      <c r="P13" s="17">
        <f>SUM(E267:E272)</f>
        <v>-2.5126653909088865E-2</v>
      </c>
      <c r="Q13" s="17">
        <f>SUM(E267:E277)</f>
        <v>-6.8547536760349692E-2</v>
      </c>
      <c r="R13" s="17">
        <f>SUM(E267:E282)</f>
        <v>-1.979039930705916E-2</v>
      </c>
    </row>
    <row r="14" spans="1:19" x14ac:dyDescent="0.2">
      <c r="A14" s="16">
        <v>44529</v>
      </c>
      <c r="B14" s="17">
        <v>4.5862710519250172E-2</v>
      </c>
      <c r="C14" s="17">
        <v>1.3200199537034996E-2</v>
      </c>
      <c r="D14" s="17">
        <f t="shared" si="0"/>
        <v>2.641697920884092E-2</v>
      </c>
      <c r="E14" s="17">
        <f t="shared" si="1"/>
        <v>1.9445731310409251E-2</v>
      </c>
    </row>
    <row r="15" spans="1:19" x14ac:dyDescent="0.2">
      <c r="A15" s="15">
        <v>44530</v>
      </c>
      <c r="B15" s="17">
        <v>-2.1864050798921397E-2</v>
      </c>
      <c r="C15" s="17">
        <v>-1.896131033450521E-2</v>
      </c>
      <c r="D15" s="17">
        <f t="shared" si="0"/>
        <v>-4.0323591966192569E-2</v>
      </c>
      <c r="E15" s="17">
        <f t="shared" si="1"/>
        <v>1.8459541167271172E-2</v>
      </c>
      <c r="N15">
        <f>N13/(B5 * SQRT(3))</f>
        <v>5.8242529838621861E-2</v>
      </c>
      <c r="O15">
        <f>O13/(B5 * SQRT(5))</f>
        <v>-0.36647493504649142</v>
      </c>
      <c r="P15">
        <f>P13/(B5 * SQRT(6))</f>
        <v>-0.4342960376367635</v>
      </c>
      <c r="Q15">
        <f>Q13/(B5*SQRT(11))</f>
        <v>-0.87502879518575216</v>
      </c>
      <c r="R15">
        <f>R13/(B5*SQRT(16))</f>
        <v>-0.20946979128367194</v>
      </c>
    </row>
    <row r="16" spans="1:19" x14ac:dyDescent="0.2">
      <c r="A16" s="16">
        <v>44531</v>
      </c>
      <c r="B16" s="17">
        <v>-5.8470637067229103E-2</v>
      </c>
      <c r="C16" s="17">
        <v>-1.1815187417889228E-2</v>
      </c>
      <c r="D16" s="17">
        <f t="shared" si="0"/>
        <v>-2.549417857587195E-2</v>
      </c>
      <c r="E16" s="17">
        <f t="shared" si="1"/>
        <v>-3.297645849135715E-2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1.0529086305433255E-2</v>
      </c>
      <c r="C17" s="17">
        <v>1.419443613158311E-2</v>
      </c>
      <c r="D17" s="17">
        <f t="shared" si="0"/>
        <v>2.8480188258052253E-2</v>
      </c>
      <c r="E17" s="17">
        <f t="shared" si="1"/>
        <v>-1.7951101952618998E-2</v>
      </c>
    </row>
    <row r="18" spans="1:5" hidden="1" x14ac:dyDescent="0.2">
      <c r="A18" s="16">
        <v>44533</v>
      </c>
      <c r="B18" s="17">
        <v>-4.4265984159536975E-2</v>
      </c>
      <c r="C18" s="17">
        <v>-8.4485637302975647E-3</v>
      </c>
      <c r="D18" s="17">
        <f t="shared" si="0"/>
        <v>-1.8507865161522766E-2</v>
      </c>
      <c r="E18" s="17">
        <f t="shared" si="1"/>
        <v>-2.5758118998014209E-2</v>
      </c>
    </row>
    <row r="19" spans="1:5" hidden="1" x14ac:dyDescent="0.2">
      <c r="A19" s="15">
        <v>44536</v>
      </c>
      <c r="B19" s="17">
        <v>-3.4372593132812934E-2</v>
      </c>
      <c r="C19" s="17">
        <v>1.1730872577451423E-2</v>
      </c>
      <c r="D19" s="17">
        <f t="shared" si="0"/>
        <v>2.3367877319123369E-2</v>
      </c>
      <c r="E19" s="17">
        <f t="shared" si="1"/>
        <v>-5.7740470451936303E-2</v>
      </c>
    </row>
    <row r="20" spans="1:5" hidden="1" x14ac:dyDescent="0.2">
      <c r="A20" s="16">
        <v>44537</v>
      </c>
      <c r="B20" s="17">
        <v>4.1636765759916816E-2</v>
      </c>
      <c r="C20" s="17">
        <v>2.0707080374404274E-2</v>
      </c>
      <c r="D20" s="17">
        <f t="shared" si="0"/>
        <v>4.1995026285302564E-2</v>
      </c>
      <c r="E20" s="17">
        <f t="shared" si="1"/>
        <v>-3.5826052538574793E-4</v>
      </c>
    </row>
    <row r="21" spans="1:5" hidden="1" x14ac:dyDescent="0.2">
      <c r="A21" s="15">
        <v>44538</v>
      </c>
      <c r="B21" s="17">
        <v>2.6924361285134424E-3</v>
      </c>
      <c r="C21" s="17">
        <v>3.0852853123166657E-3</v>
      </c>
      <c r="D21" s="17">
        <f t="shared" si="0"/>
        <v>5.4268218611117991E-3</v>
      </c>
      <c r="E21" s="17">
        <f t="shared" si="1"/>
        <v>-2.7343857325983567E-3</v>
      </c>
    </row>
    <row r="22" spans="1:5" hidden="1" x14ac:dyDescent="0.2">
      <c r="A22" s="16">
        <v>44539</v>
      </c>
      <c r="B22" s="17">
        <v>-4.9160004954589054E-2</v>
      </c>
      <c r="C22" s="17">
        <v>-7.1810801698947158E-3</v>
      </c>
      <c r="D22" s="17">
        <f t="shared" si="0"/>
        <v>-1.5877622454817403E-2</v>
      </c>
      <c r="E22" s="17">
        <f t="shared" si="1"/>
        <v>-3.3282382499771654E-2</v>
      </c>
    </row>
    <row r="23" spans="1:5" hidden="1" x14ac:dyDescent="0.2">
      <c r="A23" s="15">
        <v>44540</v>
      </c>
      <c r="B23" s="17">
        <v>3.2584860851121444E-3</v>
      </c>
      <c r="C23" s="17">
        <v>9.5490733384817617E-3</v>
      </c>
      <c r="D23" s="17">
        <f t="shared" si="0"/>
        <v>1.8840274977700237E-2</v>
      </c>
      <c r="E23" s="17">
        <f t="shared" si="1"/>
        <v>-1.5581788892588093E-2</v>
      </c>
    </row>
    <row r="24" spans="1:5" hidden="1" x14ac:dyDescent="0.2">
      <c r="A24" s="16">
        <v>44543</v>
      </c>
      <c r="B24" s="17">
        <v>-3.4283651356005751E-2</v>
      </c>
      <c r="C24" s="17">
        <v>-9.1361676115676582E-3</v>
      </c>
      <c r="D24" s="17">
        <f t="shared" si="0"/>
        <v>-1.9934759482138759E-2</v>
      </c>
      <c r="E24" s="17">
        <f t="shared" si="1"/>
        <v>-1.4348891873866992E-2</v>
      </c>
    </row>
    <row r="25" spans="1:5" hidden="1" x14ac:dyDescent="0.2">
      <c r="A25" s="15">
        <v>44544</v>
      </c>
      <c r="B25" s="17">
        <v>1.3452937299720968E-2</v>
      </c>
      <c r="C25" s="17">
        <v>-7.4706775774360246E-3</v>
      </c>
      <c r="D25" s="17">
        <f t="shared" si="0"/>
        <v>-1.6478586043508218E-2</v>
      </c>
      <c r="E25" s="17">
        <f t="shared" si="1"/>
        <v>2.9931523343229186E-2</v>
      </c>
    </row>
    <row r="26" spans="1:5" hidden="1" x14ac:dyDescent="0.2">
      <c r="A26" s="16">
        <v>44545</v>
      </c>
      <c r="B26" s="17">
        <v>8.0383432196628801E-2</v>
      </c>
      <c r="C26" s="17">
        <v>1.6348464630746795E-2</v>
      </c>
      <c r="D26" s="17">
        <f t="shared" si="0"/>
        <v>3.2950161618621958E-2</v>
      </c>
      <c r="E26" s="17">
        <f t="shared" si="1"/>
        <v>4.7433270578006843E-2</v>
      </c>
    </row>
    <row r="27" spans="1:5" hidden="1" x14ac:dyDescent="0.2">
      <c r="A27" s="15">
        <v>44546</v>
      </c>
      <c r="B27" s="17">
        <v>-5.3651881299328297E-2</v>
      </c>
      <c r="C27" s="17">
        <v>-8.7434153799804681E-3</v>
      </c>
      <c r="D27" s="17">
        <f t="shared" si="0"/>
        <v>-1.9119732191097503E-2</v>
      </c>
      <c r="E27" s="17">
        <f t="shared" si="1"/>
        <v>-3.4532149108230797E-2</v>
      </c>
    </row>
    <row r="28" spans="1:5" hidden="1" x14ac:dyDescent="0.2">
      <c r="A28" s="16">
        <v>44547</v>
      </c>
      <c r="B28" s="17">
        <v>-6.4194993765620545E-3</v>
      </c>
      <c r="C28" s="17">
        <v>-1.0287680637092622E-2</v>
      </c>
      <c r="D28" s="17">
        <f t="shared" si="0"/>
        <v>-2.2324343719507977E-2</v>
      </c>
      <c r="E28" s="17">
        <f t="shared" si="1"/>
        <v>1.5904844342945923E-2</v>
      </c>
    </row>
    <row r="29" spans="1:5" hidden="1" x14ac:dyDescent="0.2">
      <c r="A29" s="15">
        <v>44550</v>
      </c>
      <c r="B29" s="17">
        <v>-1.4156057700487779E-2</v>
      </c>
      <c r="C29" s="17">
        <v>-1.138805785140995E-2</v>
      </c>
      <c r="D29" s="17">
        <f t="shared" si="0"/>
        <v>-2.4607812502064039E-2</v>
      </c>
      <c r="E29" s="17">
        <f t="shared" si="1"/>
        <v>1.0451754801576261E-2</v>
      </c>
    </row>
    <row r="30" spans="1:5" hidden="1" x14ac:dyDescent="0.2">
      <c r="A30" s="16">
        <v>44551</v>
      </c>
      <c r="B30" s="17">
        <v>6.2223834744846274E-2</v>
      </c>
      <c r="C30" s="17">
        <v>1.7777934551572505E-2</v>
      </c>
      <c r="D30" s="17">
        <f t="shared" si="0"/>
        <v>3.5916553413487928E-2</v>
      </c>
      <c r="E30" s="17">
        <f t="shared" si="1"/>
        <v>2.6307281331358345E-2</v>
      </c>
    </row>
    <row r="31" spans="1:5" hidden="1" x14ac:dyDescent="0.2">
      <c r="A31" s="15">
        <v>44552</v>
      </c>
      <c r="B31" s="17">
        <v>-2.5649574848353174E-3</v>
      </c>
      <c r="C31" s="17">
        <v>1.0180197220578835E-2</v>
      </c>
      <c r="D31" s="17">
        <f t="shared" si="0"/>
        <v>2.0149963749825847E-2</v>
      </c>
      <c r="E31" s="17">
        <f t="shared" si="1"/>
        <v>-2.2714921234661165E-2</v>
      </c>
    </row>
    <row r="32" spans="1:5" hidden="1" x14ac:dyDescent="0.2">
      <c r="A32" s="16">
        <v>44553</v>
      </c>
      <c r="B32" s="17">
        <v>1.5707495344308819E-2</v>
      </c>
      <c r="C32" s="17">
        <v>6.2236999216618294E-3</v>
      </c>
      <c r="D32" s="17">
        <f t="shared" si="0"/>
        <v>1.1939562850213092E-2</v>
      </c>
      <c r="E32" s="17">
        <f t="shared" si="1"/>
        <v>3.7679324940957278E-3</v>
      </c>
    </row>
    <row r="33" spans="1:5" hidden="1" x14ac:dyDescent="0.2">
      <c r="A33" s="15">
        <v>44557</v>
      </c>
      <c r="B33" s="17">
        <v>5.6247442555316107E-2</v>
      </c>
      <c r="C33" s="17">
        <v>1.3838935247475259E-2</v>
      </c>
      <c r="D33" s="17">
        <f t="shared" si="0"/>
        <v>2.7742463811863152E-2</v>
      </c>
      <c r="E33" s="17">
        <f t="shared" si="1"/>
        <v>2.8504978743452956E-2</v>
      </c>
    </row>
    <row r="34" spans="1:5" hidden="1" x14ac:dyDescent="0.2">
      <c r="A34" s="16">
        <v>44558</v>
      </c>
      <c r="B34" s="17">
        <v>-7.8388618105903474E-3</v>
      </c>
      <c r="C34" s="17">
        <v>-1.0101548486260992E-3</v>
      </c>
      <c r="D34" s="17">
        <f t="shared" si="0"/>
        <v>-3.0719089710610809E-3</v>
      </c>
      <c r="E34" s="17">
        <f t="shared" si="1"/>
        <v>-4.7669528395292669E-3</v>
      </c>
    </row>
    <row r="35" spans="1:5" hidden="1" x14ac:dyDescent="0.2">
      <c r="A35" s="15">
        <v>44559</v>
      </c>
      <c r="B35" s="17">
        <v>-3.1929478188250537E-2</v>
      </c>
      <c r="C35" s="17">
        <v>1.4018951394270118E-3</v>
      </c>
      <c r="D35" s="17">
        <f t="shared" si="0"/>
        <v>1.9335026078228538E-3</v>
      </c>
      <c r="E35" s="17">
        <f t="shared" si="1"/>
        <v>-3.3862980796073389E-2</v>
      </c>
    </row>
    <row r="36" spans="1:5" hidden="1" x14ac:dyDescent="0.2">
      <c r="A36" s="16">
        <v>44560</v>
      </c>
      <c r="B36" s="17">
        <v>-2.097666751369065E-2</v>
      </c>
      <c r="C36" s="17">
        <v>-2.9897555945093135E-3</v>
      </c>
      <c r="D36" s="17">
        <f t="shared" si="0"/>
        <v>-7.1799152495747977E-3</v>
      </c>
      <c r="E36" s="17">
        <f t="shared" si="1"/>
        <v>-1.3796752264115853E-2</v>
      </c>
    </row>
    <row r="37" spans="1:5" hidden="1" x14ac:dyDescent="0.2">
      <c r="A37" s="15">
        <v>44561</v>
      </c>
      <c r="B37" s="17">
        <v>-8.6117812784164416E-3</v>
      </c>
      <c r="C37" s="17">
        <v>-2.6261799136575448E-3</v>
      </c>
      <c r="D37" s="17">
        <f t="shared" si="0"/>
        <v>-6.4254342347742112E-3</v>
      </c>
      <c r="E37" s="17">
        <f t="shared" si="1"/>
        <v>-2.1863470436422304E-3</v>
      </c>
    </row>
    <row r="38" spans="1:5" hidden="1" x14ac:dyDescent="0.2">
      <c r="A38" s="16">
        <v>44564</v>
      </c>
      <c r="B38" s="17">
        <v>4.4058456327944251E-2</v>
      </c>
      <c r="C38" s="17">
        <v>6.3740525309705642E-3</v>
      </c>
      <c r="D38" s="17">
        <f t="shared" si="0"/>
        <v>1.2251569937660231E-2</v>
      </c>
      <c r="E38" s="17">
        <f t="shared" si="1"/>
        <v>3.180688639028402E-2</v>
      </c>
    </row>
    <row r="39" spans="1:5" hidden="1" x14ac:dyDescent="0.2">
      <c r="A39" s="15">
        <v>44565</v>
      </c>
      <c r="B39" s="17">
        <v>-3.8738066503089863E-2</v>
      </c>
      <c r="C39" s="17">
        <v>-6.2962195706051105E-4</v>
      </c>
      <c r="D39" s="17">
        <f t="shared" si="0"/>
        <v>-2.2822388767335666E-3</v>
      </c>
      <c r="E39" s="17">
        <f t="shared" si="1"/>
        <v>-3.6455827626356296E-2</v>
      </c>
    </row>
    <row r="40" spans="1:5" hidden="1" x14ac:dyDescent="0.2">
      <c r="A40" s="16">
        <v>44566</v>
      </c>
      <c r="B40" s="17">
        <v>-5.7263567215854017E-2</v>
      </c>
      <c r="C40" s="17">
        <v>-1.9392757790687165E-2</v>
      </c>
      <c r="D40" s="17">
        <f t="shared" si="0"/>
        <v>-4.1218918391245751E-2</v>
      </c>
      <c r="E40" s="17">
        <f t="shared" si="1"/>
        <v>-1.6044648824608265E-2</v>
      </c>
    </row>
    <row r="41" spans="1:5" hidden="1" x14ac:dyDescent="0.2">
      <c r="A41" s="15">
        <v>44567</v>
      </c>
      <c r="B41" s="17">
        <v>5.8760069512397983E-4</v>
      </c>
      <c r="C41" s="17">
        <v>-9.6376901620764954E-4</v>
      </c>
      <c r="D41" s="17">
        <f t="shared" si="0"/>
        <v>-2.9756505254096783E-3</v>
      </c>
      <c r="E41" s="17">
        <f t="shared" si="1"/>
        <v>3.5632512205336581E-3</v>
      </c>
    </row>
    <row r="42" spans="1:5" hidden="1" x14ac:dyDescent="0.2">
      <c r="A42" s="16">
        <v>44568</v>
      </c>
      <c r="B42" s="17">
        <v>-3.1050399032523712E-2</v>
      </c>
      <c r="C42" s="17">
        <v>-4.050216740091761E-3</v>
      </c>
      <c r="D42" s="17">
        <f t="shared" si="0"/>
        <v>-9.3805514400955824E-3</v>
      </c>
      <c r="E42" s="17">
        <f t="shared" si="1"/>
        <v>-2.166984759242813E-2</v>
      </c>
    </row>
    <row r="43" spans="1:5" hidden="1" x14ac:dyDescent="0.2">
      <c r="A43" s="15">
        <v>44571</v>
      </c>
      <c r="B43" s="17">
        <v>0</v>
      </c>
      <c r="C43" s="17">
        <v>-1.4410312534549607E-3</v>
      </c>
      <c r="D43" s="17">
        <f t="shared" si="0"/>
        <v>-3.9660503679974941E-3</v>
      </c>
      <c r="E43" s="17">
        <f t="shared" si="1"/>
        <v>3.9660503679974941E-3</v>
      </c>
    </row>
    <row r="44" spans="1:5" hidden="1" x14ac:dyDescent="0.2">
      <c r="A44" s="16">
        <v>44572</v>
      </c>
      <c r="B44" s="17">
        <v>4.0227254231771203E-2</v>
      </c>
      <c r="C44" s="17">
        <v>9.159984668711818E-3</v>
      </c>
      <c r="D44" s="17">
        <f t="shared" si="0"/>
        <v>1.8032850196901647E-2</v>
      </c>
      <c r="E44" s="17">
        <f t="shared" si="1"/>
        <v>2.2194404034869556E-2</v>
      </c>
    </row>
    <row r="45" spans="1:5" hidden="1" x14ac:dyDescent="0.2">
      <c r="A45" s="15">
        <v>44573</v>
      </c>
      <c r="B45" s="17">
        <v>1.1652732135620791E-3</v>
      </c>
      <c r="C45" s="17">
        <v>2.8177544430294521E-3</v>
      </c>
      <c r="D45" s="17">
        <f t="shared" si="0"/>
        <v>4.8716500705304764E-3</v>
      </c>
      <c r="E45" s="17">
        <f t="shared" si="1"/>
        <v>-3.7063768569683972E-3</v>
      </c>
    </row>
    <row r="46" spans="1:5" hidden="1" x14ac:dyDescent="0.2">
      <c r="A46" s="16">
        <v>44574</v>
      </c>
      <c r="B46" s="17">
        <v>-3.4407475707701307E-2</v>
      </c>
      <c r="C46" s="17">
        <v>-1.42436152864307E-2</v>
      </c>
      <c r="D46" s="17">
        <f t="shared" si="0"/>
        <v>-3.0533577026106005E-2</v>
      </c>
      <c r="E46" s="17">
        <f t="shared" si="1"/>
        <v>-3.8738986815953017E-3</v>
      </c>
    </row>
    <row r="47" spans="1:5" hidden="1" x14ac:dyDescent="0.2">
      <c r="A47" s="15">
        <v>44575</v>
      </c>
      <c r="B47" s="17">
        <v>3.1188784227236033E-2</v>
      </c>
      <c r="C47" s="17">
        <v>8.1998026974883231E-4</v>
      </c>
      <c r="D47" s="17">
        <f t="shared" si="0"/>
        <v>7.2593085722124045E-4</v>
      </c>
      <c r="E47" s="17">
        <f t="shared" si="1"/>
        <v>3.0462853370014791E-2</v>
      </c>
    </row>
    <row r="48" spans="1:5" hidden="1" x14ac:dyDescent="0.2">
      <c r="A48" s="16">
        <v>44579</v>
      </c>
      <c r="B48" s="17">
        <v>-3.6163150427041324E-2</v>
      </c>
      <c r="C48" s="17">
        <v>-1.8387945694007368E-2</v>
      </c>
      <c r="D48" s="17">
        <f t="shared" si="0"/>
        <v>-3.9133763386898904E-2</v>
      </c>
      <c r="E48" s="17">
        <f t="shared" si="1"/>
        <v>2.9706129598575798E-3</v>
      </c>
    </row>
    <row r="49" spans="1:5" hidden="1" x14ac:dyDescent="0.2">
      <c r="A49" s="15">
        <v>44580</v>
      </c>
      <c r="B49" s="17">
        <v>-2.7741898025528844E-2</v>
      </c>
      <c r="C49" s="17">
        <v>-9.6895418683388135E-3</v>
      </c>
      <c r="D49" s="17">
        <f t="shared" si="0"/>
        <v>-2.1083104635024389E-2</v>
      </c>
      <c r="E49" s="17">
        <f t="shared" si="1"/>
        <v>-6.6587933905044548E-3</v>
      </c>
    </row>
    <row r="50" spans="1:5" hidden="1" x14ac:dyDescent="0.2">
      <c r="A50" s="16">
        <v>44581</v>
      </c>
      <c r="B50" s="17">
        <v>-4.9738868560888272E-2</v>
      </c>
      <c r="C50" s="17">
        <v>-1.103737849414832E-2</v>
      </c>
      <c r="D50" s="17">
        <f t="shared" si="0"/>
        <v>-2.3880093539353105E-2</v>
      </c>
      <c r="E50" s="17">
        <f t="shared" si="1"/>
        <v>-2.5858775021535167E-2</v>
      </c>
    </row>
    <row r="51" spans="1:5" hidden="1" x14ac:dyDescent="0.2">
      <c r="A51" s="15">
        <v>44582</v>
      </c>
      <c r="B51" s="17">
        <v>-2.5268700028528879E-2</v>
      </c>
      <c r="C51" s="17">
        <v>-1.8914821867908604E-2</v>
      </c>
      <c r="D51" s="17">
        <f t="shared" si="0"/>
        <v>-4.0227120537267069E-2</v>
      </c>
      <c r="E51" s="17">
        <f t="shared" si="1"/>
        <v>1.4958420508738191E-2</v>
      </c>
    </row>
    <row r="52" spans="1:5" hidden="1" x14ac:dyDescent="0.2">
      <c r="A52" s="16">
        <v>44585</v>
      </c>
      <c r="B52" s="17">
        <v>-1.9190293966401817E-2</v>
      </c>
      <c r="C52" s="17">
        <v>2.7717389433818962E-3</v>
      </c>
      <c r="D52" s="17">
        <f t="shared" si="0"/>
        <v>4.776160127998268E-3</v>
      </c>
      <c r="E52" s="17">
        <f t="shared" si="1"/>
        <v>-2.3966454094400083E-2</v>
      </c>
    </row>
    <row r="53" spans="1:5" hidden="1" x14ac:dyDescent="0.2">
      <c r="A53" s="15">
        <v>44586</v>
      </c>
      <c r="B53" s="17">
        <v>-4.6340011863436947E-2</v>
      </c>
      <c r="C53" s="17">
        <v>-1.2171906253646725E-2</v>
      </c>
      <c r="D53" s="17">
        <f t="shared" si="0"/>
        <v>-2.6234430477677585E-2</v>
      </c>
      <c r="E53" s="17">
        <f t="shared" si="1"/>
        <v>-2.0105581385759363E-2</v>
      </c>
    </row>
    <row r="54" spans="1:5" hidden="1" x14ac:dyDescent="0.2">
      <c r="A54" s="16">
        <v>44587</v>
      </c>
      <c r="B54" s="17">
        <v>-3.7793411259386955E-3</v>
      </c>
      <c r="C54" s="17">
        <v>-1.4966358477518371E-3</v>
      </c>
      <c r="D54" s="17">
        <f t="shared" si="0"/>
        <v>-4.0814393033476179E-3</v>
      </c>
      <c r="E54" s="17">
        <f t="shared" si="1"/>
        <v>3.020981774089224E-4</v>
      </c>
    </row>
    <row r="55" spans="1:5" hidden="1" x14ac:dyDescent="0.2">
      <c r="A55" s="15">
        <v>44588</v>
      </c>
      <c r="B55" s="17">
        <v>-7.3254454678150616E-2</v>
      </c>
      <c r="C55" s="17">
        <v>-5.3840887577105701E-3</v>
      </c>
      <c r="D55" s="17">
        <f t="shared" si="0"/>
        <v>-1.2148561421152181E-2</v>
      </c>
      <c r="E55" s="17">
        <f t="shared" si="1"/>
        <v>-6.1105893256998431E-2</v>
      </c>
    </row>
    <row r="56" spans="1:5" hidden="1" x14ac:dyDescent="0.2">
      <c r="A56" s="16">
        <v>44589</v>
      </c>
      <c r="B56" s="17">
        <v>2.573098858587497E-2</v>
      </c>
      <c r="C56" s="17">
        <v>2.4347646888076113E-2</v>
      </c>
      <c r="D56" s="17">
        <f t="shared" si="0"/>
        <v>4.9549817384776616E-2</v>
      </c>
      <c r="E56" s="17">
        <f t="shared" si="1"/>
        <v>-2.3818828798901646E-2</v>
      </c>
    </row>
    <row r="57" spans="1:5" hidden="1" x14ac:dyDescent="0.2">
      <c r="A57" s="15">
        <v>44592</v>
      </c>
      <c r="B57" s="17">
        <v>8.5613857080211186E-2</v>
      </c>
      <c r="C57" s="17">
        <v>1.8885951732779516E-2</v>
      </c>
      <c r="D57" s="17">
        <f t="shared" si="0"/>
        <v>3.8215876419182532E-2</v>
      </c>
      <c r="E57" s="17">
        <f t="shared" si="1"/>
        <v>4.7397980661028655E-2</v>
      </c>
    </row>
    <row r="58" spans="1:5" hidden="1" x14ac:dyDescent="0.2">
      <c r="A58" s="16">
        <v>44593</v>
      </c>
      <c r="B58" s="17">
        <v>2.2144409446799962E-2</v>
      </c>
      <c r="C58" s="17">
        <v>6.8630035578014503E-3</v>
      </c>
      <c r="D58" s="17">
        <f t="shared" si="0"/>
        <v>1.3266225995092078E-2</v>
      </c>
      <c r="E58" s="17">
        <f t="shared" si="1"/>
        <v>8.8781834517078842E-3</v>
      </c>
    </row>
    <row r="59" spans="1:5" hidden="1" x14ac:dyDescent="0.2">
      <c r="A59" s="15">
        <v>44594</v>
      </c>
      <c r="B59" s="17">
        <v>5.1207427808209083E-2</v>
      </c>
      <c r="C59" s="17">
        <v>9.4225154473364103E-3</v>
      </c>
      <c r="D59" s="17">
        <f t="shared" si="0"/>
        <v>1.857764595389241E-2</v>
      </c>
      <c r="E59" s="17">
        <f t="shared" si="1"/>
        <v>3.262978185431667E-2</v>
      </c>
    </row>
    <row r="60" spans="1:5" hidden="1" x14ac:dyDescent="0.2">
      <c r="A60" s="16">
        <v>44595</v>
      </c>
      <c r="B60" s="17">
        <v>-2.1831217485657195E-2</v>
      </c>
      <c r="C60" s="17">
        <v>-2.4391082077444004E-2</v>
      </c>
      <c r="D60" s="17">
        <f t="shared" si="0"/>
        <v>-5.1591286453212544E-2</v>
      </c>
      <c r="E60" s="17">
        <f t="shared" si="1"/>
        <v>2.9760068967555349E-2</v>
      </c>
    </row>
    <row r="61" spans="1:5" hidden="1" x14ac:dyDescent="0.2">
      <c r="A61" s="15">
        <v>44596</v>
      </c>
      <c r="B61" s="17">
        <v>2.9313762403325283E-2</v>
      </c>
      <c r="C61" s="17">
        <v>5.1569298644233985E-3</v>
      </c>
      <c r="D61" s="17">
        <f t="shared" si="0"/>
        <v>9.7258346012319002E-3</v>
      </c>
      <c r="E61" s="17">
        <f t="shared" si="1"/>
        <v>1.9587927802093383E-2</v>
      </c>
    </row>
    <row r="62" spans="1:5" hidden="1" x14ac:dyDescent="0.2">
      <c r="A62" s="16">
        <v>44599</v>
      </c>
      <c r="B62" s="17">
        <v>5.6634058000293308E-4</v>
      </c>
      <c r="C62" s="17">
        <v>-3.7017126347429485E-3</v>
      </c>
      <c r="D62" s="17">
        <f t="shared" si="0"/>
        <v>-8.6573464929172155E-3</v>
      </c>
      <c r="E62" s="17">
        <f t="shared" si="1"/>
        <v>9.2236870729201486E-3</v>
      </c>
    </row>
    <row r="63" spans="1:5" hidden="1" x14ac:dyDescent="0.2">
      <c r="A63" s="15">
        <v>44600</v>
      </c>
      <c r="B63" s="17">
        <v>3.6872302305401394E-2</v>
      </c>
      <c r="C63" s="17">
        <v>8.4012071916632625E-3</v>
      </c>
      <c r="D63" s="17">
        <f t="shared" si="0"/>
        <v>1.6458258630297866E-2</v>
      </c>
      <c r="E63" s="17">
        <f t="shared" si="1"/>
        <v>2.0414043675103528E-2</v>
      </c>
    </row>
    <row r="64" spans="1:5" hidden="1" x14ac:dyDescent="0.2">
      <c r="A64" s="16">
        <v>44601</v>
      </c>
      <c r="B64" s="17">
        <v>3.6029092489350267E-2</v>
      </c>
      <c r="C64" s="17">
        <v>1.4517207887505545E-2</v>
      </c>
      <c r="D64" s="17">
        <f t="shared" si="0"/>
        <v>2.9149994229086418E-2</v>
      </c>
      <c r="E64" s="17">
        <f t="shared" si="1"/>
        <v>6.8790982602638488E-3</v>
      </c>
    </row>
    <row r="65" spans="1:5" hidden="1" x14ac:dyDescent="0.2">
      <c r="A65" s="15">
        <v>44602</v>
      </c>
      <c r="B65" s="17">
        <v>-5.3293256568859415E-2</v>
      </c>
      <c r="C65" s="17">
        <v>-1.8115725668459759E-2</v>
      </c>
      <c r="D65" s="17">
        <f t="shared" si="0"/>
        <v>-3.8568860804187553E-2</v>
      </c>
      <c r="E65" s="17">
        <f t="shared" si="1"/>
        <v>-1.4724395764671862E-2</v>
      </c>
    </row>
    <row r="66" spans="1:5" hidden="1" x14ac:dyDescent="0.2">
      <c r="A66" s="16">
        <v>44603</v>
      </c>
      <c r="B66" s="17">
        <v>-0.10010333683653383</v>
      </c>
      <c r="C66" s="17">
        <v>-1.896945434456343E-2</v>
      </c>
      <c r="D66" s="17">
        <f t="shared" si="0"/>
        <v>-4.034049216413451E-2</v>
      </c>
      <c r="E66" s="17">
        <f t="shared" si="1"/>
        <v>-5.9762844672399319E-2</v>
      </c>
    </row>
    <row r="67" spans="1:5" hidden="1" x14ac:dyDescent="0.2">
      <c r="A67" s="15">
        <v>44606</v>
      </c>
      <c r="B67" s="17">
        <v>9.6306444155467297E-3</v>
      </c>
      <c r="C67" s="17">
        <v>-3.8405967262932217E-3</v>
      </c>
      <c r="D67" s="17">
        <f t="shared" si="0"/>
        <v>-8.9455544668032051E-3</v>
      </c>
      <c r="E67" s="17">
        <f t="shared" si="1"/>
        <v>1.8576198882349935E-2</v>
      </c>
    </row>
    <row r="68" spans="1:5" hidden="1" x14ac:dyDescent="0.2">
      <c r="A68" s="16">
        <v>44607</v>
      </c>
      <c r="B68" s="17">
        <v>6.3008705602106696E-2</v>
      </c>
      <c r="C68" s="17">
        <v>1.5766721170720421E-2</v>
      </c>
      <c r="D68" s="17">
        <f t="shared" si="0"/>
        <v>3.1742945572031514E-2</v>
      </c>
      <c r="E68" s="17">
        <f t="shared" si="1"/>
        <v>3.1265760030075182E-2</v>
      </c>
    </row>
    <row r="69" spans="1:5" hidden="1" x14ac:dyDescent="0.2">
      <c r="A69" s="15">
        <v>44608</v>
      </c>
      <c r="B69" s="17">
        <v>-3.1118784401993116E-2</v>
      </c>
      <c r="C69" s="17">
        <v>8.8120775589506373E-4</v>
      </c>
      <c r="D69" s="17">
        <f t="shared" si="0"/>
        <v>8.5298824393388855E-4</v>
      </c>
      <c r="E69" s="17">
        <f t="shared" si="1"/>
        <v>-3.1971772645927002E-2</v>
      </c>
    </row>
    <row r="70" spans="1:5" hidden="1" x14ac:dyDescent="0.2">
      <c r="A70" s="16">
        <v>44609</v>
      </c>
      <c r="B70" s="17">
        <v>-4.5203497191469877E-2</v>
      </c>
      <c r="C70" s="17">
        <v>-2.1173138152195015E-2</v>
      </c>
      <c r="D70" s="17">
        <f t="shared" si="0"/>
        <v>-4.4913508685994127E-2</v>
      </c>
      <c r="E70" s="17">
        <f t="shared" si="1"/>
        <v>-2.899885054757495E-4</v>
      </c>
    </row>
    <row r="71" spans="1:5" hidden="1" x14ac:dyDescent="0.2">
      <c r="A71" s="15">
        <v>44610</v>
      </c>
      <c r="B71" s="17">
        <v>1.2992783205365788E-2</v>
      </c>
      <c r="C71" s="17">
        <v>-7.1661613961429005E-3</v>
      </c>
      <c r="D71" s="17">
        <f t="shared" si="0"/>
        <v>-1.5846663476666058E-2</v>
      </c>
      <c r="E71" s="17">
        <f t="shared" si="1"/>
        <v>2.8839446682031845E-2</v>
      </c>
    </row>
    <row r="72" spans="1:5" hidden="1" x14ac:dyDescent="0.2">
      <c r="A72" s="16">
        <v>44614</v>
      </c>
      <c r="B72" s="17">
        <v>1.5988752223033753E-2</v>
      </c>
      <c r="C72" s="17">
        <v>-1.0142945264832837E-2</v>
      </c>
      <c r="D72" s="17">
        <f t="shared" si="0"/>
        <v>-2.2023993348756352E-2</v>
      </c>
      <c r="E72" s="17">
        <f t="shared" si="1"/>
        <v>3.8012745571790102E-2</v>
      </c>
    </row>
    <row r="73" spans="1:5" hidden="1" x14ac:dyDescent="0.2">
      <c r="A73" s="15">
        <v>44615</v>
      </c>
      <c r="B73" s="17">
        <v>-5.0929522801004157E-2</v>
      </c>
      <c r="C73" s="17">
        <v>-1.8412122845487655E-2</v>
      </c>
      <c r="D73" s="17">
        <f t="shared" si="0"/>
        <v>-3.9183935064336463E-2</v>
      </c>
      <c r="E73" s="17">
        <f t="shared" si="1"/>
        <v>-1.1745587736667694E-2</v>
      </c>
    </row>
    <row r="74" spans="1:5" hidden="1" x14ac:dyDescent="0.2">
      <c r="A74" s="16">
        <v>44616</v>
      </c>
      <c r="B74" s="17">
        <v>6.2408877011674191E-2</v>
      </c>
      <c r="C74" s="17">
        <v>1.4956856067329216E-2</v>
      </c>
      <c r="D74" s="17">
        <f t="shared" si="0"/>
        <v>3.0062338542357007E-2</v>
      </c>
      <c r="E74" s="17">
        <f t="shared" si="1"/>
        <v>3.2346538469317183E-2</v>
      </c>
    </row>
    <row r="75" spans="1:5" hidden="1" x14ac:dyDescent="0.2">
      <c r="A75" s="15">
        <v>44617</v>
      </c>
      <c r="B75" s="17">
        <v>3.8161366306066036E-2</v>
      </c>
      <c r="C75" s="17">
        <v>2.2372677655603468E-2</v>
      </c>
      <c r="D75" s="17">
        <f t="shared" si="0"/>
        <v>4.5451422279732707E-2</v>
      </c>
      <c r="E75" s="17">
        <f t="shared" si="1"/>
        <v>-7.2900559736666717E-3</v>
      </c>
    </row>
    <row r="76" spans="1:5" hidden="1" x14ac:dyDescent="0.2">
      <c r="A76" s="16">
        <v>44620</v>
      </c>
      <c r="B76" s="17">
        <v>1.8833626509807688E-2</v>
      </c>
      <c r="C76" s="17">
        <v>-2.4426034406476171E-3</v>
      </c>
      <c r="D76" s="17">
        <f t="shared" ref="D76:D139" si="2">$B$2+$B$3*C76</f>
        <v>-6.0444820123220395E-3</v>
      </c>
      <c r="E76" s="17">
        <f t="shared" ref="E76:E139" si="3">B76-D76</f>
        <v>2.4878108522129728E-2</v>
      </c>
    </row>
    <row r="77" spans="1:5" hidden="1" x14ac:dyDescent="0.2">
      <c r="A77" s="15">
        <v>44621</v>
      </c>
      <c r="B77" s="17">
        <v>-7.7103898080094102E-2</v>
      </c>
      <c r="C77" s="17">
        <v>-1.5473503680411893E-2</v>
      </c>
      <c r="D77" s="17">
        <f t="shared" si="2"/>
        <v>-3.3085803405517547E-2</v>
      </c>
      <c r="E77" s="17">
        <f t="shared" si="3"/>
        <v>-4.4018094674576555E-2</v>
      </c>
    </row>
    <row r="78" spans="1:5" hidden="1" x14ac:dyDescent="0.2">
      <c r="A78" s="16">
        <v>44622</v>
      </c>
      <c r="B78" s="17">
        <v>3.9093357433542364E-2</v>
      </c>
      <c r="C78" s="17">
        <v>1.8642691757321028E-2</v>
      </c>
      <c r="D78" s="17">
        <f t="shared" si="2"/>
        <v>3.7711070837262675E-2</v>
      </c>
      <c r="E78" s="17">
        <f t="shared" si="3"/>
        <v>1.3822865962796888E-3</v>
      </c>
    </row>
    <row r="79" spans="1:5" hidden="1" x14ac:dyDescent="0.2">
      <c r="A79" s="15">
        <v>44623</v>
      </c>
      <c r="B79" s="17">
        <v>-5.3263404526395997E-2</v>
      </c>
      <c r="C79" s="17">
        <v>-5.2546664300883172E-3</v>
      </c>
      <c r="D79" s="17">
        <f t="shared" si="2"/>
        <v>-1.1879988207307051E-2</v>
      </c>
      <c r="E79" s="17">
        <f t="shared" si="3"/>
        <v>-4.1383416319088942E-2</v>
      </c>
    </row>
    <row r="80" spans="1:5" hidden="1" x14ac:dyDescent="0.2">
      <c r="A80" s="16">
        <v>44624</v>
      </c>
      <c r="B80" s="17">
        <v>-3.1880689299900289E-2</v>
      </c>
      <c r="C80" s="17">
        <v>-7.9340425503344747E-3</v>
      </c>
      <c r="D80" s="17">
        <f t="shared" si="2"/>
        <v>-1.7440146712682902E-2</v>
      </c>
      <c r="E80" s="17">
        <f t="shared" si="3"/>
        <v>-1.4440542587217386E-2</v>
      </c>
    </row>
    <row r="81" spans="1:5" hidden="1" x14ac:dyDescent="0.2">
      <c r="A81" s="15">
        <v>44627</v>
      </c>
      <c r="B81" s="17">
        <v>-5.0364417760605074E-2</v>
      </c>
      <c r="C81" s="17">
        <v>-2.9518158313449172E-2</v>
      </c>
      <c r="D81" s="17">
        <f t="shared" si="2"/>
        <v>-6.2230836580544256E-2</v>
      </c>
      <c r="E81" s="17">
        <f t="shared" si="3"/>
        <v>1.1866418819939183E-2</v>
      </c>
    </row>
    <row r="82" spans="1:5" hidden="1" x14ac:dyDescent="0.2">
      <c r="A82" s="16">
        <v>44628</v>
      </c>
      <c r="B82" s="17">
        <v>2.5060727610820566E-2</v>
      </c>
      <c r="C82" s="17">
        <v>-7.2337535181997703E-3</v>
      </c>
      <c r="D82" s="17">
        <f t="shared" si="2"/>
        <v>-1.5986928559089942E-2</v>
      </c>
      <c r="E82" s="17">
        <f t="shared" si="3"/>
        <v>4.1047656169910504E-2</v>
      </c>
    </row>
    <row r="83" spans="1:5" hidden="1" x14ac:dyDescent="0.2">
      <c r="A83" s="15">
        <v>44629</v>
      </c>
      <c r="B83" s="17">
        <v>5.23074418299323E-2</v>
      </c>
      <c r="C83" s="17">
        <v>2.5698247891435821E-2</v>
      </c>
      <c r="D83" s="17">
        <f t="shared" si="2"/>
        <v>5.2352542839950764E-2</v>
      </c>
      <c r="E83" s="17">
        <f t="shared" si="3"/>
        <v>-4.5101010018464005E-5</v>
      </c>
    </row>
    <row r="84" spans="1:5" hidden="1" x14ac:dyDescent="0.2">
      <c r="A84" s="16">
        <v>44630</v>
      </c>
      <c r="B84" s="17">
        <v>-4.1332767592503372E-2</v>
      </c>
      <c r="C84" s="17">
        <v>-4.291813651667864E-3</v>
      </c>
      <c r="D84" s="17">
        <f t="shared" si="2"/>
        <v>-9.8819058832519228E-3</v>
      </c>
      <c r="E84" s="17">
        <f t="shared" si="3"/>
        <v>-3.1450861709251446E-2</v>
      </c>
    </row>
    <row r="85" spans="1:5" hidden="1" x14ac:dyDescent="0.2">
      <c r="A85" s="15">
        <v>44631</v>
      </c>
      <c r="B85" s="17">
        <v>-2.0383225508235903E-2</v>
      </c>
      <c r="C85" s="17">
        <v>-1.2961545123475138E-2</v>
      </c>
      <c r="D85" s="17">
        <f t="shared" si="2"/>
        <v>-2.7873064652654284E-2</v>
      </c>
      <c r="E85" s="17">
        <f t="shared" si="3"/>
        <v>7.4898391444183816E-3</v>
      </c>
    </row>
    <row r="86" spans="1:5" hidden="1" x14ac:dyDescent="0.2">
      <c r="A86" s="16">
        <v>44634</v>
      </c>
      <c r="B86" s="17">
        <v>-1.9560848572430789E-2</v>
      </c>
      <c r="C86" s="17">
        <v>-7.4210024659636664E-3</v>
      </c>
      <c r="D86" s="17">
        <f t="shared" si="2"/>
        <v>-1.6375501787635569E-2</v>
      </c>
      <c r="E86" s="17">
        <f t="shared" si="3"/>
        <v>-3.1853467847952205E-3</v>
      </c>
    </row>
    <row r="87" spans="1:5" hidden="1" x14ac:dyDescent="0.2">
      <c r="A87" s="15">
        <v>44635</v>
      </c>
      <c r="B87" s="17">
        <v>6.9242071697356522E-2</v>
      </c>
      <c r="C87" s="17">
        <v>2.1408574170870942E-2</v>
      </c>
      <c r="D87" s="17">
        <f t="shared" si="2"/>
        <v>4.3450744528598026E-2</v>
      </c>
      <c r="E87" s="17">
        <f t="shared" si="3"/>
        <v>2.5791327168758496E-2</v>
      </c>
    </row>
    <row r="88" spans="1:5" hidden="1" x14ac:dyDescent="0.2">
      <c r="A88" s="16">
        <v>44636</v>
      </c>
      <c r="B88" s="17">
        <v>5.524559420442321E-2</v>
      </c>
      <c r="C88" s="17">
        <v>2.238376135718223E-2</v>
      </c>
      <c r="D88" s="17">
        <f t="shared" si="2"/>
        <v>4.5474422834652389E-2</v>
      </c>
      <c r="E88" s="17">
        <f t="shared" si="3"/>
        <v>9.7711713697708202E-3</v>
      </c>
    </row>
    <row r="89" spans="1:5" hidden="1" x14ac:dyDescent="0.2">
      <c r="A89" s="15">
        <v>44637</v>
      </c>
      <c r="B89" s="17">
        <v>-3.1897375553151197E-2</v>
      </c>
      <c r="C89" s="17">
        <v>1.234781757145198E-2</v>
      </c>
      <c r="D89" s="17">
        <f t="shared" si="2"/>
        <v>2.4648142500939687E-2</v>
      </c>
      <c r="E89" s="17">
        <f t="shared" si="3"/>
        <v>-5.6545518054090887E-2</v>
      </c>
    </row>
    <row r="90" spans="1:5" hidden="1" x14ac:dyDescent="0.2">
      <c r="A90" s="16">
        <v>44638</v>
      </c>
      <c r="B90" s="17">
        <v>1.5847404462141279E-2</v>
      </c>
      <c r="C90" s="17">
        <v>1.1662294827948783E-2</v>
      </c>
      <c r="D90" s="17">
        <f t="shared" si="2"/>
        <v>2.3225566893089709E-2</v>
      </c>
      <c r="E90" s="17">
        <f t="shared" si="3"/>
        <v>-7.3781624309484303E-3</v>
      </c>
    </row>
    <row r="91" spans="1:5" hidden="1" x14ac:dyDescent="0.2">
      <c r="A91" s="15">
        <v>44641</v>
      </c>
      <c r="B91" s="17">
        <v>2.1681642026465164E-2</v>
      </c>
      <c r="C91" s="17">
        <v>-4.3466036210393355E-4</v>
      </c>
      <c r="D91" s="17">
        <f t="shared" si="2"/>
        <v>-1.8776606011311604E-3</v>
      </c>
      <c r="E91" s="17">
        <f t="shared" si="3"/>
        <v>2.3559302627596326E-2</v>
      </c>
    </row>
    <row r="92" spans="1:5" hidden="1" x14ac:dyDescent="0.2">
      <c r="A92" s="16">
        <v>44642</v>
      </c>
      <c r="B92" s="17">
        <v>-9.8343634200798169E-3</v>
      </c>
      <c r="C92" s="17">
        <v>1.1304113600650201E-2</v>
      </c>
      <c r="D92" s="17">
        <f t="shared" si="2"/>
        <v>2.2482280281560452E-2</v>
      </c>
      <c r="E92" s="17">
        <f t="shared" si="3"/>
        <v>-3.2316643701640266E-2</v>
      </c>
    </row>
    <row r="93" spans="1:5" hidden="1" x14ac:dyDescent="0.2">
      <c r="A93" s="15">
        <v>44643</v>
      </c>
      <c r="B93" s="17">
        <v>-7.4925999259265463E-3</v>
      </c>
      <c r="C93" s="17">
        <v>-1.2272698789159042E-2</v>
      </c>
      <c r="D93" s="17">
        <f t="shared" si="2"/>
        <v>-2.6443592031881374E-2</v>
      </c>
      <c r="E93" s="17">
        <f t="shared" si="3"/>
        <v>1.8950992105954828E-2</v>
      </c>
    </row>
    <row r="94" spans="1:5" hidden="1" x14ac:dyDescent="0.2">
      <c r="A94" s="16">
        <v>44644</v>
      </c>
      <c r="B94" s="17">
        <v>5.8023180447640543E-2</v>
      </c>
      <c r="C94" s="17">
        <v>1.4343912920566471E-2</v>
      </c>
      <c r="D94" s="17">
        <f t="shared" si="2"/>
        <v>2.8790377870231729E-2</v>
      </c>
      <c r="E94" s="17">
        <f t="shared" si="3"/>
        <v>2.9232802577408814E-2</v>
      </c>
    </row>
    <row r="95" spans="1:5" hidden="1" x14ac:dyDescent="0.2">
      <c r="A95" s="15">
        <v>44645</v>
      </c>
      <c r="B95" s="17">
        <v>-7.1351582100847022E-3</v>
      </c>
      <c r="C95" s="17">
        <v>5.0661705674490687E-3</v>
      </c>
      <c r="D95" s="17">
        <f t="shared" si="2"/>
        <v>9.5374937135153243E-3</v>
      </c>
      <c r="E95" s="17">
        <f t="shared" si="3"/>
        <v>-1.6672651923600026E-2</v>
      </c>
    </row>
    <row r="96" spans="1:5" hidden="1" x14ac:dyDescent="0.2">
      <c r="A96" s="16">
        <v>44648</v>
      </c>
      <c r="B96" s="17">
        <v>4.7630960436675363E-3</v>
      </c>
      <c r="C96" s="17">
        <v>7.1449552765867619E-3</v>
      </c>
      <c r="D96" s="17">
        <f t="shared" si="2"/>
        <v>1.3851323486804241E-2</v>
      </c>
      <c r="E96" s="17">
        <f t="shared" si="3"/>
        <v>-9.0882274431367052E-3</v>
      </c>
    </row>
    <row r="97" spans="1:5" hidden="1" x14ac:dyDescent="0.2">
      <c r="A97" s="15">
        <v>44649</v>
      </c>
      <c r="B97" s="17">
        <v>2.4866978927858385E-2</v>
      </c>
      <c r="C97" s="17">
        <v>1.2256547427530462E-2</v>
      </c>
      <c r="D97" s="17">
        <f t="shared" si="2"/>
        <v>2.4458741519428558E-2</v>
      </c>
      <c r="E97" s="17">
        <f t="shared" si="3"/>
        <v>4.0823740842982695E-4</v>
      </c>
    </row>
    <row r="98" spans="1:5" hidden="1" x14ac:dyDescent="0.2">
      <c r="A98" s="16">
        <v>44650</v>
      </c>
      <c r="B98" s="17">
        <v>-3.2540793856960293E-2</v>
      </c>
      <c r="C98" s="17">
        <v>-6.2937001746978805E-3</v>
      </c>
      <c r="D98" s="17">
        <f t="shared" si="2"/>
        <v>-1.4036158917648617E-2</v>
      </c>
      <c r="E98" s="17">
        <f t="shared" si="3"/>
        <v>-1.8504634939311676E-2</v>
      </c>
    </row>
    <row r="99" spans="1:5" hidden="1" x14ac:dyDescent="0.2">
      <c r="A99" s="15">
        <v>44651</v>
      </c>
      <c r="B99" s="17">
        <v>-8.2872041449843503E-2</v>
      </c>
      <c r="C99" s="17">
        <v>-1.5652540713177343E-2</v>
      </c>
      <c r="D99" s="17">
        <f t="shared" si="2"/>
        <v>-3.3457335521888211E-2</v>
      </c>
      <c r="E99" s="17">
        <f t="shared" si="3"/>
        <v>-4.9414705927955292E-2</v>
      </c>
    </row>
    <row r="100" spans="1:5" hidden="1" x14ac:dyDescent="0.2">
      <c r="A100" s="16">
        <v>44652</v>
      </c>
      <c r="B100" s="17">
        <v>-1.0517595893552167E-2</v>
      </c>
      <c r="C100" s="17">
        <v>3.4102225843584133E-3</v>
      </c>
      <c r="D100" s="17">
        <f t="shared" si="2"/>
        <v>6.1011216442607829E-3</v>
      </c>
      <c r="E100" s="17">
        <f t="shared" si="3"/>
        <v>-1.6618717537812952E-2</v>
      </c>
    </row>
    <row r="101" spans="1:5" hidden="1" x14ac:dyDescent="0.2">
      <c r="A101" s="15">
        <v>44655</v>
      </c>
      <c r="B101" s="17">
        <v>2.1628581986196105E-2</v>
      </c>
      <c r="C101" s="17">
        <v>8.0909386878793566E-3</v>
      </c>
      <c r="D101" s="17">
        <f t="shared" si="2"/>
        <v>1.5814399021626787E-2</v>
      </c>
      <c r="E101" s="17">
        <f t="shared" si="3"/>
        <v>5.8141829645693179E-3</v>
      </c>
    </row>
    <row r="102" spans="1:5" hidden="1" x14ac:dyDescent="0.2">
      <c r="A102" s="16">
        <v>44656</v>
      </c>
      <c r="B102" s="17">
        <v>-3.3565539902707497E-2</v>
      </c>
      <c r="C102" s="17">
        <v>-1.2551720801807331E-2</v>
      </c>
      <c r="D102" s="17">
        <f t="shared" si="2"/>
        <v>-2.7022609887975033E-2</v>
      </c>
      <c r="E102" s="17">
        <f t="shared" si="3"/>
        <v>-6.5429300147324641E-3</v>
      </c>
    </row>
    <row r="103" spans="1:5" hidden="1" x14ac:dyDescent="0.2">
      <c r="A103" s="15">
        <v>44657</v>
      </c>
      <c r="B103" s="17">
        <v>-2.9488874132917009E-2</v>
      </c>
      <c r="C103" s="17">
        <v>-9.7169166132718976E-3</v>
      </c>
      <c r="D103" s="17">
        <f t="shared" si="2"/>
        <v>-2.1139911859557763E-2</v>
      </c>
      <c r="E103" s="17">
        <f t="shared" si="3"/>
        <v>-8.3489622733592464E-3</v>
      </c>
    </row>
    <row r="104" spans="1:5" hidden="1" x14ac:dyDescent="0.2">
      <c r="A104" s="16">
        <v>44658</v>
      </c>
      <c r="B104" s="17">
        <v>4.8232905026490691E-4</v>
      </c>
      <c r="C104" s="17">
        <v>4.2533856284925342E-3</v>
      </c>
      <c r="D104" s="17">
        <f t="shared" si="2"/>
        <v>7.8508275313275908E-3</v>
      </c>
      <c r="E104" s="17">
        <f t="shared" si="3"/>
        <v>-7.3684984810626838E-3</v>
      </c>
    </row>
    <row r="105" spans="1:5" hidden="1" x14ac:dyDescent="0.2">
      <c r="A105" s="15">
        <v>44659</v>
      </c>
      <c r="B105" s="17">
        <v>-2.6224461904076457E-2</v>
      </c>
      <c r="C105" s="17">
        <v>-2.6510264820542861E-3</v>
      </c>
      <c r="D105" s="17">
        <f t="shared" si="2"/>
        <v>-6.4769950655051544E-3</v>
      </c>
      <c r="E105" s="17">
        <f t="shared" si="3"/>
        <v>-1.9747466838571301E-2</v>
      </c>
    </row>
    <row r="106" spans="1:5" hidden="1" x14ac:dyDescent="0.2">
      <c r="A106" s="16">
        <v>44662</v>
      </c>
      <c r="B106" s="17">
        <v>-3.5940566865524493E-2</v>
      </c>
      <c r="C106" s="17">
        <v>-1.687729010355421E-2</v>
      </c>
      <c r="D106" s="17">
        <f t="shared" si="2"/>
        <v>-3.5998897599866346E-2</v>
      </c>
      <c r="E106" s="17">
        <f t="shared" si="3"/>
        <v>5.8330734341853485E-5</v>
      </c>
    </row>
    <row r="107" spans="1:5" hidden="1" x14ac:dyDescent="0.2">
      <c r="A107" s="15">
        <v>44663</v>
      </c>
      <c r="B107" s="17">
        <v>-2.331317868367444E-2</v>
      </c>
      <c r="C107" s="17">
        <v>-3.4174477177417728E-3</v>
      </c>
      <c r="D107" s="17">
        <f t="shared" si="2"/>
        <v>-8.067448723768314E-3</v>
      </c>
      <c r="E107" s="17">
        <f t="shared" si="3"/>
        <v>-1.5245729959906126E-2</v>
      </c>
    </row>
    <row r="108" spans="1:5" hidden="1" x14ac:dyDescent="0.2">
      <c r="A108" s="16">
        <v>44664</v>
      </c>
      <c r="B108" s="17">
        <v>2.7760246393346177E-2</v>
      </c>
      <c r="C108" s="17">
        <v>1.1174577597236057E-2</v>
      </c>
      <c r="D108" s="17">
        <f t="shared" si="2"/>
        <v>2.2213471171225702E-2</v>
      </c>
      <c r="E108" s="17">
        <f t="shared" si="3"/>
        <v>5.5467752221204751E-3</v>
      </c>
    </row>
    <row r="109" spans="1:5" hidden="1" x14ac:dyDescent="0.2">
      <c r="A109" s="15">
        <v>44665</v>
      </c>
      <c r="B109" s="17">
        <v>-4.7882140448772925E-2</v>
      </c>
      <c r="C109" s="17">
        <v>-1.214413784439794E-2</v>
      </c>
      <c r="D109" s="17">
        <f t="shared" si="2"/>
        <v>-2.617680633312441E-2</v>
      </c>
      <c r="E109" s="17">
        <f t="shared" si="3"/>
        <v>-2.1705334115648515E-2</v>
      </c>
    </row>
    <row r="110" spans="1:5" hidden="1" x14ac:dyDescent="0.2">
      <c r="A110" s="16">
        <v>44669</v>
      </c>
      <c r="B110" s="17">
        <v>8.9189969141370007E-3</v>
      </c>
      <c r="C110" s="17">
        <v>-2.0486828403298851E-4</v>
      </c>
      <c r="D110" s="17">
        <f t="shared" si="2"/>
        <v>-1.4008031835780117E-3</v>
      </c>
      <c r="E110" s="17">
        <f t="shared" si="3"/>
        <v>1.0319800097715012E-2</v>
      </c>
    </row>
    <row r="111" spans="1:5" hidden="1" x14ac:dyDescent="0.2">
      <c r="A111" s="15">
        <v>44670</v>
      </c>
      <c r="B111" s="17">
        <v>3.2378325011071629E-2</v>
      </c>
      <c r="C111" s="17">
        <v>1.6057604355527166E-2</v>
      </c>
      <c r="D111" s="17">
        <f t="shared" si="2"/>
        <v>3.2346577365960263E-2</v>
      </c>
      <c r="E111" s="17">
        <f t="shared" si="3"/>
        <v>3.1747645111365741E-5</v>
      </c>
    </row>
    <row r="112" spans="1:5" hidden="1" x14ac:dyDescent="0.2">
      <c r="A112" s="16">
        <v>44671</v>
      </c>
      <c r="B112" s="17">
        <v>-3.0021702805606898E-2</v>
      </c>
      <c r="C112" s="17">
        <v>-6.1847507158097059E-4</v>
      </c>
      <c r="D112" s="17">
        <f t="shared" si="2"/>
        <v>-2.2591072045360016E-3</v>
      </c>
      <c r="E112" s="17">
        <f t="shared" si="3"/>
        <v>-2.7762595601070895E-2</v>
      </c>
    </row>
    <row r="113" spans="1:5" hidden="1" x14ac:dyDescent="0.2">
      <c r="A113" s="15">
        <v>44672</v>
      </c>
      <c r="B113" s="17">
        <v>-4.4352247583842375E-2</v>
      </c>
      <c r="C113" s="17">
        <v>-1.4752948498371943E-2</v>
      </c>
      <c r="D113" s="17">
        <f t="shared" si="2"/>
        <v>-3.1590529564066723E-2</v>
      </c>
      <c r="E113" s="17">
        <f t="shared" si="3"/>
        <v>-1.2761718019775652E-2</v>
      </c>
    </row>
    <row r="114" spans="1:5" hidden="1" x14ac:dyDescent="0.2">
      <c r="A114" s="16">
        <v>44673</v>
      </c>
      <c r="B114" s="17">
        <v>-1.9031709666252006E-2</v>
      </c>
      <c r="C114" s="17">
        <v>-2.7740054250753654E-2</v>
      </c>
      <c r="D114" s="17">
        <f t="shared" si="2"/>
        <v>-5.8540969990730968E-2</v>
      </c>
      <c r="E114" s="17">
        <f t="shared" si="3"/>
        <v>3.9509260324478962E-2</v>
      </c>
    </row>
    <row r="115" spans="1:5" hidden="1" x14ac:dyDescent="0.2">
      <c r="A115" s="15">
        <v>44676</v>
      </c>
      <c r="B115" s="17">
        <v>2.89312805697306E-2</v>
      </c>
      <c r="C115" s="17">
        <v>5.6979369853822348E-3</v>
      </c>
      <c r="D115" s="17">
        <f t="shared" si="2"/>
        <v>1.084851585614725E-2</v>
      </c>
      <c r="E115" s="17">
        <f t="shared" si="3"/>
        <v>1.808276471358335E-2</v>
      </c>
    </row>
    <row r="116" spans="1:5" hidden="1" x14ac:dyDescent="0.2">
      <c r="A116" s="16">
        <v>44677</v>
      </c>
      <c r="B116" s="17">
        <v>-6.0976939358555415E-2</v>
      </c>
      <c r="C116" s="17">
        <v>-2.8146308431003852E-2</v>
      </c>
      <c r="D116" s="17">
        <f t="shared" si="2"/>
        <v>-5.9384016108293261E-2</v>
      </c>
      <c r="E116" s="17">
        <f t="shared" si="3"/>
        <v>-1.5929232502621543E-3</v>
      </c>
    </row>
    <row r="117" spans="1:5" hidden="1" x14ac:dyDescent="0.2">
      <c r="A117" s="15">
        <v>44678</v>
      </c>
      <c r="B117" s="17">
        <v>-2.9356504139188555E-3</v>
      </c>
      <c r="C117" s="17">
        <v>2.0980468517017847E-3</v>
      </c>
      <c r="D117" s="17">
        <f t="shared" si="2"/>
        <v>3.378135123126803E-3</v>
      </c>
      <c r="E117" s="17">
        <f t="shared" si="3"/>
        <v>-6.3137855370456585E-3</v>
      </c>
    </row>
    <row r="118" spans="1:5" hidden="1" x14ac:dyDescent="0.2">
      <c r="A118" s="16">
        <v>44679</v>
      </c>
      <c r="B118" s="17">
        <v>5.5705988971118003E-2</v>
      </c>
      <c r="C118" s="17">
        <v>2.4746900072939448E-2</v>
      </c>
      <c r="D118" s="17">
        <f t="shared" si="2"/>
        <v>5.0378335253112451E-2</v>
      </c>
      <c r="E118" s="17">
        <f t="shared" si="3"/>
        <v>5.3276537180055525E-3</v>
      </c>
    </row>
    <row r="119" spans="1:5" hidden="1" x14ac:dyDescent="0.2">
      <c r="A119" s="15">
        <v>44680</v>
      </c>
      <c r="B119" s="17">
        <v>-4.5961655227965137E-2</v>
      </c>
      <c r="C119" s="17">
        <v>-3.6284507106413955E-2</v>
      </c>
      <c r="D119" s="17">
        <f t="shared" si="2"/>
        <v>-7.6272154448259813E-2</v>
      </c>
      <c r="E119" s="17">
        <f t="shared" si="3"/>
        <v>3.0310499220294676E-2</v>
      </c>
    </row>
    <row r="120" spans="1:5" hidden="1" x14ac:dyDescent="0.2">
      <c r="A120" s="16">
        <v>44683</v>
      </c>
      <c r="B120" s="17">
        <v>5.0514497946656078E-2</v>
      </c>
      <c r="C120" s="17">
        <v>5.6752428123536536E-3</v>
      </c>
      <c r="D120" s="17">
        <f t="shared" si="2"/>
        <v>1.0801421609753899E-2</v>
      </c>
      <c r="E120" s="17">
        <f t="shared" si="3"/>
        <v>3.971307633690218E-2</v>
      </c>
    </row>
    <row r="121" spans="1:5" hidden="1" x14ac:dyDescent="0.2">
      <c r="A121" s="15">
        <v>44684</v>
      </c>
      <c r="B121" s="17">
        <v>1.4358870971850957E-2</v>
      </c>
      <c r="C121" s="17">
        <v>4.8371263814863674E-3</v>
      </c>
      <c r="D121" s="17">
        <f t="shared" si="2"/>
        <v>9.0621882985479039E-3</v>
      </c>
      <c r="E121" s="17">
        <f t="shared" si="3"/>
        <v>5.2966826733030527E-3</v>
      </c>
    </row>
    <row r="122" spans="1:5" hidden="1" x14ac:dyDescent="0.2">
      <c r="A122" s="16">
        <v>44685</v>
      </c>
      <c r="B122" s="17">
        <v>9.0968958250642551E-2</v>
      </c>
      <c r="C122" s="17">
        <v>2.9862421084402291E-2</v>
      </c>
      <c r="D122" s="17">
        <f t="shared" si="2"/>
        <v>6.0993906335645241E-2</v>
      </c>
      <c r="E122" s="17">
        <f t="shared" si="3"/>
        <v>2.997505191499731E-2</v>
      </c>
    </row>
    <row r="123" spans="1:5" hidden="1" x14ac:dyDescent="0.2">
      <c r="A123" s="15">
        <v>44686</v>
      </c>
      <c r="B123" s="17">
        <v>-5.5823732896596145E-2</v>
      </c>
      <c r="C123" s="17">
        <v>-3.5649708609806985E-2</v>
      </c>
      <c r="D123" s="17">
        <f t="shared" si="2"/>
        <v>-7.4954840229685391E-2</v>
      </c>
      <c r="E123" s="17">
        <f t="shared" si="3"/>
        <v>1.9131107333089245E-2</v>
      </c>
    </row>
    <row r="124" spans="1:5" hidden="1" x14ac:dyDescent="0.2">
      <c r="A124" s="16">
        <v>44687</v>
      </c>
      <c r="B124" s="17">
        <v>1.5659886527084499E-2</v>
      </c>
      <c r="C124" s="17">
        <v>-5.6742248424840325E-3</v>
      </c>
      <c r="D124" s="17">
        <f t="shared" si="2"/>
        <v>-1.2750642856184682E-2</v>
      </c>
      <c r="E124" s="17">
        <f t="shared" si="3"/>
        <v>2.8410529383269181E-2</v>
      </c>
    </row>
    <row r="125" spans="1:5" hidden="1" x14ac:dyDescent="0.2">
      <c r="A125" s="15">
        <v>44690</v>
      </c>
      <c r="B125" s="17">
        <v>-9.4189176342250103E-2</v>
      </c>
      <c r="C125" s="17">
        <v>-3.2037100632356763E-2</v>
      </c>
      <c r="D125" s="17">
        <f t="shared" si="2"/>
        <v>-6.7458067820381717E-2</v>
      </c>
      <c r="E125" s="17">
        <f t="shared" si="3"/>
        <v>-2.6731108521868385E-2</v>
      </c>
    </row>
    <row r="126" spans="1:5" hidden="1" x14ac:dyDescent="0.2">
      <c r="A126" s="16">
        <v>44691</v>
      </c>
      <c r="B126" s="17">
        <v>2.7443292378786177E-2</v>
      </c>
      <c r="C126" s="17">
        <v>2.4578974498534745E-3</v>
      </c>
      <c r="D126" s="17">
        <f t="shared" si="2"/>
        <v>4.1248859614502736E-3</v>
      </c>
      <c r="E126" s="17">
        <f t="shared" si="3"/>
        <v>2.3318406417335902E-2</v>
      </c>
    </row>
    <row r="127" spans="1:5" hidden="1" x14ac:dyDescent="0.2">
      <c r="A127" s="15">
        <v>44692</v>
      </c>
      <c r="B127" s="17">
        <v>-9.1288758857573926E-3</v>
      </c>
      <c r="C127" s="17">
        <v>-1.6463207503938371E-2</v>
      </c>
      <c r="D127" s="17">
        <f t="shared" si="2"/>
        <v>-3.5139606188412463E-2</v>
      </c>
      <c r="E127" s="17">
        <f t="shared" si="3"/>
        <v>2.601073030265507E-2</v>
      </c>
    </row>
    <row r="128" spans="1:5" hidden="1" x14ac:dyDescent="0.2">
      <c r="A128" s="16">
        <v>44693</v>
      </c>
      <c r="B128" s="17">
        <v>-9.7816268000711082E-3</v>
      </c>
      <c r="C128" s="17">
        <v>-1.2959645058717717E-3</v>
      </c>
      <c r="D128" s="17">
        <f t="shared" si="2"/>
        <v>-3.6650123374175323E-3</v>
      </c>
      <c r="E128" s="17">
        <f t="shared" si="3"/>
        <v>-6.1166144626535763E-3</v>
      </c>
    </row>
    <row r="129" spans="1:5" hidden="1" x14ac:dyDescent="0.2">
      <c r="A129" s="15">
        <v>44694</v>
      </c>
      <c r="B129" s="17">
        <v>9.2579892189448731E-2</v>
      </c>
      <c r="C129" s="17">
        <v>2.3869695423071491E-2</v>
      </c>
      <c r="D129" s="17">
        <f t="shared" si="2"/>
        <v>4.8557987278050822E-2</v>
      </c>
      <c r="E129" s="17">
        <f t="shared" si="3"/>
        <v>4.4021904911397909E-2</v>
      </c>
    </row>
    <row r="130" spans="1:5" hidden="1" x14ac:dyDescent="0.2">
      <c r="A130" s="16">
        <v>44697</v>
      </c>
      <c r="B130" s="17">
        <v>-9.2515228911105307E-3</v>
      </c>
      <c r="C130" s="17">
        <v>-3.9464009295556712E-3</v>
      </c>
      <c r="D130" s="17">
        <f t="shared" si="2"/>
        <v>-9.1651160790117148E-3</v>
      </c>
      <c r="E130" s="17">
        <f t="shared" si="3"/>
        <v>-8.6406812098815955E-5</v>
      </c>
    </row>
    <row r="131" spans="1:5" hidden="1" x14ac:dyDescent="0.2">
      <c r="A131" s="15">
        <v>44698</v>
      </c>
      <c r="B131" s="17">
        <v>8.7330258313785381E-2</v>
      </c>
      <c r="C131" s="17">
        <v>2.0169632234863677E-2</v>
      </c>
      <c r="D131" s="17">
        <f t="shared" si="2"/>
        <v>4.0879730518618436E-2</v>
      </c>
      <c r="E131" s="17">
        <f t="shared" si="3"/>
        <v>4.6450527795166945E-2</v>
      </c>
    </row>
    <row r="132" spans="1:5" hidden="1" x14ac:dyDescent="0.2">
      <c r="A132" s="16">
        <v>44699</v>
      </c>
      <c r="B132" s="17">
        <v>-6.0407947376461935E-2</v>
      </c>
      <c r="C132" s="17">
        <v>-4.0395260787452592E-2</v>
      </c>
      <c r="D132" s="17">
        <f t="shared" si="2"/>
        <v>-8.4802663423995644E-2</v>
      </c>
      <c r="E132" s="17">
        <f t="shared" si="3"/>
        <v>2.439471604753371E-2</v>
      </c>
    </row>
    <row r="133" spans="1:5" hidden="1" x14ac:dyDescent="0.2">
      <c r="A133" s="15">
        <v>44700</v>
      </c>
      <c r="B133" s="17">
        <v>4.0506792126413504E-3</v>
      </c>
      <c r="C133" s="17">
        <v>-5.8337818009925879E-3</v>
      </c>
      <c r="D133" s="17">
        <f t="shared" si="2"/>
        <v>-1.3081750524585392E-2</v>
      </c>
      <c r="E133" s="17">
        <f t="shared" si="3"/>
        <v>1.7132429737226743E-2</v>
      </c>
    </row>
    <row r="134" spans="1:5" hidden="1" x14ac:dyDescent="0.2">
      <c r="A134" s="16">
        <v>44701</v>
      </c>
      <c r="B134" s="17">
        <v>-3.2791954370426923E-2</v>
      </c>
      <c r="C134" s="17">
        <v>1.4614176965843662E-4</v>
      </c>
      <c r="D134" s="17">
        <f t="shared" si="2"/>
        <v>-6.7239796985777084E-4</v>
      </c>
      <c r="E134" s="17">
        <f t="shared" si="3"/>
        <v>-3.2119556400569155E-2</v>
      </c>
    </row>
    <row r="135" spans="1:5" hidden="1" x14ac:dyDescent="0.2">
      <c r="A135" s="15">
        <v>44704</v>
      </c>
      <c r="B135" s="17">
        <v>1.6791440586355177E-2</v>
      </c>
      <c r="C135" s="17">
        <v>1.8555039930923556E-2</v>
      </c>
      <c r="D135" s="17">
        <f t="shared" si="2"/>
        <v>3.7529178476435464E-2</v>
      </c>
      <c r="E135" s="17">
        <f t="shared" si="3"/>
        <v>-2.0737737890080286E-2</v>
      </c>
    </row>
    <row r="136" spans="1:5" hidden="1" x14ac:dyDescent="0.2">
      <c r="A136" s="16">
        <v>44705</v>
      </c>
      <c r="B136" s="17">
        <v>-4.1127548598569263E-2</v>
      </c>
      <c r="C136" s="17">
        <v>-8.1207976171752128E-3</v>
      </c>
      <c r="D136" s="17">
        <f t="shared" si="2"/>
        <v>-1.7827695054802625E-2</v>
      </c>
      <c r="E136" s="17">
        <f t="shared" si="3"/>
        <v>-2.3299853543766638E-2</v>
      </c>
    </row>
    <row r="137" spans="1:5" hidden="1" x14ac:dyDescent="0.2">
      <c r="A137" s="15">
        <v>44706</v>
      </c>
      <c r="B137" s="17">
        <v>1.634486401835078E-2</v>
      </c>
      <c r="C137" s="17">
        <v>9.450764734207695E-3</v>
      </c>
      <c r="D137" s="17">
        <f t="shared" si="2"/>
        <v>1.8636268000823894E-2</v>
      </c>
      <c r="E137" s="17">
        <f t="shared" si="3"/>
        <v>-2.2914039824731142E-3</v>
      </c>
    </row>
    <row r="138" spans="1:5" hidden="1" x14ac:dyDescent="0.2">
      <c r="A138" s="16">
        <v>44707</v>
      </c>
      <c r="B138" s="17">
        <v>6.5839162154975872E-2</v>
      </c>
      <c r="C138" s="17">
        <v>1.9883256167224195E-2</v>
      </c>
      <c r="D138" s="17">
        <f t="shared" si="2"/>
        <v>4.0285451754920466E-2</v>
      </c>
      <c r="E138" s="17">
        <f t="shared" si="3"/>
        <v>2.5553710400055406E-2</v>
      </c>
    </row>
    <row r="139" spans="1:5" hidden="1" x14ac:dyDescent="0.2">
      <c r="A139" s="15">
        <v>44708</v>
      </c>
      <c r="B139" s="17">
        <v>3.5544325430182155E-2</v>
      </c>
      <c r="C139" s="17">
        <v>2.4742262955109728E-2</v>
      </c>
      <c r="D139" s="17">
        <f t="shared" si="2"/>
        <v>5.0368712449525253E-2</v>
      </c>
      <c r="E139" s="17">
        <f t="shared" si="3"/>
        <v>-1.4824387019343098E-2</v>
      </c>
    </row>
    <row r="140" spans="1:5" hidden="1" x14ac:dyDescent="0.2">
      <c r="A140" s="16">
        <v>44712</v>
      </c>
      <c r="B140" s="17">
        <v>-3.9116127275844459E-3</v>
      </c>
      <c r="C140" s="17">
        <v>-6.2743686176590652E-3</v>
      </c>
      <c r="D140" s="17">
        <f t="shared" ref="D140:D203" si="4">$B$2+$B$3*C140</f>
        <v>-1.3996042668018963E-2</v>
      </c>
      <c r="E140" s="17">
        <f t="shared" ref="E140:E203" si="5">B140-D140</f>
        <v>1.0084429940434517E-2</v>
      </c>
    </row>
    <row r="141" spans="1:5" hidden="1" x14ac:dyDescent="0.2">
      <c r="A141" s="15">
        <v>44713</v>
      </c>
      <c r="B141" s="17">
        <v>-6.2831276832279181E-3</v>
      </c>
      <c r="C141" s="17">
        <v>-7.4827686811318461E-3</v>
      </c>
      <c r="D141" s="17">
        <f t="shared" si="4"/>
        <v>-1.6503677128162482E-2</v>
      </c>
      <c r="E141" s="17">
        <f t="shared" si="5"/>
        <v>1.0220549444934564E-2</v>
      </c>
    </row>
    <row r="142" spans="1:5" hidden="1" x14ac:dyDescent="0.2">
      <c r="A142" s="16">
        <v>44714</v>
      </c>
      <c r="B142" s="17">
        <v>7.2811648175322041E-2</v>
      </c>
      <c r="C142" s="17">
        <v>1.8431018038486124E-2</v>
      </c>
      <c r="D142" s="17">
        <f t="shared" si="4"/>
        <v>3.7271812078758737E-2</v>
      </c>
      <c r="E142" s="17">
        <f t="shared" si="5"/>
        <v>3.5539836096563304E-2</v>
      </c>
    </row>
    <row r="143" spans="1:5" hidden="1" x14ac:dyDescent="0.2">
      <c r="A143" s="15">
        <v>44715</v>
      </c>
      <c r="B143" s="17">
        <v>-2.108843690359119E-2</v>
      </c>
      <c r="C143" s="17">
        <v>-1.6347313992415624E-2</v>
      </c>
      <c r="D143" s="17">
        <f t="shared" si="4"/>
        <v>-3.4899107555562116E-2</v>
      </c>
      <c r="E143" s="17">
        <f t="shared" si="5"/>
        <v>1.3810670651970926E-2</v>
      </c>
    </row>
    <row r="144" spans="1:5" hidden="1" x14ac:dyDescent="0.2">
      <c r="A144" s="16">
        <v>44718</v>
      </c>
      <c r="B144" s="17">
        <v>-6.1147836991349847E-3</v>
      </c>
      <c r="C144" s="17">
        <v>3.1374007789131131E-3</v>
      </c>
      <c r="D144" s="17">
        <f t="shared" si="4"/>
        <v>5.5349702665067257E-3</v>
      </c>
      <c r="E144" s="17">
        <f t="shared" si="5"/>
        <v>-1.1649753965641711E-2</v>
      </c>
    </row>
    <row r="145" spans="1:5" hidden="1" x14ac:dyDescent="0.2">
      <c r="A145" s="15">
        <v>44719</v>
      </c>
      <c r="B145" s="17">
        <v>-3.5021556198593373E-3</v>
      </c>
      <c r="C145" s="17">
        <v>9.5233931732350285E-3</v>
      </c>
      <c r="D145" s="17">
        <f t="shared" si="4"/>
        <v>1.8786984292552621E-2</v>
      </c>
      <c r="E145" s="17">
        <f t="shared" si="5"/>
        <v>-2.2289139912411958E-2</v>
      </c>
    </row>
    <row r="146" spans="1:5" hidden="1" x14ac:dyDescent="0.2">
      <c r="A146" s="16">
        <v>44720</v>
      </c>
      <c r="B146" s="17">
        <v>-3.2104837505779527E-2</v>
      </c>
      <c r="C146" s="17">
        <v>-1.0793945785935621E-2</v>
      </c>
      <c r="D146" s="17">
        <f t="shared" si="4"/>
        <v>-2.3374929507760867E-2</v>
      </c>
      <c r="E146" s="17">
        <f t="shared" si="5"/>
        <v>-8.7299079980186593E-3</v>
      </c>
    </row>
    <row r="147" spans="1:5" hidden="1" x14ac:dyDescent="0.2">
      <c r="A147" s="15">
        <v>44721</v>
      </c>
      <c r="B147" s="17">
        <v>-3.0421966905798348E-2</v>
      </c>
      <c r="C147" s="17">
        <v>-2.3798693976353591E-2</v>
      </c>
      <c r="D147" s="17">
        <f t="shared" si="4"/>
        <v>-5.0361980976511234E-2</v>
      </c>
      <c r="E147" s="17">
        <f t="shared" si="5"/>
        <v>1.9940014070712886E-2</v>
      </c>
    </row>
    <row r="148" spans="1:5" hidden="1" x14ac:dyDescent="0.2">
      <c r="A148" s="16">
        <v>44722</v>
      </c>
      <c r="B148" s="17">
        <v>-4.0283433542492975E-2</v>
      </c>
      <c r="C148" s="17">
        <v>-2.9110303335524668E-2</v>
      </c>
      <c r="D148" s="17">
        <f t="shared" si="4"/>
        <v>-6.1384468537128804E-2</v>
      </c>
      <c r="E148" s="17">
        <f t="shared" si="5"/>
        <v>2.110103499463583E-2</v>
      </c>
    </row>
    <row r="149" spans="1:5" hidden="1" x14ac:dyDescent="0.2">
      <c r="A149" s="15">
        <v>44725</v>
      </c>
      <c r="B149" s="17">
        <v>-8.2577534868755076E-2</v>
      </c>
      <c r="C149" s="17">
        <v>-3.8768430665237275E-2</v>
      </c>
      <c r="D149" s="17">
        <f t="shared" si="4"/>
        <v>-8.1426715839598221E-2</v>
      </c>
      <c r="E149" s="17">
        <f t="shared" si="5"/>
        <v>-1.1508190291568549E-3</v>
      </c>
    </row>
    <row r="150" spans="1:5" hidden="1" x14ac:dyDescent="0.2">
      <c r="A150" s="16">
        <v>44726</v>
      </c>
      <c r="B150" s="17">
        <v>0</v>
      </c>
      <c r="C150" s="17">
        <v>-3.7736797459957394E-3</v>
      </c>
      <c r="D150" s="17">
        <f t="shared" si="4"/>
        <v>-8.8066904176898123E-3</v>
      </c>
      <c r="E150" s="17">
        <f t="shared" si="5"/>
        <v>8.8066904176898123E-3</v>
      </c>
    </row>
    <row r="151" spans="1:5" hidden="1" x14ac:dyDescent="0.2">
      <c r="A151" s="15">
        <v>44727</v>
      </c>
      <c r="B151" s="17">
        <v>2.6554836702098239E-2</v>
      </c>
      <c r="C151" s="17">
        <v>1.4592504858983224E-2</v>
      </c>
      <c r="D151" s="17">
        <f t="shared" si="4"/>
        <v>2.9306248176871916E-2</v>
      </c>
      <c r="E151" s="17">
        <f t="shared" si="5"/>
        <v>-2.7514114747736775E-3</v>
      </c>
    </row>
    <row r="152" spans="1:5" hidden="1" x14ac:dyDescent="0.2">
      <c r="A152" s="16">
        <v>44728</v>
      </c>
      <c r="B152" s="17">
        <v>-8.1187007303884839E-2</v>
      </c>
      <c r="C152" s="17">
        <v>-3.2511951488163437E-2</v>
      </c>
      <c r="D152" s="17">
        <f t="shared" si="4"/>
        <v>-6.8443463638739585E-2</v>
      </c>
      <c r="E152" s="17">
        <f t="shared" si="5"/>
        <v>-1.2743543665145254E-2</v>
      </c>
    </row>
    <row r="153" spans="1:5" hidden="1" x14ac:dyDescent="0.2">
      <c r="A153" s="15">
        <v>44729</v>
      </c>
      <c r="B153" s="17">
        <v>-5.8501321033566089E-3</v>
      </c>
      <c r="C153" s="17">
        <v>2.2008656982546171E-3</v>
      </c>
      <c r="D153" s="17">
        <f t="shared" si="4"/>
        <v>3.5915016153687147E-3</v>
      </c>
      <c r="E153" s="17">
        <f t="shared" si="5"/>
        <v>-9.4416337187253237E-3</v>
      </c>
    </row>
    <row r="154" spans="1:5" hidden="1" x14ac:dyDescent="0.2">
      <c r="A154" s="16">
        <v>44733</v>
      </c>
      <c r="B154" s="17">
        <v>2.7215903261110119E-2</v>
      </c>
      <c r="C154" s="17">
        <v>2.4477242280086964E-2</v>
      </c>
      <c r="D154" s="17">
        <f t="shared" si="4"/>
        <v>4.9818749736491558E-2</v>
      </c>
      <c r="E154" s="17">
        <f t="shared" si="5"/>
        <v>-2.2602846475381438E-2</v>
      </c>
    </row>
    <row r="155" spans="1:5" hidden="1" x14ac:dyDescent="0.2">
      <c r="A155" s="15">
        <v>44734</v>
      </c>
      <c r="B155" s="17">
        <v>-4.7739485726550068E-4</v>
      </c>
      <c r="C155" s="17">
        <v>-1.3015723144006452E-3</v>
      </c>
      <c r="D155" s="17">
        <f t="shared" si="4"/>
        <v>-3.6766494883396172E-3</v>
      </c>
      <c r="E155" s="17">
        <f t="shared" si="5"/>
        <v>3.1992546310741165E-3</v>
      </c>
    </row>
    <row r="156" spans="1:5" hidden="1" x14ac:dyDescent="0.2">
      <c r="A156" s="16">
        <v>44735</v>
      </c>
      <c r="B156" s="17">
        <v>-1.5761190385960799E-2</v>
      </c>
      <c r="C156" s="17">
        <v>9.5322174091778678E-3</v>
      </c>
      <c r="D156" s="17">
        <f t="shared" si="4"/>
        <v>1.8805296074224584E-2</v>
      </c>
      <c r="E156" s="17">
        <f t="shared" si="5"/>
        <v>-3.4566486460185383E-2</v>
      </c>
    </row>
    <row r="157" spans="1:5" hidden="1" x14ac:dyDescent="0.2">
      <c r="A157" s="15">
        <v>44736</v>
      </c>
      <c r="B157" s="17">
        <v>5.6411518969592178E-2</v>
      </c>
      <c r="C157" s="17">
        <v>3.056329358583576E-2</v>
      </c>
      <c r="D157" s="17">
        <f t="shared" si="4"/>
        <v>6.2448335286691997E-2</v>
      </c>
      <c r="E157" s="17">
        <f t="shared" si="5"/>
        <v>-6.036816317099819E-3</v>
      </c>
    </row>
    <row r="158" spans="1:5" hidden="1" x14ac:dyDescent="0.2">
      <c r="A158" s="16">
        <v>44739</v>
      </c>
      <c r="B158" s="17">
        <v>-1.0564976453838582E-2</v>
      </c>
      <c r="C158" s="17">
        <v>-2.9730715337762392E-3</v>
      </c>
      <c r="D158" s="17">
        <f t="shared" si="4"/>
        <v>-7.1452930024448625E-3</v>
      </c>
      <c r="E158" s="17">
        <f t="shared" si="5"/>
        <v>-3.419683451393719E-3</v>
      </c>
    </row>
    <row r="159" spans="1:5" hidden="1" x14ac:dyDescent="0.2">
      <c r="A159" s="15">
        <v>44740</v>
      </c>
      <c r="B159" s="17">
        <v>-6.2442022448270462E-2</v>
      </c>
      <c r="C159" s="17">
        <v>-2.0143036075892073E-2</v>
      </c>
      <c r="D159" s="17">
        <f t="shared" si="4"/>
        <v>-4.2775872697645122E-2</v>
      </c>
      <c r="E159" s="17">
        <f t="shared" si="5"/>
        <v>-1.966614975062534E-2</v>
      </c>
    </row>
    <row r="160" spans="1:5" hidden="1" x14ac:dyDescent="0.2">
      <c r="A160" s="16">
        <v>44741</v>
      </c>
      <c r="B160" s="17">
        <v>-3.4538263898097443E-2</v>
      </c>
      <c r="C160" s="17">
        <v>-7.1174540915908135E-4</v>
      </c>
      <c r="D160" s="17">
        <f t="shared" si="4"/>
        <v>-2.4526589260974248E-3</v>
      </c>
      <c r="E160" s="17">
        <f t="shared" si="5"/>
        <v>-3.2085604972000019E-2</v>
      </c>
    </row>
    <row r="161" spans="1:5" hidden="1" x14ac:dyDescent="0.2">
      <c r="A161" s="15">
        <v>44742</v>
      </c>
      <c r="B161" s="17">
        <v>-1.9489635654580839E-2</v>
      </c>
      <c r="C161" s="17">
        <v>-8.7592782679987158E-3</v>
      </c>
      <c r="D161" s="17">
        <f t="shared" si="4"/>
        <v>-1.9152650365992029E-2</v>
      </c>
      <c r="E161" s="17">
        <f t="shared" si="5"/>
        <v>-3.3698528858881055E-4</v>
      </c>
    </row>
    <row r="162" spans="1:5" hidden="1" x14ac:dyDescent="0.2">
      <c r="A162" s="16">
        <v>44743</v>
      </c>
      <c r="B162" s="17">
        <v>-3.6615705597762616E-2</v>
      </c>
      <c r="C162" s="17">
        <v>1.0553814029047315E-2</v>
      </c>
      <c r="D162" s="17">
        <f t="shared" si="4"/>
        <v>2.0925281802285964E-2</v>
      </c>
      <c r="E162" s="17">
        <f t="shared" si="5"/>
        <v>-5.7540987400048579E-2</v>
      </c>
    </row>
    <row r="163" spans="1:5" hidden="1" x14ac:dyDescent="0.2">
      <c r="A163" s="15">
        <v>44747</v>
      </c>
      <c r="B163" s="17">
        <v>2.0768274973866241E-2</v>
      </c>
      <c r="C163" s="17">
        <v>1.5841285142366157E-3</v>
      </c>
      <c r="D163" s="17">
        <f t="shared" si="4"/>
        <v>2.3116676744048001E-3</v>
      </c>
      <c r="E163" s="17">
        <f t="shared" si="5"/>
        <v>1.8456607299461442E-2</v>
      </c>
    </row>
    <row r="164" spans="1:5" hidden="1" x14ac:dyDescent="0.2">
      <c r="A164" s="16">
        <v>44748</v>
      </c>
      <c r="B164" s="17">
        <v>1.9947012229555305E-3</v>
      </c>
      <c r="C164" s="17">
        <v>3.5731642904301975E-3</v>
      </c>
      <c r="D164" s="17">
        <f t="shared" si="4"/>
        <v>6.4392532361823565E-3</v>
      </c>
      <c r="E164" s="17">
        <f t="shared" si="5"/>
        <v>-4.4445520132268259E-3</v>
      </c>
    </row>
    <row r="165" spans="1:5" hidden="1" x14ac:dyDescent="0.2">
      <c r="A165" s="15">
        <v>44749</v>
      </c>
      <c r="B165" s="17">
        <v>5.2422092337444992E-2</v>
      </c>
      <c r="C165" s="17">
        <v>1.4964587965241805E-2</v>
      </c>
      <c r="D165" s="17">
        <f t="shared" si="4"/>
        <v>3.0078383537912697E-2</v>
      </c>
      <c r="E165" s="17">
        <f t="shared" si="5"/>
        <v>2.2343708799532295E-2</v>
      </c>
    </row>
    <row r="166" spans="1:5" hidden="1" x14ac:dyDescent="0.2">
      <c r="A166" s="16">
        <v>44750</v>
      </c>
      <c r="B166" s="17">
        <v>6.3045927413951652E-4</v>
      </c>
      <c r="C166" s="17">
        <v>-8.3027152981907104E-4</v>
      </c>
      <c r="D166" s="17">
        <f t="shared" si="4"/>
        <v>-2.6986206680555866E-3</v>
      </c>
      <c r="E166" s="17">
        <f t="shared" si="5"/>
        <v>3.3290799421951032E-3</v>
      </c>
    </row>
    <row r="167" spans="1:5" hidden="1" x14ac:dyDescent="0.2">
      <c r="A167" s="15">
        <v>44753</v>
      </c>
      <c r="B167" s="17">
        <v>-3.0245766503217197E-2</v>
      </c>
      <c r="C167" s="17">
        <v>-1.1527461422777274E-2</v>
      </c>
      <c r="D167" s="17">
        <f t="shared" si="4"/>
        <v>-2.4897098484409286E-2</v>
      </c>
      <c r="E167" s="17">
        <f t="shared" si="5"/>
        <v>-5.348668018807911E-3</v>
      </c>
    </row>
    <row r="168" spans="1:5" hidden="1" x14ac:dyDescent="0.2">
      <c r="A168" s="16">
        <v>44754</v>
      </c>
      <c r="B168" s="17">
        <v>-7.6672691525571102E-3</v>
      </c>
      <c r="C168" s="17">
        <v>-9.2438787173215742E-3</v>
      </c>
      <c r="D168" s="17">
        <f t="shared" si="4"/>
        <v>-2.0158278239455315E-2</v>
      </c>
      <c r="E168" s="17">
        <f t="shared" si="5"/>
        <v>1.2491009086898205E-2</v>
      </c>
    </row>
    <row r="169" spans="1:5" hidden="1" x14ac:dyDescent="0.2">
      <c r="A169" s="15">
        <v>44755</v>
      </c>
      <c r="B169" s="17">
        <v>1.5191147504490576E-2</v>
      </c>
      <c r="C169" s="17">
        <v>-4.4569025122100925E-3</v>
      </c>
      <c r="D169" s="17">
        <f t="shared" si="4"/>
        <v>-1.0224493183762146E-2</v>
      </c>
      <c r="E169" s="17">
        <f t="shared" si="5"/>
        <v>2.5415640688252722E-2</v>
      </c>
    </row>
    <row r="170" spans="1:5" hidden="1" x14ac:dyDescent="0.2">
      <c r="A170" s="16">
        <v>44756</v>
      </c>
      <c r="B170" s="17">
        <v>1.393191276861705E-2</v>
      </c>
      <c r="C170" s="17">
        <v>-2.9986339021522701E-3</v>
      </c>
      <c r="D170" s="17">
        <f t="shared" si="4"/>
        <v>-7.198339239167492E-3</v>
      </c>
      <c r="E170" s="17">
        <f t="shared" si="5"/>
        <v>2.1130252007784543E-2</v>
      </c>
    </row>
    <row r="171" spans="1:5" hidden="1" x14ac:dyDescent="0.2">
      <c r="A171" s="15">
        <v>44757</v>
      </c>
      <c r="B171" s="17">
        <v>3.1933870037629708E-2</v>
      </c>
      <c r="C171" s="17">
        <v>1.9201249359436678E-2</v>
      </c>
      <c r="D171" s="17">
        <f t="shared" si="4"/>
        <v>3.8870172308190301E-2</v>
      </c>
      <c r="E171" s="17">
        <f t="shared" si="5"/>
        <v>-6.9363022705605931E-3</v>
      </c>
    </row>
    <row r="172" spans="1:5" hidden="1" x14ac:dyDescent="0.2">
      <c r="A172" s="16">
        <v>44760</v>
      </c>
      <c r="B172" s="17">
        <v>3.9452557319223924E-3</v>
      </c>
      <c r="C172" s="17">
        <v>-8.3635715808313416E-3</v>
      </c>
      <c r="D172" s="17">
        <f t="shared" si="4"/>
        <v>-1.8331492080052823E-2</v>
      </c>
      <c r="E172" s="17">
        <f t="shared" si="5"/>
        <v>2.2276747811975216E-2</v>
      </c>
    </row>
    <row r="173" spans="1:5" hidden="1" x14ac:dyDescent="0.2">
      <c r="A173" s="15">
        <v>44761</v>
      </c>
      <c r="B173" s="17">
        <v>5.4648126385421936E-2</v>
      </c>
      <c r="C173" s="17">
        <v>2.7628291645959591E-2</v>
      </c>
      <c r="D173" s="17">
        <f t="shared" si="4"/>
        <v>5.6357709981799058E-2</v>
      </c>
      <c r="E173" s="17">
        <f t="shared" si="5"/>
        <v>-1.7095835963771219E-3</v>
      </c>
    </row>
    <row r="174" spans="1:5" hidden="1" x14ac:dyDescent="0.2">
      <c r="A174" s="16">
        <v>44762</v>
      </c>
      <c r="B174" s="17">
        <v>4.1336785809183541E-2</v>
      </c>
      <c r="C174" s="17">
        <v>5.8958061932632422E-3</v>
      </c>
      <c r="D174" s="17">
        <f t="shared" si="4"/>
        <v>1.1259127920216289E-2</v>
      </c>
      <c r="E174" s="17">
        <f t="shared" si="5"/>
        <v>3.0077657888967251E-2</v>
      </c>
    </row>
    <row r="175" spans="1:5" hidden="1" x14ac:dyDescent="0.2">
      <c r="A175" s="15">
        <v>44763</v>
      </c>
      <c r="B175" s="17">
        <v>1.8561959376609538E-2</v>
      </c>
      <c r="C175" s="17">
        <v>9.8613727091971803E-3</v>
      </c>
      <c r="D175" s="17">
        <f t="shared" si="4"/>
        <v>1.9488348978653612E-2</v>
      </c>
      <c r="E175" s="17">
        <f t="shared" si="5"/>
        <v>-9.26389602044074E-4</v>
      </c>
    </row>
    <row r="176" spans="1:5" hidden="1" x14ac:dyDescent="0.2">
      <c r="A176" s="16">
        <v>44764</v>
      </c>
      <c r="B176" s="17">
        <v>-3.2824656756801129E-2</v>
      </c>
      <c r="C176" s="17">
        <v>-9.3324669763467094E-3</v>
      </c>
      <c r="D176" s="17">
        <f t="shared" si="4"/>
        <v>-2.0342113856326376E-2</v>
      </c>
      <c r="E176" s="17">
        <f t="shared" si="5"/>
        <v>-1.2482542900474753E-2</v>
      </c>
    </row>
    <row r="177" spans="1:5" hidden="1" x14ac:dyDescent="0.2">
      <c r="A177" s="15">
        <v>44767</v>
      </c>
      <c r="B177" s="17">
        <v>-6.3563855651852519E-3</v>
      </c>
      <c r="C177" s="17">
        <v>1.3151670479691902E-3</v>
      </c>
      <c r="D177" s="17">
        <f t="shared" si="4"/>
        <v>1.7535271531898106E-3</v>
      </c>
      <c r="E177" s="17">
        <f t="shared" si="5"/>
        <v>-8.1099127183750629E-3</v>
      </c>
    </row>
    <row r="178" spans="1:5" hidden="1" x14ac:dyDescent="0.2">
      <c r="A178" s="16">
        <v>44768</v>
      </c>
      <c r="B178" s="17">
        <v>-2.6159480141393909E-2</v>
      </c>
      <c r="C178" s="17">
        <v>-1.154320266205866E-2</v>
      </c>
      <c r="D178" s="17">
        <f t="shared" si="4"/>
        <v>-2.4929764217605233E-2</v>
      </c>
      <c r="E178" s="17">
        <f t="shared" si="5"/>
        <v>-1.2297159237886768E-3</v>
      </c>
    </row>
    <row r="179" spans="1:5" hidden="1" x14ac:dyDescent="0.2">
      <c r="A179" s="15">
        <v>44769</v>
      </c>
      <c r="B179" s="17">
        <v>5.3607034543392551E-2</v>
      </c>
      <c r="C179" s="17">
        <v>2.6156273782937722E-2</v>
      </c>
      <c r="D179" s="17">
        <f t="shared" si="4"/>
        <v>5.3303024012442024E-2</v>
      </c>
      <c r="E179" s="17">
        <f t="shared" si="5"/>
        <v>3.0401053095052699E-4</v>
      </c>
    </row>
    <row r="180" spans="1:5" hidden="1" x14ac:dyDescent="0.2">
      <c r="A180" s="16">
        <v>44770</v>
      </c>
      <c r="B180" s="17">
        <v>2.0596732135456763E-2</v>
      </c>
      <c r="C180" s="17">
        <v>1.2133338697180918E-2</v>
      </c>
      <c r="D180" s="17">
        <f t="shared" si="4"/>
        <v>2.4203062570581822E-2</v>
      </c>
      <c r="E180" s="17">
        <f t="shared" si="5"/>
        <v>-3.6063304351250589E-3</v>
      </c>
    </row>
    <row r="181" spans="1:5" hidden="1" x14ac:dyDescent="0.2">
      <c r="A181" s="15">
        <v>44771</v>
      </c>
      <c r="B181" s="17">
        <v>3.0544377742841133E-2</v>
      </c>
      <c r="C181" s="17">
        <v>1.4207760082581844E-2</v>
      </c>
      <c r="D181" s="17">
        <f t="shared" si="4"/>
        <v>2.8507837709322279E-2</v>
      </c>
      <c r="E181" s="17">
        <f t="shared" si="5"/>
        <v>2.0365400335188542E-3</v>
      </c>
    </row>
    <row r="182" spans="1:5" hidden="1" x14ac:dyDescent="0.2">
      <c r="A182" s="16">
        <v>44774</v>
      </c>
      <c r="B182" s="17">
        <v>2.4452180890705E-2</v>
      </c>
      <c r="C182" s="17">
        <v>-2.8230841271976725E-3</v>
      </c>
      <c r="D182" s="17">
        <f t="shared" si="4"/>
        <v>-6.8340437724149746E-3</v>
      </c>
      <c r="E182" s="17">
        <f t="shared" si="5"/>
        <v>3.1286224663119977E-2</v>
      </c>
    </row>
    <row r="183" spans="1:5" hidden="1" x14ac:dyDescent="0.2">
      <c r="A183" s="15">
        <v>44775</v>
      </c>
      <c r="B183" s="17">
        <v>2.5935132960214657E-2</v>
      </c>
      <c r="C183" s="17">
        <v>-6.6623955507048027E-3</v>
      </c>
      <c r="D183" s="17">
        <f t="shared" si="4"/>
        <v>-1.4801264165585699E-2</v>
      </c>
      <c r="E183" s="17">
        <f t="shared" si="5"/>
        <v>4.0736397125800357E-2</v>
      </c>
    </row>
    <row r="184" spans="1:5" hidden="1" x14ac:dyDescent="0.2">
      <c r="A184" s="16">
        <v>44776</v>
      </c>
      <c r="B184" s="17">
        <v>-1.2085855237907062E-2</v>
      </c>
      <c r="C184" s="17">
        <v>1.5638477163140152E-2</v>
      </c>
      <c r="D184" s="17">
        <f t="shared" si="4"/>
        <v>3.14768175715157E-2</v>
      </c>
      <c r="E184" s="17">
        <f t="shared" si="5"/>
        <v>-4.3562672809422762E-2</v>
      </c>
    </row>
    <row r="185" spans="1:5" hidden="1" x14ac:dyDescent="0.2">
      <c r="A185" s="15">
        <v>44777</v>
      </c>
      <c r="B185" s="17">
        <v>5.9333342252053889E-2</v>
      </c>
      <c r="C185" s="17">
        <v>-7.7734016405583972E-4</v>
      </c>
      <c r="D185" s="17">
        <f t="shared" si="4"/>
        <v>-2.5887791339291449E-3</v>
      </c>
      <c r="E185" s="17">
        <f t="shared" si="5"/>
        <v>6.1922121385983034E-2</v>
      </c>
    </row>
    <row r="186" spans="1:5" hidden="1" x14ac:dyDescent="0.2">
      <c r="A186" s="16">
        <v>44778</v>
      </c>
      <c r="B186" s="17">
        <v>-1.5397998721263018E-2</v>
      </c>
      <c r="C186" s="17">
        <v>-1.6257460597355333E-3</v>
      </c>
      <c r="D186" s="17">
        <f t="shared" si="4"/>
        <v>-4.3493648244670923E-3</v>
      </c>
      <c r="E186" s="17">
        <f t="shared" si="5"/>
        <v>-1.1048633896795924E-2</v>
      </c>
    </row>
    <row r="187" spans="1:5" hidden="1" x14ac:dyDescent="0.2">
      <c r="A187" s="15">
        <v>44781</v>
      </c>
      <c r="B187" s="17">
        <v>-2.189422262948193E-2</v>
      </c>
      <c r="C187" s="17">
        <v>-1.2375507238541195E-3</v>
      </c>
      <c r="D187" s="17">
        <f t="shared" si="4"/>
        <v>-3.5437938625410819E-3</v>
      </c>
      <c r="E187" s="17">
        <f t="shared" si="5"/>
        <v>-1.8350428766940846E-2</v>
      </c>
    </row>
    <row r="188" spans="1:5" hidden="1" x14ac:dyDescent="0.2">
      <c r="A188" s="16">
        <v>44782</v>
      </c>
      <c r="B188" s="17">
        <v>-4.5268300121031779E-2</v>
      </c>
      <c r="C188" s="17">
        <v>-4.248692893594086E-3</v>
      </c>
      <c r="D188" s="17">
        <f t="shared" si="4"/>
        <v>-9.7924230189573268E-3</v>
      </c>
      <c r="E188" s="17">
        <f t="shared" si="5"/>
        <v>-3.5475877102074449E-2</v>
      </c>
    </row>
    <row r="189" spans="1:5" hidden="1" x14ac:dyDescent="0.2">
      <c r="A189" s="15">
        <v>44783</v>
      </c>
      <c r="B189" s="17">
        <v>3.6738560839389978E-2</v>
      </c>
      <c r="C189" s="17">
        <v>2.1290637641290244E-2</v>
      </c>
      <c r="D189" s="17">
        <f t="shared" si="4"/>
        <v>4.3206006287823381E-2</v>
      </c>
      <c r="E189" s="17">
        <f t="shared" si="5"/>
        <v>-6.4674454484334037E-3</v>
      </c>
    </row>
    <row r="190" spans="1:5" hidden="1" x14ac:dyDescent="0.2">
      <c r="A190" s="16">
        <v>44784</v>
      </c>
      <c r="B190" s="17">
        <v>-9.389200166806777E-3</v>
      </c>
      <c r="C190" s="17">
        <v>-7.0547395835030002E-4</v>
      </c>
      <c r="D190" s="17">
        <f t="shared" si="4"/>
        <v>-2.4396446052292187E-3</v>
      </c>
      <c r="E190" s="17">
        <f t="shared" si="5"/>
        <v>-6.9495555615775584E-3</v>
      </c>
    </row>
    <row r="191" spans="1:5" hidden="1" x14ac:dyDescent="0.2">
      <c r="A191" s="15">
        <v>44785</v>
      </c>
      <c r="B191" s="17">
        <v>2.7619231640992448E-2</v>
      </c>
      <c r="C191" s="17">
        <v>1.7322368774566943E-2</v>
      </c>
      <c r="D191" s="17">
        <f t="shared" si="4"/>
        <v>3.4971177394557476E-2</v>
      </c>
      <c r="E191" s="17">
        <f t="shared" si="5"/>
        <v>-7.3519457535650284E-3</v>
      </c>
    </row>
    <row r="192" spans="1:5" hidden="1" x14ac:dyDescent="0.2">
      <c r="A192" s="16">
        <v>44788</v>
      </c>
      <c r="B192" s="17">
        <v>1.7851859754738353E-3</v>
      </c>
      <c r="C192" s="17">
        <v>3.9695418998517695E-3</v>
      </c>
      <c r="D192" s="17">
        <f t="shared" si="4"/>
        <v>7.2618037992453069E-3</v>
      </c>
      <c r="E192" s="17">
        <f t="shared" si="5"/>
        <v>-5.4766178237714716E-3</v>
      </c>
    </row>
    <row r="193" spans="1:5" hidden="1" x14ac:dyDescent="0.2">
      <c r="A193" s="15">
        <v>44789</v>
      </c>
      <c r="B193" s="17">
        <v>-8.0190592105507941E-3</v>
      </c>
      <c r="C193" s="17">
        <v>1.8756797165810912E-3</v>
      </c>
      <c r="D193" s="17">
        <f t="shared" si="4"/>
        <v>2.9166857176794645E-3</v>
      </c>
      <c r="E193" s="17">
        <f t="shared" si="5"/>
        <v>-1.0935744928230259E-2</v>
      </c>
    </row>
    <row r="194" spans="1:5" hidden="1" x14ac:dyDescent="0.2">
      <c r="A194" s="16">
        <v>44790</v>
      </c>
      <c r="B194" s="17">
        <v>-1.9261480678215315E-2</v>
      </c>
      <c r="C194" s="17">
        <v>-7.2377949540946007E-3</v>
      </c>
      <c r="D194" s="17">
        <f t="shared" si="4"/>
        <v>-1.5995315221938346E-2</v>
      </c>
      <c r="E194" s="17">
        <f t="shared" si="5"/>
        <v>-3.266165456276969E-3</v>
      </c>
    </row>
    <row r="195" spans="1:5" hidden="1" x14ac:dyDescent="0.2">
      <c r="A195" s="15">
        <v>44791</v>
      </c>
      <c r="B195" s="17">
        <v>2.2082078685945472E-2</v>
      </c>
      <c r="C195" s="17">
        <v>2.2695611701915031E-3</v>
      </c>
      <c r="D195" s="17">
        <f t="shared" si="4"/>
        <v>3.7340563353591254E-3</v>
      </c>
      <c r="E195" s="17">
        <f t="shared" si="5"/>
        <v>1.8348022350586347E-2</v>
      </c>
    </row>
    <row r="196" spans="1:5" hidden="1" x14ac:dyDescent="0.2">
      <c r="A196" s="16">
        <v>44792</v>
      </c>
      <c r="B196" s="17">
        <v>-4.4703359060383807E-2</v>
      </c>
      <c r="C196" s="17">
        <v>-1.2900001139847905E-2</v>
      </c>
      <c r="D196" s="17">
        <f t="shared" si="4"/>
        <v>-2.7745350480151979E-2</v>
      </c>
      <c r="E196" s="17">
        <f t="shared" si="5"/>
        <v>-1.6958008580231828E-2</v>
      </c>
    </row>
    <row r="197" spans="1:5" hidden="1" x14ac:dyDescent="0.2">
      <c r="A197" s="15">
        <v>44795</v>
      </c>
      <c r="B197" s="17">
        <v>-3.2412722347757605E-2</v>
      </c>
      <c r="C197" s="17">
        <v>-2.14000649197158E-2</v>
      </c>
      <c r="D197" s="17">
        <f t="shared" si="4"/>
        <v>-4.5384420099660164E-2</v>
      </c>
      <c r="E197" s="17">
        <f t="shared" si="5"/>
        <v>1.2971697751902558E-2</v>
      </c>
    </row>
    <row r="198" spans="1:5" hidden="1" x14ac:dyDescent="0.2">
      <c r="A198" s="16">
        <v>44796</v>
      </c>
      <c r="B198" s="17">
        <v>-3.7699104688380114E-3</v>
      </c>
      <c r="C198" s="17">
        <v>-2.2378626777133093E-3</v>
      </c>
      <c r="D198" s="17">
        <f t="shared" si="4"/>
        <v>-5.6196103096057565E-3</v>
      </c>
      <c r="E198" s="17">
        <f t="shared" si="5"/>
        <v>1.8496998407677451E-3</v>
      </c>
    </row>
    <row r="199" spans="1:5" hidden="1" x14ac:dyDescent="0.2">
      <c r="A199" s="15">
        <v>44797</v>
      </c>
      <c r="B199" s="17">
        <v>2.5949345735478691E-3</v>
      </c>
      <c r="C199" s="17">
        <v>2.9161604463010526E-3</v>
      </c>
      <c r="D199" s="17">
        <f t="shared" si="4"/>
        <v>5.0758591667959029E-3</v>
      </c>
      <c r="E199" s="17">
        <f t="shared" si="5"/>
        <v>-2.4809245932480338E-3</v>
      </c>
    </row>
    <row r="200" spans="1:5" hidden="1" x14ac:dyDescent="0.2">
      <c r="A200" s="16">
        <v>44798</v>
      </c>
      <c r="B200" s="17">
        <v>4.7988749996194846E-2</v>
      </c>
      <c r="C200" s="17">
        <v>1.4091605518061545E-2</v>
      </c>
      <c r="D200" s="17">
        <f t="shared" si="4"/>
        <v>2.8266797347360543E-2</v>
      </c>
      <c r="E200" s="17">
        <f t="shared" si="5"/>
        <v>1.9721952648834303E-2</v>
      </c>
    </row>
    <row r="201" spans="1:5" hidden="1" x14ac:dyDescent="0.2">
      <c r="A201" s="15">
        <v>44799</v>
      </c>
      <c r="B201" s="17">
        <v>-6.1741098797675531E-2</v>
      </c>
      <c r="C201" s="17">
        <v>-3.3688058719518743E-2</v>
      </c>
      <c r="D201" s="17">
        <f t="shared" si="4"/>
        <v>-7.0884085011842471E-2</v>
      </c>
      <c r="E201" s="17">
        <f t="shared" si="5"/>
        <v>9.1429862141669399E-3</v>
      </c>
    </row>
    <row r="202" spans="1:5" hidden="1" x14ac:dyDescent="0.2">
      <c r="A202" s="16">
        <v>44802</v>
      </c>
      <c r="B202" s="17">
        <v>-2.9502110467239717E-2</v>
      </c>
      <c r="C202" s="17">
        <v>-6.666355799502699E-3</v>
      </c>
      <c r="D202" s="17">
        <f t="shared" si="4"/>
        <v>-1.4809482351480035E-2</v>
      </c>
      <c r="E202" s="17">
        <f t="shared" si="5"/>
        <v>-1.4692628115759682E-2</v>
      </c>
    </row>
    <row r="203" spans="1:5" hidden="1" x14ac:dyDescent="0.2">
      <c r="A203" s="15">
        <v>44803</v>
      </c>
      <c r="B203" s="17">
        <v>-1.7516052206821175E-2</v>
      </c>
      <c r="C203" s="17">
        <v>-1.1028155571448206E-2</v>
      </c>
      <c r="D203" s="17">
        <f t="shared" si="4"/>
        <v>-2.3860954415245827E-2</v>
      </c>
      <c r="E203" s="17">
        <f t="shared" si="5"/>
        <v>6.344902208424652E-3</v>
      </c>
    </row>
    <row r="204" spans="1:5" hidden="1" x14ac:dyDescent="0.2">
      <c r="A204" s="16">
        <v>44804</v>
      </c>
      <c r="B204" s="17">
        <v>-2.3809519630728193E-2</v>
      </c>
      <c r="C204" s="17">
        <v>-7.8170251059712648E-3</v>
      </c>
      <c r="D204" s="17">
        <f t="shared" ref="D204:D264" si="6">$B$2+$B$3*C204</f>
        <v>-1.7197315729142723E-2</v>
      </c>
      <c r="E204" s="17">
        <f t="shared" ref="E204:E263" si="7">B204-D204</f>
        <v>-6.61220390158547E-3</v>
      </c>
    </row>
    <row r="205" spans="1:5" hidden="1" x14ac:dyDescent="0.2">
      <c r="A205" s="15">
        <v>44805</v>
      </c>
      <c r="B205" s="17">
        <v>-2.9928135187077487E-2</v>
      </c>
      <c r="C205" s="17">
        <v>2.9962320243361873E-3</v>
      </c>
      <c r="D205" s="17">
        <f t="shared" si="6"/>
        <v>5.2420212305266268E-3</v>
      </c>
      <c r="E205" s="17">
        <f t="shared" si="7"/>
        <v>-3.5170156417604112E-2</v>
      </c>
    </row>
    <row r="206" spans="1:5" hidden="1" x14ac:dyDescent="0.2">
      <c r="A206" s="16">
        <v>44806</v>
      </c>
      <c r="B206" s="17">
        <v>-2.5385690766459024E-2</v>
      </c>
      <c r="C206" s="17">
        <v>-1.0736500458081055E-2</v>
      </c>
      <c r="D206" s="17">
        <f t="shared" si="6"/>
        <v>-2.325572073902879E-2</v>
      </c>
      <c r="E206" s="17">
        <f t="shared" si="7"/>
        <v>-2.1299700274302336E-3</v>
      </c>
    </row>
    <row r="207" spans="1:5" hidden="1" x14ac:dyDescent="0.2">
      <c r="A207" s="15">
        <v>44810</v>
      </c>
      <c r="B207" s="17">
        <v>-1.8943129156696159E-2</v>
      </c>
      <c r="C207" s="17">
        <v>-4.0950569838349438E-3</v>
      </c>
      <c r="D207" s="17">
        <f t="shared" si="6"/>
        <v>-9.4736025279021294E-3</v>
      </c>
      <c r="E207" s="17">
        <f t="shared" si="7"/>
        <v>-9.4695266287940297E-3</v>
      </c>
    </row>
    <row r="208" spans="1:5" hidden="1" x14ac:dyDescent="0.2">
      <c r="A208" s="16">
        <v>44811</v>
      </c>
      <c r="B208" s="17">
        <v>1.1305886380174046E-2</v>
      </c>
      <c r="C208" s="17">
        <v>1.8341016392734E-2</v>
      </c>
      <c r="D208" s="17">
        <f t="shared" si="6"/>
        <v>3.7085043445439531E-2</v>
      </c>
      <c r="E208" s="17">
        <f t="shared" si="7"/>
        <v>-2.5779157065265484E-2</v>
      </c>
    </row>
    <row r="209" spans="1:5" hidden="1" x14ac:dyDescent="0.2">
      <c r="A209" s="15">
        <v>44812</v>
      </c>
      <c r="B209" s="17">
        <v>3.9819094895636953E-2</v>
      </c>
      <c r="C209" s="17">
        <v>6.6107218774560383E-3</v>
      </c>
      <c r="D209" s="17">
        <f t="shared" si="6"/>
        <v>1.2742698850051245E-2</v>
      </c>
      <c r="E209" s="17">
        <f t="shared" si="7"/>
        <v>2.7076396045585708E-2</v>
      </c>
    </row>
    <row r="210" spans="1:5" hidden="1" x14ac:dyDescent="0.2">
      <c r="A210" s="16">
        <v>44813</v>
      </c>
      <c r="B210" s="17">
        <v>3.2254146029452091E-2</v>
      </c>
      <c r="C210" s="17">
        <v>1.5271449816332883E-2</v>
      </c>
      <c r="D210" s="17">
        <f t="shared" si="6"/>
        <v>3.0715173766215059E-2</v>
      </c>
      <c r="E210" s="17">
        <f t="shared" si="7"/>
        <v>1.5389722632370324E-3</v>
      </c>
    </row>
    <row r="211" spans="1:5" hidden="1" x14ac:dyDescent="0.2">
      <c r="A211" s="15">
        <v>44816</v>
      </c>
      <c r="B211" s="17">
        <v>-9.4791993858627244E-3</v>
      </c>
      <c r="C211" s="17">
        <v>1.0584272769349701E-2</v>
      </c>
      <c r="D211" s="17">
        <f t="shared" si="6"/>
        <v>2.0988488838683598E-2</v>
      </c>
      <c r="E211" s="17">
        <f t="shared" si="7"/>
        <v>-3.0467688224546322E-2</v>
      </c>
    </row>
    <row r="212" spans="1:5" hidden="1" x14ac:dyDescent="0.2">
      <c r="A212" s="16">
        <v>44817</v>
      </c>
      <c r="B212" s="17">
        <v>-8.9910215799012372E-2</v>
      </c>
      <c r="C212" s="17">
        <v>-4.3236613400616797E-2</v>
      </c>
      <c r="D212" s="17">
        <f t="shared" si="6"/>
        <v>-9.0698950540791121E-2</v>
      </c>
      <c r="E212" s="17">
        <f t="shared" si="7"/>
        <v>7.887347417787488E-4</v>
      </c>
    </row>
    <row r="213" spans="1:5" hidden="1" x14ac:dyDescent="0.2">
      <c r="A213" s="15">
        <v>44818</v>
      </c>
      <c r="B213" s="17">
        <v>5.4523974503579709E-3</v>
      </c>
      <c r="C213" s="17">
        <v>3.3870120853238816E-3</v>
      </c>
      <c r="D213" s="17">
        <f t="shared" si="6"/>
        <v>6.0529559340994892E-3</v>
      </c>
      <c r="E213" s="17">
        <f t="shared" si="7"/>
        <v>-6.0055848374151836E-4</v>
      </c>
    </row>
    <row r="214" spans="1:5" hidden="1" x14ac:dyDescent="0.2">
      <c r="A214" s="16">
        <v>44819</v>
      </c>
      <c r="B214" s="17">
        <v>-1.0200042830998957E-2</v>
      </c>
      <c r="C214" s="17">
        <v>-1.1317739184353415E-2</v>
      </c>
      <c r="D214" s="17">
        <f t="shared" si="6"/>
        <v>-2.4461889377734199E-2</v>
      </c>
      <c r="E214" s="17">
        <f t="shared" si="7"/>
        <v>1.4261846546735242E-2</v>
      </c>
    </row>
    <row r="215" spans="1:5" hidden="1" x14ac:dyDescent="0.2">
      <c r="A215" s="15">
        <v>44820</v>
      </c>
      <c r="B215" s="17">
        <v>-1.9567116972765142E-3</v>
      </c>
      <c r="C215" s="17">
        <v>-7.1821340894484553E-3</v>
      </c>
      <c r="D215" s="17">
        <f t="shared" si="6"/>
        <v>-1.5879809516098731E-2</v>
      </c>
      <c r="E215" s="17">
        <f t="shared" si="7"/>
        <v>1.3923097818822217E-2</v>
      </c>
    </row>
    <row r="216" spans="1:5" hidden="1" x14ac:dyDescent="0.2">
      <c r="A216" s="16">
        <v>44823</v>
      </c>
      <c r="B216" s="17">
        <v>3.3981767033937071E-3</v>
      </c>
      <c r="C216" s="17">
        <v>6.8571007162865349E-3</v>
      </c>
      <c r="D216" s="17">
        <f t="shared" si="6"/>
        <v>1.3253976600836812E-2</v>
      </c>
      <c r="E216" s="17">
        <f t="shared" si="7"/>
        <v>-9.8557998974431044E-3</v>
      </c>
    </row>
    <row r="217" spans="1:5" hidden="1" x14ac:dyDescent="0.2">
      <c r="A217" s="15">
        <v>44824</v>
      </c>
      <c r="B217" s="17">
        <v>-1.9799357946223006E-2</v>
      </c>
      <c r="C217" s="17">
        <v>-1.1272103097361819E-2</v>
      </c>
      <c r="D217" s="17">
        <f t="shared" si="6"/>
        <v>-2.4367186780618017E-2</v>
      </c>
      <c r="E217" s="17">
        <f t="shared" si="7"/>
        <v>4.5678288343950109E-3</v>
      </c>
    </row>
    <row r="218" spans="1:5" hidden="1" x14ac:dyDescent="0.2">
      <c r="A218" s="16">
        <v>44825</v>
      </c>
      <c r="B218" s="17">
        <v>-1.023251352912169E-2</v>
      </c>
      <c r="C218" s="17">
        <v>-1.7116493600784488E-2</v>
      </c>
      <c r="D218" s="17">
        <f t="shared" si="6"/>
        <v>-3.6495285303552533E-2</v>
      </c>
      <c r="E218" s="17">
        <f t="shared" si="7"/>
        <v>2.6262771774430843E-2</v>
      </c>
    </row>
    <row r="219" spans="1:5" hidden="1" x14ac:dyDescent="0.2">
      <c r="A219" s="15">
        <v>44826</v>
      </c>
      <c r="B219" s="17">
        <v>-6.6863629598238883E-2</v>
      </c>
      <c r="C219" s="17">
        <v>-8.4275809796894308E-3</v>
      </c>
      <c r="D219" s="17">
        <f t="shared" si="6"/>
        <v>-1.8464322406036359E-2</v>
      </c>
      <c r="E219" s="17">
        <f t="shared" si="7"/>
        <v>-4.839930719220252E-2</v>
      </c>
    </row>
    <row r="220" spans="1:5" hidden="1" x14ac:dyDescent="0.2">
      <c r="A220" s="16">
        <v>44827</v>
      </c>
      <c r="B220" s="17">
        <v>-2.2158286554350259E-2</v>
      </c>
      <c r="C220" s="17">
        <v>-1.7232619015461026E-2</v>
      </c>
      <c r="D220" s="17">
        <f t="shared" si="6"/>
        <v>-3.6736265174659513E-2</v>
      </c>
      <c r="E220" s="17">
        <f t="shared" si="7"/>
        <v>1.4577978620309254E-2</v>
      </c>
    </row>
    <row r="221" spans="1:5" hidden="1" x14ac:dyDescent="0.2">
      <c r="A221" s="15">
        <v>44830</v>
      </c>
      <c r="B221" s="17">
        <v>-2.4426074971712564E-2</v>
      </c>
      <c r="C221" s="17">
        <v>-1.0340526208282075E-2</v>
      </c>
      <c r="D221" s="17">
        <f t="shared" si="6"/>
        <v>-2.2434007215386822E-2</v>
      </c>
      <c r="E221" s="17">
        <f t="shared" si="7"/>
        <v>-1.9920677563257418E-3</v>
      </c>
    </row>
    <row r="222" spans="1:5" hidden="1" x14ac:dyDescent="0.2">
      <c r="A222" s="16">
        <v>44831</v>
      </c>
      <c r="B222" s="17">
        <v>1.3122097694449941E-2</v>
      </c>
      <c r="C222" s="17">
        <v>-2.1203598092424114E-3</v>
      </c>
      <c r="D222" s="17">
        <f t="shared" si="6"/>
        <v>-5.3757719889617334E-3</v>
      </c>
      <c r="E222" s="17">
        <f t="shared" si="7"/>
        <v>1.8497869683411675E-2</v>
      </c>
    </row>
    <row r="223" spans="1:5" hidden="1" x14ac:dyDescent="0.2">
      <c r="A223" s="15">
        <v>44832</v>
      </c>
      <c r="B223" s="17">
        <v>1.7716279199727847E-2</v>
      </c>
      <c r="C223" s="17">
        <v>1.9672139926234733E-2</v>
      </c>
      <c r="D223" s="17">
        <f t="shared" si="6"/>
        <v>3.984734985720978E-2</v>
      </c>
      <c r="E223" s="17">
        <f t="shared" si="7"/>
        <v>-2.2131070657481933E-2</v>
      </c>
    </row>
    <row r="224" spans="1:5" hidden="1" x14ac:dyDescent="0.2">
      <c r="A224" s="16">
        <v>44833</v>
      </c>
      <c r="B224" s="17">
        <v>-6.1732024327455948E-2</v>
      </c>
      <c r="C224" s="17">
        <v>-2.1126437880238824E-2</v>
      </c>
      <c r="D224" s="17">
        <f t="shared" si="6"/>
        <v>-4.4816597725133314E-2</v>
      </c>
      <c r="E224" s="17">
        <f t="shared" si="7"/>
        <v>-1.6915426602322634E-2</v>
      </c>
    </row>
    <row r="225" spans="1:5" hidden="1" x14ac:dyDescent="0.2">
      <c r="A225" s="15">
        <v>44834</v>
      </c>
      <c r="B225" s="17">
        <v>-1.2160879119415102E-2</v>
      </c>
      <c r="C225" s="17">
        <v>-1.5066695771983274E-2</v>
      </c>
      <c r="D225" s="17">
        <f t="shared" si="6"/>
        <v>-3.2241608208355102E-2</v>
      </c>
      <c r="E225" s="17">
        <f t="shared" si="7"/>
        <v>2.008072908894E-2</v>
      </c>
    </row>
    <row r="226" spans="1:5" hidden="1" x14ac:dyDescent="0.2">
      <c r="A226" s="16">
        <v>44837</v>
      </c>
      <c r="B226" s="17">
        <v>4.3402777359675682E-2</v>
      </c>
      <c r="C226" s="17">
        <v>2.5883894952576147E-2</v>
      </c>
      <c r="D226" s="17">
        <f t="shared" si="6"/>
        <v>5.2737791882889379E-2</v>
      </c>
      <c r="E226" s="17">
        <f t="shared" si="7"/>
        <v>-9.3350145232136972E-3</v>
      </c>
    </row>
    <row r="227" spans="1:5" hidden="1" x14ac:dyDescent="0.2">
      <c r="A227" s="15">
        <v>44838</v>
      </c>
      <c r="B227" s="17">
        <v>2.7076098910927326E-2</v>
      </c>
      <c r="C227" s="17">
        <v>3.0583700679551518E-2</v>
      </c>
      <c r="D227" s="17">
        <f t="shared" si="6"/>
        <v>6.2490683456788862E-2</v>
      </c>
      <c r="E227" s="17">
        <f t="shared" si="7"/>
        <v>-3.5414584545861535E-2</v>
      </c>
    </row>
    <row r="228" spans="1:5" hidden="1" x14ac:dyDescent="0.2">
      <c r="A228" s="16">
        <v>44839</v>
      </c>
      <c r="B228" s="17">
        <v>5.8911509025660891E-4</v>
      </c>
      <c r="C228" s="17">
        <v>-2.0179487570848309E-3</v>
      </c>
      <c r="D228" s="17">
        <f t="shared" si="6"/>
        <v>-5.1632517390439473E-3</v>
      </c>
      <c r="E228" s="17">
        <f t="shared" si="7"/>
        <v>5.7523668293005563E-3</v>
      </c>
    </row>
    <row r="229" spans="1:5" hidden="1" x14ac:dyDescent="0.2">
      <c r="A229" s="15">
        <v>44840</v>
      </c>
      <c r="B229" s="17">
        <v>-1.3247566095214713E-3</v>
      </c>
      <c r="C229" s="17">
        <v>-1.0245080846639998E-2</v>
      </c>
      <c r="D229" s="17">
        <f t="shared" si="6"/>
        <v>-2.2235941951117721E-2</v>
      </c>
      <c r="E229" s="17">
        <f t="shared" si="7"/>
        <v>2.091118534159625E-2</v>
      </c>
    </row>
    <row r="230" spans="1:5" hidden="1" x14ac:dyDescent="0.2">
      <c r="A230" s="16">
        <v>44841</v>
      </c>
      <c r="B230" s="17">
        <v>-0.13868828384721654</v>
      </c>
      <c r="C230" s="17">
        <v>-2.8003617786773516E-2</v>
      </c>
      <c r="D230" s="17">
        <f t="shared" si="6"/>
        <v>-5.9087908893945919E-2</v>
      </c>
      <c r="E230" s="17">
        <f t="shared" si="7"/>
        <v>-7.9600374953270631E-2</v>
      </c>
    </row>
    <row r="231" spans="1:5" hidden="1" x14ac:dyDescent="0.2">
      <c r="A231" s="15">
        <v>44844</v>
      </c>
      <c r="B231" s="17">
        <v>-1.0780240729335477E-2</v>
      </c>
      <c r="C231" s="17">
        <v>-7.4924636339018802E-3</v>
      </c>
      <c r="D231" s="17">
        <f t="shared" si="6"/>
        <v>-1.6523795794480434E-2</v>
      </c>
      <c r="E231" s="17">
        <f t="shared" si="7"/>
        <v>5.7435550651449563E-3</v>
      </c>
    </row>
    <row r="232" spans="1:5" hidden="1" x14ac:dyDescent="0.2">
      <c r="A232" s="16">
        <v>44845</v>
      </c>
      <c r="B232" s="17">
        <v>-3.1136533627372787E-3</v>
      </c>
      <c r="C232" s="17">
        <v>-6.5191757777544046E-3</v>
      </c>
      <c r="D232" s="17">
        <f t="shared" si="6"/>
        <v>-1.450405891967383E-2</v>
      </c>
      <c r="E232" s="17">
        <f t="shared" si="7"/>
        <v>1.1390405556936552E-2</v>
      </c>
    </row>
    <row r="233" spans="1:5" hidden="1" x14ac:dyDescent="0.2">
      <c r="A233" s="15">
        <v>44846</v>
      </c>
      <c r="B233" s="17">
        <v>3.8174111040851777E-3</v>
      </c>
      <c r="C233" s="17">
        <v>-3.2907731480149582E-3</v>
      </c>
      <c r="D233" s="17">
        <f t="shared" si="6"/>
        <v>-7.8045775721747599E-3</v>
      </c>
      <c r="E233" s="17">
        <f t="shared" si="7"/>
        <v>1.1621988676259937E-2</v>
      </c>
    </row>
    <row r="234" spans="1:5" hidden="1" x14ac:dyDescent="0.2">
      <c r="A234" s="16">
        <v>44847</v>
      </c>
      <c r="B234" s="17">
        <v>1.8841835459606715E-2</v>
      </c>
      <c r="C234" s="17">
        <v>2.5965642460864968E-2</v>
      </c>
      <c r="D234" s="17">
        <f t="shared" si="6"/>
        <v>5.2907431785279645E-2</v>
      </c>
      <c r="E234" s="17">
        <f t="shared" si="7"/>
        <v>-3.406559632567293E-2</v>
      </c>
    </row>
    <row r="235" spans="1:5" hidden="1" x14ac:dyDescent="0.2">
      <c r="A235" s="15">
        <v>44848</v>
      </c>
      <c r="B235" s="17">
        <v>-5.0899220731242645E-2</v>
      </c>
      <c r="C235" s="17">
        <v>-2.3662663615654389E-2</v>
      </c>
      <c r="D235" s="17">
        <f t="shared" si="6"/>
        <v>-5.0079694976678732E-2</v>
      </c>
      <c r="E235" s="17">
        <f t="shared" si="7"/>
        <v>-8.1952575456391286E-4</v>
      </c>
    </row>
    <row r="236" spans="1:5" hidden="1" x14ac:dyDescent="0.2">
      <c r="A236" s="16">
        <v>44851</v>
      </c>
      <c r="B236" s="17">
        <v>3.6110127053153418E-2</v>
      </c>
      <c r="C236" s="17">
        <v>2.6480052302171098E-2</v>
      </c>
      <c r="D236" s="17">
        <f t="shared" si="6"/>
        <v>5.3974919187580052E-2</v>
      </c>
      <c r="E236" s="17">
        <f t="shared" si="7"/>
        <v>-1.7864792134426634E-2</v>
      </c>
    </row>
    <row r="237" spans="1:5" hidden="1" x14ac:dyDescent="0.2">
      <c r="A237" s="15">
        <v>44852</v>
      </c>
      <c r="B237" s="17">
        <v>-6.9014693166324914E-4</v>
      </c>
      <c r="C237" s="17">
        <v>1.1427569666488724E-2</v>
      </c>
      <c r="D237" s="17">
        <f t="shared" si="6"/>
        <v>2.2738472493368793E-2</v>
      </c>
      <c r="E237" s="17">
        <f t="shared" si="7"/>
        <v>-2.3428619425032042E-2</v>
      </c>
    </row>
    <row r="238" spans="1:5" hidden="1" x14ac:dyDescent="0.2">
      <c r="A238" s="16">
        <v>44853</v>
      </c>
      <c r="B238" s="17">
        <v>-1.1912960091889913E-2</v>
      </c>
      <c r="C238" s="17">
        <v>-6.6720972934503076E-3</v>
      </c>
      <c r="D238" s="17">
        <f t="shared" si="6"/>
        <v>-1.4821396922250873E-2</v>
      </c>
      <c r="E238" s="17">
        <f t="shared" si="7"/>
        <v>2.9084368303609609E-3</v>
      </c>
    </row>
    <row r="239" spans="1:5" hidden="1" x14ac:dyDescent="0.2">
      <c r="A239" s="15">
        <v>44854</v>
      </c>
      <c r="B239" s="17">
        <v>9.4356267664972293E-3</v>
      </c>
      <c r="C239" s="17">
        <v>-7.9509097065648682E-3</v>
      </c>
      <c r="D239" s="17">
        <f t="shared" si="6"/>
        <v>-1.7475148913929404E-2</v>
      </c>
      <c r="E239" s="17">
        <f t="shared" si="7"/>
        <v>2.6910775680426633E-2</v>
      </c>
    </row>
    <row r="240" spans="1:5" hidden="1" x14ac:dyDescent="0.2">
      <c r="A240" s="16">
        <v>44855</v>
      </c>
      <c r="B240" s="17">
        <v>1.8175510277660623E-2</v>
      </c>
      <c r="C240" s="17">
        <v>2.372481982226482E-2</v>
      </c>
      <c r="D240" s="17">
        <f t="shared" si="6"/>
        <v>4.8257345909353155E-2</v>
      </c>
      <c r="E240" s="17">
        <f t="shared" si="7"/>
        <v>-3.0081835631692533E-2</v>
      </c>
    </row>
    <row r="241" spans="1:5" hidden="1" x14ac:dyDescent="0.2">
      <c r="A241" s="15">
        <v>44858</v>
      </c>
      <c r="B241" s="17">
        <v>-2.0401042588805707E-3</v>
      </c>
      <c r="C241" s="17">
        <v>1.1881976654619875E-2</v>
      </c>
      <c r="D241" s="17">
        <f t="shared" si="6"/>
        <v>2.3681443829445162E-2</v>
      </c>
      <c r="E241" s="17">
        <f t="shared" si="7"/>
        <v>-2.5721548088325732E-2</v>
      </c>
    </row>
    <row r="242" spans="1:5" hidden="1" x14ac:dyDescent="0.2">
      <c r="A242" s="16">
        <v>44859</v>
      </c>
      <c r="B242" s="17">
        <v>4.7189104288947847E-2</v>
      </c>
      <c r="C242" s="17">
        <v>1.6266654579669915E-2</v>
      </c>
      <c r="D242" s="17">
        <f t="shared" si="6"/>
        <v>3.2780391929371107E-2</v>
      </c>
      <c r="E242" s="17">
        <f t="shared" si="7"/>
        <v>1.4408712359576741E-2</v>
      </c>
    </row>
    <row r="243" spans="1:5" hidden="1" x14ac:dyDescent="0.2">
      <c r="A243" s="15">
        <v>44860</v>
      </c>
      <c r="B243" s="17">
        <v>-2.8306517714542623E-2</v>
      </c>
      <c r="C243" s="17">
        <v>-7.3877160723645474E-3</v>
      </c>
      <c r="D243" s="17">
        <f t="shared" si="6"/>
        <v>-1.6306426892519155E-2</v>
      </c>
      <c r="E243" s="17">
        <f t="shared" si="7"/>
        <v>-1.2000090822023468E-2</v>
      </c>
    </row>
    <row r="244" spans="1:5" hidden="1" x14ac:dyDescent="0.2">
      <c r="A244" s="16">
        <v>44861</v>
      </c>
      <c r="B244" s="17">
        <v>-1.8918484459659046E-2</v>
      </c>
      <c r="C244" s="17">
        <v>-6.0826106182112483E-3</v>
      </c>
      <c r="D244" s="17">
        <f t="shared" si="6"/>
        <v>-1.3598112394793388E-2</v>
      </c>
      <c r="E244" s="17">
        <f t="shared" si="7"/>
        <v>-5.3203720648656583E-3</v>
      </c>
    </row>
    <row r="245" spans="1:5" hidden="1" x14ac:dyDescent="0.2">
      <c r="A245" s="15">
        <v>44862</v>
      </c>
      <c r="B245" s="17">
        <v>5.819112519120706E-2</v>
      </c>
      <c r="C245" s="17">
        <v>2.4626377895927698E-2</v>
      </c>
      <c r="D245" s="17">
        <f t="shared" si="6"/>
        <v>5.01282313567111E-2</v>
      </c>
      <c r="E245" s="17">
        <f t="shared" si="7"/>
        <v>8.06289383449596E-3</v>
      </c>
    </row>
    <row r="246" spans="1:5" hidden="1" x14ac:dyDescent="0.2">
      <c r="A246" s="16">
        <v>44865</v>
      </c>
      <c r="B246" s="17">
        <v>-3.1446492517724134E-2</v>
      </c>
      <c r="C246" s="17">
        <v>-7.4544041076575196E-3</v>
      </c>
      <c r="D246" s="17">
        <f t="shared" si="6"/>
        <v>-1.6444815842035863E-2</v>
      </c>
      <c r="E246" s="17">
        <f t="shared" si="7"/>
        <v>-1.5001676675688271E-2</v>
      </c>
    </row>
    <row r="247" spans="1:5" hidden="1" x14ac:dyDescent="0.2">
      <c r="A247" s="15">
        <v>44866</v>
      </c>
      <c r="B247" s="17">
        <v>-6.6600319136321806E-3</v>
      </c>
      <c r="C247" s="17">
        <v>-4.1012306087846451E-3</v>
      </c>
      <c r="D247" s="17">
        <f t="shared" si="6"/>
        <v>-9.4864138435713612E-3</v>
      </c>
      <c r="E247" s="17">
        <f t="shared" si="7"/>
        <v>2.8263819299391806E-3</v>
      </c>
    </row>
    <row r="248" spans="1:5" hidden="1" x14ac:dyDescent="0.2">
      <c r="A248" s="16">
        <v>44867</v>
      </c>
      <c r="B248" s="17">
        <v>-1.726447840984302E-2</v>
      </c>
      <c r="C248" s="17">
        <v>-2.500198485734284E-2</v>
      </c>
      <c r="D248" s="17">
        <f t="shared" si="6"/>
        <v>-5.2859013019089456E-2</v>
      </c>
      <c r="E248" s="17">
        <f t="shared" si="7"/>
        <v>3.5594534609246435E-2</v>
      </c>
    </row>
    <row r="249" spans="1:5" hidden="1" x14ac:dyDescent="0.2">
      <c r="A249" s="15">
        <v>44868</v>
      </c>
      <c r="B249" s="17">
        <v>2.5243041365748953E-2</v>
      </c>
      <c r="C249" s="17">
        <v>-1.0585992315429671E-2</v>
      </c>
      <c r="D249" s="17">
        <f t="shared" si="6"/>
        <v>-2.2943390893596514E-2</v>
      </c>
      <c r="E249" s="17">
        <f t="shared" si="7"/>
        <v>4.8186432259345463E-2</v>
      </c>
    </row>
    <row r="250" spans="1:5" hidden="1" x14ac:dyDescent="0.2">
      <c r="A250" s="16">
        <v>44869</v>
      </c>
      <c r="B250" s="17">
        <v>3.460319406483614E-2</v>
      </c>
      <c r="C250" s="17">
        <v>1.3618724670070526E-2</v>
      </c>
      <c r="D250" s="17">
        <f t="shared" si="6"/>
        <v>2.7285489628328899E-2</v>
      </c>
      <c r="E250" s="17">
        <f t="shared" si="7"/>
        <v>7.3177044365072413E-3</v>
      </c>
    </row>
    <row r="251" spans="1:5" hidden="1" x14ac:dyDescent="0.2">
      <c r="A251" s="15">
        <v>44872</v>
      </c>
      <c r="B251" s="17">
        <v>1.4311034314181237E-2</v>
      </c>
      <c r="C251" s="17">
        <v>9.6139819205598442E-3</v>
      </c>
      <c r="D251" s="17">
        <f t="shared" si="6"/>
        <v>1.8974971260908205E-2</v>
      </c>
      <c r="E251" s="17">
        <f t="shared" si="7"/>
        <v>-4.6639369467269681E-3</v>
      </c>
    </row>
    <row r="252" spans="1:5" hidden="1" x14ac:dyDescent="0.2">
      <c r="A252" s="16">
        <v>44873</v>
      </c>
      <c r="B252" s="17">
        <v>1.2206668051923275E-2</v>
      </c>
      <c r="C252" s="17">
        <v>5.5978928024627006E-3</v>
      </c>
      <c r="D252" s="17">
        <f t="shared" si="6"/>
        <v>1.0640907260112468E-2</v>
      </c>
      <c r="E252" s="17">
        <f t="shared" si="7"/>
        <v>1.5657607918108073E-3</v>
      </c>
    </row>
    <row r="253" spans="1:5" hidden="1" x14ac:dyDescent="0.2">
      <c r="A253" s="15">
        <v>44874</v>
      </c>
      <c r="B253" s="17">
        <v>-6.155051525598132E-2</v>
      </c>
      <c r="C253" s="17">
        <v>-2.077788695478977E-2</v>
      </c>
      <c r="D253" s="17">
        <f t="shared" si="6"/>
        <v>-4.4093295618330128E-2</v>
      </c>
      <c r="E253" s="17">
        <f t="shared" si="7"/>
        <v>-1.7457219637651192E-2</v>
      </c>
    </row>
    <row r="254" spans="1:5" hidden="1" x14ac:dyDescent="0.2">
      <c r="A254" s="16">
        <v>44875</v>
      </c>
      <c r="B254" s="17">
        <v>0.14269030896247625</v>
      </c>
      <c r="C254" s="17">
        <v>5.5434484360344927E-2</v>
      </c>
      <c r="D254" s="17">
        <f t="shared" si="6"/>
        <v>0.11406026161490304</v>
      </c>
      <c r="E254" s="17">
        <f t="shared" si="7"/>
        <v>2.8630047347573212E-2</v>
      </c>
    </row>
    <row r="255" spans="1:5" hidden="1" x14ac:dyDescent="0.2">
      <c r="A255" s="15">
        <v>44876</v>
      </c>
      <c r="B255" s="17">
        <v>5.6959273497130702E-2</v>
      </c>
      <c r="C255" s="17">
        <v>9.2407467881479022E-3</v>
      </c>
      <c r="D255" s="17">
        <f t="shared" si="6"/>
        <v>1.8200445250803027E-2</v>
      </c>
      <c r="E255" s="17">
        <f t="shared" si="7"/>
        <v>3.8758828246327676E-2</v>
      </c>
    </row>
    <row r="256" spans="1:5" hidden="1" x14ac:dyDescent="0.2">
      <c r="A256" s="16">
        <v>44879</v>
      </c>
      <c r="B256" s="17">
        <v>1.6028685763310069E-2</v>
      </c>
      <c r="C256" s="17">
        <v>-8.9357770488009969E-3</v>
      </c>
      <c r="D256" s="17">
        <f t="shared" si="6"/>
        <v>-1.9518915180345944E-2</v>
      </c>
      <c r="E256" s="17">
        <f t="shared" si="7"/>
        <v>3.5547600943656013E-2</v>
      </c>
    </row>
    <row r="257" spans="1:8" hidden="1" x14ac:dyDescent="0.2">
      <c r="A257" s="15">
        <v>44880</v>
      </c>
      <c r="B257" s="17">
        <v>3.8623745606327864E-2</v>
      </c>
      <c r="C257" s="17">
        <v>8.7131165503191443E-3</v>
      </c>
      <c r="D257" s="17">
        <f t="shared" si="6"/>
        <v>1.7105523290280544E-2</v>
      </c>
      <c r="E257" s="17">
        <f t="shared" si="7"/>
        <v>2.151822231604732E-2</v>
      </c>
    </row>
    <row r="258" spans="1:8" hidden="1" x14ac:dyDescent="0.2">
      <c r="A258" s="16">
        <v>44881</v>
      </c>
      <c r="B258" s="17">
        <v>-4.8055593378960482E-2</v>
      </c>
      <c r="C258" s="17">
        <v>-8.252046497990273E-3</v>
      </c>
      <c r="D258" s="17">
        <f t="shared" si="6"/>
        <v>-1.8100058675374817E-2</v>
      </c>
      <c r="E258" s="17">
        <f t="shared" si="7"/>
        <v>-2.9955534703585664E-2</v>
      </c>
    </row>
    <row r="259" spans="1:8" hidden="1" x14ac:dyDescent="0.2">
      <c r="A259" s="15">
        <v>44882</v>
      </c>
      <c r="B259" s="17">
        <v>1.6506253480189859E-2</v>
      </c>
      <c r="C259" s="17">
        <v>-3.0893228355314273E-3</v>
      </c>
      <c r="D259" s="17">
        <f t="shared" si="6"/>
        <v>-7.3865341105262983E-3</v>
      </c>
      <c r="E259" s="17">
        <f t="shared" si="7"/>
        <v>2.3892787590716155E-2</v>
      </c>
    </row>
    <row r="260" spans="1:8" hidden="1" x14ac:dyDescent="0.2">
      <c r="A260" s="16">
        <v>44883</v>
      </c>
      <c r="B260" s="17">
        <v>-4.4655185959519006E-3</v>
      </c>
      <c r="C260" s="17">
        <v>4.7585819088147296E-3</v>
      </c>
      <c r="D260" s="17">
        <f t="shared" si="6"/>
        <v>8.8991952366647732E-3</v>
      </c>
      <c r="E260" s="17">
        <f t="shared" si="7"/>
        <v>-1.3364713832616674E-2</v>
      </c>
    </row>
    <row r="261" spans="1:8" hidden="1" x14ac:dyDescent="0.2">
      <c r="A261" s="15">
        <v>44886</v>
      </c>
      <c r="B261" s="17">
        <v>-1.5087679964060907E-2</v>
      </c>
      <c r="C261" s="17">
        <v>-3.8836886983297791E-3</v>
      </c>
      <c r="D261" s="17">
        <f t="shared" si="6"/>
        <v>-9.0349775952031364E-3</v>
      </c>
      <c r="E261" s="17">
        <f t="shared" si="7"/>
        <v>-6.0527023688577708E-3</v>
      </c>
    </row>
    <row r="262" spans="1:8" hidden="1" x14ac:dyDescent="0.2">
      <c r="A262" s="16">
        <v>44887</v>
      </c>
      <c r="B262" s="17">
        <v>3.8504015329544838E-2</v>
      </c>
      <c r="C262" s="17">
        <v>1.3579987927526016E-2</v>
      </c>
      <c r="D262" s="17">
        <f t="shared" si="6"/>
        <v>2.7205104337550978E-2</v>
      </c>
      <c r="E262" s="17">
        <f t="shared" si="7"/>
        <v>1.1298910991993861E-2</v>
      </c>
    </row>
    <row r="263" spans="1:8" x14ac:dyDescent="0.2">
      <c r="A263" s="20">
        <v>44888</v>
      </c>
      <c r="B263" s="22">
        <v>1.5282412304038706E-2</v>
      </c>
      <c r="C263" s="22">
        <v>5.9146891478476515E-3</v>
      </c>
      <c r="D263" s="17">
        <f t="shared" si="6"/>
        <v>1.1298313243898832E-2</v>
      </c>
      <c r="E263" s="17">
        <f t="shared" si="7"/>
        <v>3.9840990601398736E-3</v>
      </c>
      <c r="F263" s="17">
        <f>E263</f>
        <v>3.9840990601398736E-3</v>
      </c>
      <c r="G263">
        <f>E263/$B$5</f>
        <v>0.16867742497409693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-1.6492174228604828E-2</v>
      </c>
      <c r="C264" s="22">
        <v>-2.8304419763336419E-4</v>
      </c>
      <c r="D264" s="17">
        <f t="shared" si="6"/>
        <v>-1.5630314230686E-3</v>
      </c>
      <c r="E264" s="17">
        <f t="shared" ref="E264:E293" si="8">B264-D264</f>
        <v>-1.4929142805536227E-2</v>
      </c>
      <c r="F264" s="17">
        <f>F263+E264</f>
        <v>-1.0945043745396354E-2</v>
      </c>
      <c r="G264">
        <f t="shared" ref="G264:G282" si="9">E264/$B$5</f>
        <v>-0.6320649480587982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-2.5951516689935228E-2</v>
      </c>
      <c r="C265" s="22">
        <v>-1.5444192913123267E-2</v>
      </c>
      <c r="D265" s="17">
        <f t="shared" ref="D265:D293" si="11">$B$2+$B$3*C265</f>
        <v>-3.3024978607234287E-2</v>
      </c>
      <c r="E265" s="17">
        <f t="shared" si="8"/>
        <v>7.0734619172990593E-3</v>
      </c>
      <c r="F265" s="17">
        <f t="shared" ref="F265:F282" si="12">F264+E265</f>
        <v>-3.8715818280972945E-3</v>
      </c>
      <c r="G265">
        <f t="shared" si="9"/>
        <v>0.29947381424307645</v>
      </c>
      <c r="H265" t="str">
        <f t="shared" si="10"/>
        <v>no</v>
      </c>
    </row>
    <row r="266" spans="1:8" x14ac:dyDescent="0.2">
      <c r="A266" s="21">
        <v>44894</v>
      </c>
      <c r="B266" s="22">
        <v>2.7325719575197471E-3</v>
      </c>
      <c r="C266" s="22">
        <v>-1.5918653377758885E-3</v>
      </c>
      <c r="D266" s="17">
        <f t="shared" si="11"/>
        <v>-4.2790565975075693E-3</v>
      </c>
      <c r="E266" s="17">
        <f t="shared" si="8"/>
        <v>7.0116285550273164E-3</v>
      </c>
      <c r="F266" s="17">
        <f t="shared" si="12"/>
        <v>3.1400467269300219E-3</v>
      </c>
      <c r="G266">
        <f t="shared" si="9"/>
        <v>0.29685593447451419</v>
      </c>
      <c r="H266" t="str">
        <f t="shared" si="10"/>
        <v>no</v>
      </c>
    </row>
    <row r="267" spans="1:8" x14ac:dyDescent="0.2">
      <c r="A267" s="18">
        <v>44895</v>
      </c>
      <c r="B267" s="19">
        <v>5.7773510001794204E-2</v>
      </c>
      <c r="C267" s="19">
        <v>3.0947872397389053E-2</v>
      </c>
      <c r="D267" s="19">
        <f>$B$2+$B$3*C267</f>
        <v>6.3246401349118853E-2</v>
      </c>
      <c r="E267" s="19">
        <f t="shared" si="8"/>
        <v>-5.4728913473246488E-3</v>
      </c>
      <c r="F267" s="19">
        <f t="shared" si="12"/>
        <v>-2.3328446203946269E-3</v>
      </c>
      <c r="G267" s="27">
        <f t="shared" si="9"/>
        <v>-0.23170940423286757</v>
      </c>
      <c r="H267" s="27" t="str">
        <f t="shared" si="10"/>
        <v>no</v>
      </c>
    </row>
    <row r="268" spans="1:8" x14ac:dyDescent="0.2">
      <c r="A268" s="21">
        <v>44896</v>
      </c>
      <c r="B268" s="22">
        <v>-1.9321641348862828E-3</v>
      </c>
      <c r="C268" s="22">
        <v>-8.6763321804983473E-4</v>
      </c>
      <c r="D268" s="17">
        <f t="shared" si="11"/>
        <v>-2.7761524886244721E-3</v>
      </c>
      <c r="E268" s="17">
        <f t="shared" si="8"/>
        <v>8.4398835373818929E-4</v>
      </c>
      <c r="F268" s="17">
        <f t="shared" si="12"/>
        <v>-1.4888562666564376E-3</v>
      </c>
      <c r="G268">
        <f t="shared" si="9"/>
        <v>3.5732490600192804E-2</v>
      </c>
      <c r="H268" t="str">
        <f t="shared" si="10"/>
        <v>no</v>
      </c>
    </row>
    <row r="269" spans="1:8" x14ac:dyDescent="0.2">
      <c r="A269" s="20">
        <v>44897</v>
      </c>
      <c r="B269" s="22">
        <v>-3.2266389928805816E-2</v>
      </c>
      <c r="C269" s="22">
        <v>-1.194660488065602E-3</v>
      </c>
      <c r="D269" s="17">
        <f t="shared" si="11"/>
        <v>-3.4547893709674267E-3</v>
      </c>
      <c r="E269" s="17">
        <f t="shared" si="8"/>
        <v>-2.881160055783839E-2</v>
      </c>
      <c r="F269" s="17">
        <f t="shared" si="12"/>
        <v>-3.0300456824494826E-2</v>
      </c>
      <c r="G269">
        <f t="shared" si="9"/>
        <v>-1.2198157018986908</v>
      </c>
      <c r="H269" t="str">
        <f t="shared" si="10"/>
        <v>no</v>
      </c>
    </row>
    <row r="270" spans="1:8" x14ac:dyDescent="0.2">
      <c r="A270" s="21">
        <v>44900</v>
      </c>
      <c r="B270" s="22">
        <v>-1.8138177506840547E-2</v>
      </c>
      <c r="C270" s="22">
        <v>-1.7894212283564803E-2</v>
      </c>
      <c r="D270" s="17">
        <f t="shared" si="11"/>
        <v>-3.8109183074819301E-2</v>
      </c>
      <c r="E270" s="17">
        <f t="shared" si="8"/>
        <v>1.9971005567978754E-2</v>
      </c>
      <c r="F270" s="17">
        <f t="shared" si="12"/>
        <v>-1.0329451256516072E-2</v>
      </c>
      <c r="G270">
        <f t="shared" si="9"/>
        <v>0.84552561131141701</v>
      </c>
      <c r="H270" t="str">
        <f t="shared" si="10"/>
        <v>no</v>
      </c>
    </row>
    <row r="271" spans="1:8" x14ac:dyDescent="0.2">
      <c r="A271" s="20">
        <v>44901</v>
      </c>
      <c r="B271" s="22">
        <v>-4.5504020355000008E-2</v>
      </c>
      <c r="C271" s="22">
        <v>-1.4399194981406072E-2</v>
      </c>
      <c r="D271" s="17">
        <f t="shared" si="11"/>
        <v>-3.0856431200159636E-2</v>
      </c>
      <c r="E271" s="17">
        <f t="shared" si="8"/>
        <v>-1.4647589154840372E-2</v>
      </c>
      <c r="F271" s="17">
        <f t="shared" si="12"/>
        <v>-2.4977040411356444E-2</v>
      </c>
      <c r="G271">
        <f t="shared" si="9"/>
        <v>-0.62014462577901897</v>
      </c>
      <c r="H271" t="str">
        <f t="shared" si="10"/>
        <v>no</v>
      </c>
    </row>
    <row r="272" spans="1:8" x14ac:dyDescent="0.2">
      <c r="A272" s="21">
        <v>44902</v>
      </c>
      <c r="B272" s="22">
        <v>-1.8499681176631366E-3</v>
      </c>
      <c r="C272" s="22">
        <v>-1.8623708845491027E-3</v>
      </c>
      <c r="D272" s="17">
        <f t="shared" si="11"/>
        <v>-4.840401346860734E-3</v>
      </c>
      <c r="E272" s="17">
        <f t="shared" si="8"/>
        <v>2.9904332291975973E-3</v>
      </c>
      <c r="F272" s="17">
        <f t="shared" si="12"/>
        <v>-2.1986607182158849E-2</v>
      </c>
      <c r="G272">
        <f t="shared" si="9"/>
        <v>0.12660794047633822</v>
      </c>
      <c r="H272" t="str">
        <f t="shared" si="10"/>
        <v>no</v>
      </c>
    </row>
    <row r="273" spans="1:8" x14ac:dyDescent="0.2">
      <c r="A273" s="20">
        <v>44903</v>
      </c>
      <c r="B273" s="22">
        <v>4.7049021090153076E-3</v>
      </c>
      <c r="C273" s="22">
        <v>7.5217819575039702E-3</v>
      </c>
      <c r="D273" s="17">
        <f t="shared" si="11"/>
        <v>1.4633302567352992E-2</v>
      </c>
      <c r="E273" s="17">
        <f t="shared" si="8"/>
        <v>-9.9284004583376842E-3</v>
      </c>
      <c r="F273" s="17">
        <f t="shared" si="12"/>
        <v>-3.1915007640496533E-2</v>
      </c>
      <c r="G273">
        <f t="shared" si="9"/>
        <v>-0.4203452268993656</v>
      </c>
      <c r="H273" t="str">
        <f t="shared" si="10"/>
        <v>no</v>
      </c>
    </row>
    <row r="274" spans="1:8" x14ac:dyDescent="0.2">
      <c r="A274" s="21">
        <v>44904</v>
      </c>
      <c r="B274" s="22">
        <v>-2.6678087842294196E-2</v>
      </c>
      <c r="C274" s="22">
        <v>-7.349578247904498E-3</v>
      </c>
      <c r="D274" s="17">
        <f t="shared" si="11"/>
        <v>-1.6227284458037578E-2</v>
      </c>
      <c r="E274" s="17">
        <f t="shared" si="8"/>
        <v>-1.0450803384256618E-2</v>
      </c>
      <c r="F274" s="17">
        <f t="shared" si="12"/>
        <v>-4.2365811024753147E-2</v>
      </c>
      <c r="G274">
        <f t="shared" si="9"/>
        <v>-0.44246254351544539</v>
      </c>
      <c r="H274" t="str">
        <f t="shared" si="10"/>
        <v>no</v>
      </c>
    </row>
    <row r="275" spans="1:8" x14ac:dyDescent="0.2">
      <c r="A275" s="20">
        <v>44907</v>
      </c>
      <c r="B275" s="22">
        <v>3.0325148594674056E-2</v>
      </c>
      <c r="C275" s="22">
        <v>1.4279296218109305E-2</v>
      </c>
      <c r="D275" s="17">
        <f t="shared" si="11"/>
        <v>2.8656287286591108E-2</v>
      </c>
      <c r="E275" s="17">
        <f t="shared" si="8"/>
        <v>1.6688613080829487E-3</v>
      </c>
      <c r="F275" s="17">
        <f t="shared" si="12"/>
        <v>-4.0696949716670199E-2</v>
      </c>
      <c r="G275">
        <f t="shared" si="9"/>
        <v>7.0655679951003025E-2</v>
      </c>
      <c r="H275" t="str">
        <f t="shared" si="10"/>
        <v>no</v>
      </c>
    </row>
    <row r="276" spans="1:8" x14ac:dyDescent="0.2">
      <c r="A276" s="21">
        <v>44908</v>
      </c>
      <c r="B276" s="22">
        <v>1.3867318272610785E-2</v>
      </c>
      <c r="C276" s="22">
        <v>7.2896644387934195E-3</v>
      </c>
      <c r="D276" s="17">
        <f t="shared" si="11"/>
        <v>1.4151619467263767E-2</v>
      </c>
      <c r="E276" s="17">
        <f t="shared" si="8"/>
        <v>-2.8430119465298193E-4</v>
      </c>
      <c r="F276" s="17">
        <f t="shared" si="12"/>
        <v>-4.098125091132318E-2</v>
      </c>
      <c r="G276">
        <f t="shared" si="9"/>
        <v>-1.2036646857229719E-2</v>
      </c>
      <c r="H276" t="str">
        <f t="shared" si="10"/>
        <v>no</v>
      </c>
    </row>
    <row r="277" spans="1:8" x14ac:dyDescent="0.2">
      <c r="A277" s="20">
        <v>44909</v>
      </c>
      <c r="B277" s="22">
        <v>-3.7962333046436925E-2</v>
      </c>
      <c r="C277" s="22">
        <v>-6.0527246341003371E-3</v>
      </c>
      <c r="D277" s="17">
        <f t="shared" si="11"/>
        <v>-1.3536093924340444E-2</v>
      </c>
      <c r="E277" s="17">
        <f t="shared" si="8"/>
        <v>-2.4426239122096481E-2</v>
      </c>
      <c r="F277" s="17">
        <f t="shared" si="12"/>
        <v>-6.5407490033419668E-2</v>
      </c>
      <c r="G277">
        <f t="shared" si="9"/>
        <v>-1.0341497675442162</v>
      </c>
      <c r="H277" t="str">
        <f t="shared" si="10"/>
        <v>no</v>
      </c>
    </row>
    <row r="278" spans="1:8" x14ac:dyDescent="0.2">
      <c r="A278" s="21">
        <v>44910</v>
      </c>
      <c r="B278" s="22">
        <v>-3.4817953217079811E-2</v>
      </c>
      <c r="C278" s="22">
        <v>-2.4921675023714007E-2</v>
      </c>
      <c r="D278" s="17">
        <f t="shared" si="11"/>
        <v>-5.2692356534715157E-2</v>
      </c>
      <c r="E278" s="17">
        <f t="shared" si="8"/>
        <v>1.7874403317635346E-2</v>
      </c>
      <c r="F278" s="17">
        <f t="shared" si="12"/>
        <v>-4.7533086715784323E-2</v>
      </c>
      <c r="G278">
        <f t="shared" si="9"/>
        <v>0.75676038147036806</v>
      </c>
      <c r="H278" t="str">
        <f t="shared" si="10"/>
        <v>no</v>
      </c>
    </row>
    <row r="279" spans="1:8" x14ac:dyDescent="0.2">
      <c r="A279" s="20">
        <v>44911</v>
      </c>
      <c r="B279" s="22">
        <v>-1.6834437663269974E-2</v>
      </c>
      <c r="C279" s="22">
        <v>-1.1137750774080746E-2</v>
      </c>
      <c r="D279" s="17">
        <f t="shared" si="11"/>
        <v>-2.4088382992167579E-2</v>
      </c>
      <c r="E279" s="17">
        <f t="shared" si="8"/>
        <v>7.2539453288976048E-3</v>
      </c>
      <c r="F279" s="17">
        <f t="shared" si="12"/>
        <v>-4.0279141386886722E-2</v>
      </c>
      <c r="G279">
        <f t="shared" si="9"/>
        <v>0.30711505926721849</v>
      </c>
      <c r="H279" t="str">
        <f t="shared" si="10"/>
        <v>no</v>
      </c>
    </row>
    <row r="280" spans="1:8" x14ac:dyDescent="0.2">
      <c r="A280" s="21">
        <v>44914</v>
      </c>
      <c r="B280" s="22">
        <v>-1.253642070492289E-2</v>
      </c>
      <c r="C280" s="22">
        <v>-9.0075160018523448E-3</v>
      </c>
      <c r="D280" s="17">
        <f t="shared" si="11"/>
        <v>-1.9667785638271266E-2</v>
      </c>
      <c r="E280" s="17">
        <f t="shared" si="8"/>
        <v>7.1313649333483754E-3</v>
      </c>
      <c r="F280" s="17">
        <f t="shared" si="12"/>
        <v>-3.314777645353835E-2</v>
      </c>
      <c r="G280">
        <f t="shared" si="9"/>
        <v>0.30192529235594484</v>
      </c>
      <c r="H280" t="str">
        <f t="shared" si="10"/>
        <v>no</v>
      </c>
    </row>
    <row r="281" spans="1:8" x14ac:dyDescent="0.2">
      <c r="A281" s="20">
        <v>44915</v>
      </c>
      <c r="B281" s="22">
        <v>7.1219498366394962E-3</v>
      </c>
      <c r="C281" s="22">
        <v>1.0373383615349674E-3</v>
      </c>
      <c r="D281" s="17">
        <f t="shared" si="11"/>
        <v>1.1769856507699394E-3</v>
      </c>
      <c r="E281" s="17">
        <f t="shared" si="8"/>
        <v>5.9449641858695564E-3</v>
      </c>
      <c r="F281" s="17">
        <f t="shared" si="12"/>
        <v>-2.7202812267668793E-2</v>
      </c>
      <c r="G281">
        <f t="shared" si="9"/>
        <v>0.25169586280329581</v>
      </c>
      <c r="H281" t="str">
        <f t="shared" si="10"/>
        <v>no</v>
      </c>
    </row>
    <row r="282" spans="1:8" x14ac:dyDescent="0.2">
      <c r="A282" s="21">
        <v>44916</v>
      </c>
      <c r="B282" s="22">
        <v>4.0430394005137593E-2</v>
      </c>
      <c r="C282" s="22">
        <v>1.4867993802734736E-2</v>
      </c>
      <c r="D282" s="17">
        <f t="shared" si="11"/>
        <v>2.9877934317597936E-2</v>
      </c>
      <c r="E282" s="17">
        <f t="shared" si="8"/>
        <v>1.0552459687539657E-2</v>
      </c>
      <c r="F282" s="17">
        <f t="shared" si="12"/>
        <v>-1.6650352580129136E-2</v>
      </c>
      <c r="G282">
        <f t="shared" si="9"/>
        <v>0.44676643335636895</v>
      </c>
      <c r="H282" t="str">
        <f t="shared" si="10"/>
        <v>no</v>
      </c>
    </row>
    <row r="283" spans="1:8" x14ac:dyDescent="0.2">
      <c r="A283" s="15">
        <v>44917</v>
      </c>
      <c r="B283" s="17">
        <v>-5.6442075614649312E-2</v>
      </c>
      <c r="C283" s="17">
        <v>-1.4451699568616361E-2</v>
      </c>
      <c r="D283" s="17">
        <f t="shared" si="11"/>
        <v>-3.0965387096624712E-2</v>
      </c>
      <c r="E283" s="17">
        <f t="shared" si="8"/>
        <v>-2.54766885180246E-2</v>
      </c>
    </row>
    <row r="284" spans="1:8" x14ac:dyDescent="0.2">
      <c r="A284" s="16">
        <v>44918</v>
      </c>
      <c r="B284" s="17">
        <v>1.033504582534972E-2</v>
      </c>
      <c r="C284" s="17">
        <v>5.8681025252820262E-3</v>
      </c>
      <c r="D284" s="17">
        <f t="shared" si="11"/>
        <v>1.1201638124740423E-2</v>
      </c>
      <c r="E284" s="17">
        <f t="shared" si="8"/>
        <v>-8.6659229939070256E-4</v>
      </c>
    </row>
    <row r="285" spans="1:8" x14ac:dyDescent="0.2">
      <c r="A285" s="15">
        <v>44922</v>
      </c>
      <c r="B285" s="17">
        <v>-1.9373779453490836E-2</v>
      </c>
      <c r="C285" s="17">
        <v>-4.0496221104097119E-3</v>
      </c>
      <c r="D285" s="17">
        <f t="shared" si="11"/>
        <v>-9.3793174829593651E-3</v>
      </c>
      <c r="E285" s="17">
        <f t="shared" si="8"/>
        <v>-9.9944619705314708E-3</v>
      </c>
    </row>
    <row r="286" spans="1:8" x14ac:dyDescent="0.2">
      <c r="A286" s="16">
        <v>44923</v>
      </c>
      <c r="B286" s="17">
        <v>-1.1063707252645605E-2</v>
      </c>
      <c r="C286" s="17">
        <v>-1.2020638322615351E-2</v>
      </c>
      <c r="D286" s="17">
        <f t="shared" si="11"/>
        <v>-2.5920523942884167E-2</v>
      </c>
      <c r="E286" s="17">
        <f t="shared" si="8"/>
        <v>1.4856816690238563E-2</v>
      </c>
    </row>
    <row r="287" spans="1:8" x14ac:dyDescent="0.2">
      <c r="A287" s="15">
        <v>44924</v>
      </c>
      <c r="B287" s="17">
        <v>3.5959725283267296E-2</v>
      </c>
      <c r="C287" s="17">
        <v>1.7461331644819111E-2</v>
      </c>
      <c r="D287" s="17">
        <f t="shared" si="11"/>
        <v>3.5259548847570592E-2</v>
      </c>
      <c r="E287" s="17">
        <f t="shared" si="8"/>
        <v>7.0017643569670468E-4</v>
      </c>
    </row>
    <row r="288" spans="1:8" x14ac:dyDescent="0.2">
      <c r="A288" s="16">
        <v>44925</v>
      </c>
      <c r="B288" s="17">
        <v>-7.7141394620838799E-4</v>
      </c>
      <c r="C288" s="17">
        <v>-2.5407424823445934E-3</v>
      </c>
      <c r="D288" s="17">
        <f t="shared" si="11"/>
        <v>-6.2481371181795729E-3</v>
      </c>
      <c r="E288" s="17">
        <f t="shared" si="8"/>
        <v>5.4767231719711849E-3</v>
      </c>
    </row>
    <row r="289" spans="1:5" x14ac:dyDescent="0.2">
      <c r="A289" s="15">
        <v>44929</v>
      </c>
      <c r="B289" s="17">
        <v>-1.157943552372076E-2</v>
      </c>
      <c r="C289" s="17">
        <v>-4.000548879248611E-3</v>
      </c>
      <c r="D289" s="17">
        <f t="shared" si="11"/>
        <v>-9.2774822305045496E-3</v>
      </c>
      <c r="E289" s="17">
        <f t="shared" si="8"/>
        <v>-2.3019532932162107E-3</v>
      </c>
    </row>
    <row r="290" spans="1:5" x14ac:dyDescent="0.2">
      <c r="A290" s="16">
        <v>44930</v>
      </c>
      <c r="B290" s="17">
        <v>9.9969861387407821E-3</v>
      </c>
      <c r="C290" s="17">
        <v>7.5389705750443792E-3</v>
      </c>
      <c r="D290" s="17">
        <f t="shared" si="11"/>
        <v>1.4668971855173688E-2</v>
      </c>
      <c r="E290" s="17">
        <f t="shared" si="8"/>
        <v>-4.6719857164329061E-3</v>
      </c>
    </row>
    <row r="291" spans="1:5" x14ac:dyDescent="0.2">
      <c r="A291" s="15">
        <v>44931</v>
      </c>
      <c r="B291" s="17">
        <v>-3.6034669023999211E-2</v>
      </c>
      <c r="C291" s="17">
        <v>-1.1645528874622113E-2</v>
      </c>
      <c r="D291" s="17">
        <f t="shared" si="11"/>
        <v>-2.5142108411019673E-2</v>
      </c>
      <c r="E291" s="17">
        <f t="shared" si="8"/>
        <v>-1.0892560612979538E-2</v>
      </c>
    </row>
    <row r="292" spans="1:5" x14ac:dyDescent="0.2">
      <c r="A292" s="16">
        <v>44932</v>
      </c>
      <c r="B292" s="17">
        <v>2.6151086243123789E-2</v>
      </c>
      <c r="C292" s="17">
        <v>2.284078102943865E-2</v>
      </c>
      <c r="D292" s="17">
        <f t="shared" si="11"/>
        <v>4.6422815932067603E-2</v>
      </c>
      <c r="E292" s="17">
        <f t="shared" si="8"/>
        <v>-2.0271729688943814E-2</v>
      </c>
    </row>
    <row r="293" spans="1:5" x14ac:dyDescent="0.2">
      <c r="A293" s="15">
        <v>44935</v>
      </c>
      <c r="B293" s="17">
        <v>5.1282032930690669E-2</v>
      </c>
      <c r="C293" s="17">
        <v>-7.6763254526313052E-4</v>
      </c>
      <c r="D293" s="17">
        <f t="shared" si="11"/>
        <v>-2.5686341834724432E-3</v>
      </c>
      <c r="E293" s="17">
        <f t="shared" si="8"/>
        <v>5.3850667114163114E-2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24E6-2D5F-1B44-A6C7-2D55D36E7894}">
  <sheetPr codeName="Sheet5"/>
  <dimension ref="A2:S293"/>
  <sheetViews>
    <sheetView topLeftCell="L2" zoomScale="90" workbookViewId="0">
      <selection activeCell="R15" sqref="R15"/>
    </sheetView>
  </sheetViews>
  <sheetFormatPr baseColWidth="10" defaultRowHeight="15" x14ac:dyDescent="0.2"/>
  <cols>
    <col min="2" max="2" width="18.6640625" customWidth="1"/>
    <col min="11" max="11" width="4.6640625" customWidth="1"/>
    <col min="12" max="12" width="3" customWidth="1"/>
    <col min="13" max="13" width="3.1640625" customWidth="1"/>
    <col min="14" max="14" width="17.1640625" customWidth="1"/>
    <col min="15" max="15" width="16.83203125" customWidth="1"/>
  </cols>
  <sheetData>
    <row r="2" spans="1:19" x14ac:dyDescent="0.2">
      <c r="A2" t="s">
        <v>29</v>
      </c>
      <c r="B2">
        <f>INTERCEPT(B11:B262,C11:C262)</f>
        <v>-5.0872624733741176E-5</v>
      </c>
      <c r="D2" t="s">
        <v>88</v>
      </c>
      <c r="E2">
        <f>_xlfn.STDEV.S(E11:E262)</f>
        <v>1.4277648030643781E-2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0.96655411056511953</v>
      </c>
      <c r="G3" t="s">
        <v>175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0.51297900285041764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1.4306174828377222E-2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94</v>
      </c>
      <c r="H9" s="78"/>
    </row>
    <row r="10" spans="1:19" x14ac:dyDescent="0.2">
      <c r="A10" t="s">
        <v>0</v>
      </c>
      <c r="B10" t="s">
        <v>73</v>
      </c>
      <c r="C10" t="s">
        <v>16</v>
      </c>
      <c r="D10" t="s">
        <v>43</v>
      </c>
      <c r="E10" t="s">
        <v>44</v>
      </c>
      <c r="F10" t="s">
        <v>68</v>
      </c>
      <c r="G10" t="s">
        <v>70</v>
      </c>
      <c r="H10" t="s">
        <v>71</v>
      </c>
      <c r="N10" t="s">
        <v>89</v>
      </c>
    </row>
    <row r="11" spans="1:19" x14ac:dyDescent="0.2">
      <c r="A11" s="15">
        <v>44523</v>
      </c>
      <c r="B11" s="17">
        <v>2.636135761168612E-2</v>
      </c>
      <c r="C11" s="17">
        <v>1.657132912945114E-3</v>
      </c>
      <c r="D11" s="17">
        <f>$B$2+$B$3*C11</f>
        <v>1.5508360040261092E-3</v>
      </c>
      <c r="E11" s="17">
        <f>B11-D11</f>
        <v>2.4810521607660011E-2</v>
      </c>
    </row>
    <row r="12" spans="1:19" x14ac:dyDescent="0.2">
      <c r="A12" s="16">
        <v>44524</v>
      </c>
      <c r="B12" s="17">
        <v>2.7368217868193323E-3</v>
      </c>
      <c r="C12" s="17">
        <v>2.2938506357221833E-3</v>
      </c>
      <c r="D12" s="17">
        <f t="shared" ref="D12:D75" si="0">$B$2+$B$3*C12</f>
        <v>2.1662581362459476E-3</v>
      </c>
      <c r="E12" s="17">
        <f t="shared" ref="E12:E75" si="1">B12-D12</f>
        <v>5.7056365057338472E-4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-3.9260855577737508E-2</v>
      </c>
      <c r="C13" s="17">
        <v>-2.2724822637582465E-2</v>
      </c>
      <c r="D13" s="17">
        <f t="shared" si="0"/>
        <v>-2.2015643356952354E-2</v>
      </c>
      <c r="E13" s="17">
        <f t="shared" si="1"/>
        <v>-1.7245212220785153E-2</v>
      </c>
      <c r="N13" s="17">
        <f>SUM(E266:E268)</f>
        <v>-2.9312395887827657E-2</v>
      </c>
      <c r="O13" s="17">
        <f>SUM(E265:E269)</f>
        <v>-4.8268331025503354E-2</v>
      </c>
      <c r="P13" s="17">
        <f>SUM(E267:E272)</f>
        <v>-0.1083350029945169</v>
      </c>
      <c r="Q13" s="17">
        <f>SUM(E267:E277)</f>
        <v>-0.137188066719485</v>
      </c>
      <c r="R13" s="17">
        <f>SUM(E267:E282)</f>
        <v>-9.611654164812522E-2</v>
      </c>
    </row>
    <row r="14" spans="1:19" x14ac:dyDescent="0.2">
      <c r="A14" s="16">
        <v>44529</v>
      </c>
      <c r="B14" s="17">
        <v>-3.7149152751980719E-3</v>
      </c>
      <c r="C14" s="17">
        <v>1.3200199537034996E-2</v>
      </c>
      <c r="D14" s="17">
        <f t="shared" si="0"/>
        <v>1.2707834498067222E-2</v>
      </c>
      <c r="E14" s="17">
        <f t="shared" si="1"/>
        <v>-1.6422749773265292E-2</v>
      </c>
    </row>
    <row r="15" spans="1:19" x14ac:dyDescent="0.2">
      <c r="A15" s="15">
        <v>44530</v>
      </c>
      <c r="B15" s="17">
        <v>-2.456697153611509E-2</v>
      </c>
      <c r="C15" s="17">
        <v>-1.896131033450521E-2</v>
      </c>
      <c r="D15" s="17">
        <f t="shared" si="0"/>
        <v>-1.8378005070250635E-2</v>
      </c>
      <c r="E15" s="17">
        <f t="shared" si="1"/>
        <v>-6.1889664658644553E-3</v>
      </c>
      <c r="N15">
        <f>N13/(B5 * SQRT(3))</f>
        <v>-1.1829521070063593</v>
      </c>
      <c r="O15">
        <f>O13/(B5 * SQRT(5))</f>
        <v>-1.5088767001420811</v>
      </c>
      <c r="P15">
        <f>P13/(B5 * SQRT(6))</f>
        <v>-3.0915028161252964</v>
      </c>
      <c r="Q15">
        <f>Q13/(B5*SQRT(11))</f>
        <v>-2.8913220307197824</v>
      </c>
      <c r="R15">
        <f>R13/(B5*SQRT(16))</f>
        <v>-1.6796338434483522</v>
      </c>
    </row>
    <row r="16" spans="1:19" x14ac:dyDescent="0.2">
      <c r="A16" s="16">
        <v>44531</v>
      </c>
      <c r="B16" s="17">
        <v>-1.4166842807774027E-2</v>
      </c>
      <c r="C16" s="17">
        <v>-1.1815187417889228E-2</v>
      </c>
      <c r="D16" s="17">
        <f t="shared" si="0"/>
        <v>-1.1470890590591854E-2</v>
      </c>
      <c r="E16" s="17">
        <f t="shared" si="1"/>
        <v>-2.695952217182173E-3</v>
      </c>
      <c r="N16" t="str">
        <f>IF(ABS(N15)&lt;O2, "no", "yes")</f>
        <v>no</v>
      </c>
      <c r="O16" t="str">
        <f>IF(ABS(O15)&lt;O3, "no", "yes")</f>
        <v>no</v>
      </c>
      <c r="P16" s="26" t="str">
        <f>IF(ABS(P15)&lt;O4, "no", "yes")</f>
        <v>yes</v>
      </c>
      <c r="Q16" s="26" t="str">
        <f>IF(ABS(Q15)&lt;O5, "no", "yes")</f>
        <v>yes</v>
      </c>
      <c r="R16" t="str">
        <f>IF(ABS(R15)&lt;O6, "no", "yes")</f>
        <v>no</v>
      </c>
    </row>
    <row r="17" spans="1:5" x14ac:dyDescent="0.2">
      <c r="A17" s="15">
        <v>44532</v>
      </c>
      <c r="B17" s="17">
        <v>2.887922605945592E-2</v>
      </c>
      <c r="C17" s="17">
        <v>1.419443613158311E-2</v>
      </c>
      <c r="D17" s="17">
        <f t="shared" si="0"/>
        <v>1.3668817965401968E-2</v>
      </c>
      <c r="E17" s="17">
        <f t="shared" si="1"/>
        <v>1.5210408094053952E-2</v>
      </c>
    </row>
    <row r="18" spans="1:5" hidden="1" x14ac:dyDescent="0.2">
      <c r="A18" s="16">
        <v>44533</v>
      </c>
      <c r="B18" s="17">
        <v>-2.2722185484550295E-2</v>
      </c>
      <c r="C18" s="17">
        <v>-8.4485637302975647E-3</v>
      </c>
      <c r="D18" s="17">
        <f t="shared" si="0"/>
        <v>-8.2168666266242314E-3</v>
      </c>
      <c r="E18" s="17">
        <f t="shared" si="1"/>
        <v>-1.4505318857926063E-2</v>
      </c>
    </row>
    <row r="19" spans="1:5" hidden="1" x14ac:dyDescent="0.2">
      <c r="A19" s="15">
        <v>44536</v>
      </c>
      <c r="B19" s="17">
        <v>6.3825390158862572E-3</v>
      </c>
      <c r="C19" s="17">
        <v>1.1730872577451423E-2</v>
      </c>
      <c r="D19" s="17">
        <f t="shared" si="0"/>
        <v>1.128765048551757E-2</v>
      </c>
      <c r="E19" s="17">
        <f t="shared" si="1"/>
        <v>-4.9051114696313132E-3</v>
      </c>
    </row>
    <row r="20" spans="1:5" hidden="1" x14ac:dyDescent="0.2">
      <c r="A20" s="16">
        <v>44537</v>
      </c>
      <c r="B20" s="17">
        <v>1.2683742604967074E-2</v>
      </c>
      <c r="C20" s="17">
        <v>2.0707080374404274E-2</v>
      </c>
      <c r="D20" s="17">
        <f t="shared" si="0"/>
        <v>1.9963641028949024E-2</v>
      </c>
      <c r="E20" s="17">
        <f t="shared" si="1"/>
        <v>-7.2798984239819502E-3</v>
      </c>
    </row>
    <row r="21" spans="1:5" hidden="1" x14ac:dyDescent="0.2">
      <c r="A21" s="15">
        <v>44538</v>
      </c>
      <c r="B21" s="17">
        <v>-1.2301355167522288E-2</v>
      </c>
      <c r="C21" s="17">
        <v>3.0852853123166657E-3</v>
      </c>
      <c r="D21" s="17">
        <f t="shared" si="0"/>
        <v>2.9312225761521206E-3</v>
      </c>
      <c r="E21" s="17">
        <f t="shared" si="1"/>
        <v>-1.5232577743674407E-2</v>
      </c>
    </row>
    <row r="22" spans="1:5" hidden="1" x14ac:dyDescent="0.2">
      <c r="A22" s="16">
        <v>44539</v>
      </c>
      <c r="B22" s="17">
        <v>7.4728325143194052E-3</v>
      </c>
      <c r="C22" s="17">
        <v>-7.1810801698947158E-3</v>
      </c>
      <c r="D22" s="17">
        <f t="shared" si="0"/>
        <v>-6.991775181243145E-3</v>
      </c>
      <c r="E22" s="17">
        <f t="shared" si="1"/>
        <v>1.4464607695562549E-2</v>
      </c>
    </row>
    <row r="23" spans="1:5" hidden="1" x14ac:dyDescent="0.2">
      <c r="A23" s="15">
        <v>44540</v>
      </c>
      <c r="B23" s="17">
        <v>6.7445454122871951E-4</v>
      </c>
      <c r="C23" s="17">
        <v>9.5490733384817617E-3</v>
      </c>
      <c r="D23" s="17">
        <f t="shared" si="0"/>
        <v>9.1788234626635941E-3</v>
      </c>
      <c r="E23" s="17">
        <f t="shared" si="1"/>
        <v>-8.5043689214348746E-3</v>
      </c>
    </row>
    <row r="24" spans="1:5" hidden="1" x14ac:dyDescent="0.2">
      <c r="A24" s="16">
        <v>44543</v>
      </c>
      <c r="B24" s="17">
        <v>-2.1114066938462628E-2</v>
      </c>
      <c r="C24" s="17">
        <v>-9.1361676115676582E-3</v>
      </c>
      <c r="D24" s="17">
        <f t="shared" si="0"/>
        <v>-8.8814729845063719E-3</v>
      </c>
      <c r="E24" s="17">
        <f t="shared" si="1"/>
        <v>-1.2232593953956256E-2</v>
      </c>
    </row>
    <row r="25" spans="1:5" hidden="1" x14ac:dyDescent="0.2">
      <c r="A25" s="15">
        <v>44544</v>
      </c>
      <c r="B25" s="17">
        <v>1.2620220884304256E-2</v>
      </c>
      <c r="C25" s="17">
        <v>-7.4706775774360246E-3</v>
      </c>
      <c r="D25" s="17">
        <f t="shared" si="0"/>
        <v>-7.2716867459111994E-3</v>
      </c>
      <c r="E25" s="17">
        <f t="shared" si="1"/>
        <v>1.9891907630215457E-2</v>
      </c>
    </row>
    <row r="26" spans="1:5" hidden="1" x14ac:dyDescent="0.2">
      <c r="A26" s="16">
        <v>44545</v>
      </c>
      <c r="B26" s="17">
        <v>-4.3053503078218647E-3</v>
      </c>
      <c r="C26" s="17">
        <v>1.6348464630746795E-2</v>
      </c>
      <c r="D26" s="17">
        <f t="shared" si="0"/>
        <v>1.5750803065543044E-2</v>
      </c>
      <c r="E26" s="17">
        <f t="shared" si="1"/>
        <v>-2.0056153373364909E-2</v>
      </c>
    </row>
    <row r="27" spans="1:5" hidden="1" x14ac:dyDescent="0.2">
      <c r="A27" s="15">
        <v>44546</v>
      </c>
      <c r="B27" s="17">
        <v>2.4123787054895596E-2</v>
      </c>
      <c r="C27" s="17">
        <v>-8.7434153799804681E-3</v>
      </c>
      <c r="D27" s="17">
        <f t="shared" si="0"/>
        <v>-8.5018567006321481E-3</v>
      </c>
      <c r="E27" s="17">
        <f t="shared" si="1"/>
        <v>3.2625643755527747E-2</v>
      </c>
    </row>
    <row r="28" spans="1:5" hidden="1" x14ac:dyDescent="0.2">
      <c r="A28" s="16">
        <v>44547</v>
      </c>
      <c r="B28" s="17">
        <v>-2.4888788286488883E-2</v>
      </c>
      <c r="C28" s="17">
        <v>-1.0287680637092622E-2</v>
      </c>
      <c r="D28" s="17">
        <f t="shared" si="0"/>
        <v>-9.994472632696802E-3</v>
      </c>
      <c r="E28" s="17">
        <f t="shared" si="1"/>
        <v>-1.4894315653792081E-2</v>
      </c>
    </row>
    <row r="29" spans="1:5" hidden="1" x14ac:dyDescent="0.2">
      <c r="A29" s="15">
        <v>44550</v>
      </c>
      <c r="B29" s="17">
        <v>-1.640831169108159E-2</v>
      </c>
      <c r="C29" s="17">
        <v>-1.138805785140995E-2</v>
      </c>
      <c r="D29" s="17">
        <f t="shared" si="0"/>
        <v>-1.105804675236741E-2</v>
      </c>
      <c r="E29" s="17">
        <f t="shared" si="1"/>
        <v>-5.3502649387141797E-3</v>
      </c>
    </row>
    <row r="30" spans="1:5" hidden="1" x14ac:dyDescent="0.2">
      <c r="A30" s="16">
        <v>44551</v>
      </c>
      <c r="B30" s="17">
        <v>2.3864710655302934E-2</v>
      </c>
      <c r="C30" s="17">
        <v>1.7777934551572505E-2</v>
      </c>
      <c r="D30" s="17">
        <f t="shared" si="0"/>
        <v>1.7132463093446328E-2</v>
      </c>
      <c r="E30" s="17">
        <f t="shared" si="1"/>
        <v>6.7322475618566066E-3</v>
      </c>
    </row>
    <row r="31" spans="1:5" hidden="1" x14ac:dyDescent="0.2">
      <c r="A31" s="15">
        <v>44552</v>
      </c>
      <c r="B31" s="17">
        <v>2.0363431180481228E-3</v>
      </c>
      <c r="C31" s="17">
        <v>1.0180197220578835E-2</v>
      </c>
      <c r="D31" s="17">
        <f t="shared" si="0"/>
        <v>9.7888388451803365E-3</v>
      </c>
      <c r="E31" s="17">
        <f t="shared" si="1"/>
        <v>-7.7524957271322137E-3</v>
      </c>
    </row>
    <row r="32" spans="1:5" hidden="1" x14ac:dyDescent="0.2">
      <c r="A32" s="16">
        <v>44553</v>
      </c>
      <c r="B32" s="17">
        <v>3.1618156086881122E-3</v>
      </c>
      <c r="C32" s="17">
        <v>6.2236999216618294E-3</v>
      </c>
      <c r="D32" s="17">
        <f t="shared" si="0"/>
        <v>5.9646701174723132E-3</v>
      </c>
      <c r="E32" s="17">
        <f t="shared" si="1"/>
        <v>-2.802854508784201E-3</v>
      </c>
    </row>
    <row r="33" spans="1:5" hidden="1" x14ac:dyDescent="0.2">
      <c r="A33" s="15">
        <v>44557</v>
      </c>
      <c r="B33" s="17">
        <v>4.9526653449150082E-3</v>
      </c>
      <c r="C33" s="17">
        <v>1.3838935247475259E-2</v>
      </c>
      <c r="D33" s="17">
        <f t="shared" si="0"/>
        <v>1.3325207124557991E-2</v>
      </c>
      <c r="E33" s="17">
        <f t="shared" si="1"/>
        <v>-8.3725417796429828E-3</v>
      </c>
    </row>
    <row r="34" spans="1:5" hidden="1" x14ac:dyDescent="0.2">
      <c r="A34" s="16">
        <v>44558</v>
      </c>
      <c r="B34" s="17">
        <v>1.3441893013874662E-3</v>
      </c>
      <c r="C34" s="17">
        <v>-1.0101548486260992E-3</v>
      </c>
      <c r="D34" s="17">
        <f t="shared" si="0"/>
        <v>-1.0272419459805833E-3</v>
      </c>
      <c r="E34" s="17">
        <f t="shared" si="1"/>
        <v>2.3714312473680495E-3</v>
      </c>
    </row>
    <row r="35" spans="1:5" hidden="1" x14ac:dyDescent="0.2">
      <c r="A35" s="15">
        <v>44559</v>
      </c>
      <c r="B35" s="17">
        <v>-1.5660533837735802E-3</v>
      </c>
      <c r="C35" s="17">
        <v>1.4018951394270118E-3</v>
      </c>
      <c r="D35" s="17">
        <f t="shared" si="0"/>
        <v>1.3041348848606984E-3</v>
      </c>
      <c r="E35" s="17">
        <f t="shared" si="1"/>
        <v>-2.8701882686342785E-3</v>
      </c>
    </row>
    <row r="36" spans="1:5" hidden="1" x14ac:dyDescent="0.2">
      <c r="A36" s="16">
        <v>44560</v>
      </c>
      <c r="B36" s="17">
        <v>-2.2405677378092292E-3</v>
      </c>
      <c r="C36" s="17">
        <v>-2.9897555945093135E-3</v>
      </c>
      <c r="D36" s="17">
        <f t="shared" si="0"/>
        <v>-2.940633184191781E-3</v>
      </c>
      <c r="E36" s="17">
        <f t="shared" si="1"/>
        <v>7.0006544638255173E-4</v>
      </c>
    </row>
    <row r="37" spans="1:5" hidden="1" x14ac:dyDescent="0.2">
      <c r="A37" s="15">
        <v>44561</v>
      </c>
      <c r="B37" s="17">
        <v>-8.9837101643996942E-4</v>
      </c>
      <c r="C37" s="17">
        <v>-2.6261799136575448E-3</v>
      </c>
      <c r="D37" s="17">
        <f t="shared" si="0"/>
        <v>-2.5892176153629919E-3</v>
      </c>
      <c r="E37" s="17">
        <f t="shared" si="1"/>
        <v>1.6908465989230225E-3</v>
      </c>
    </row>
    <row r="38" spans="1:5" hidden="1" x14ac:dyDescent="0.2">
      <c r="A38" s="16">
        <v>44564</v>
      </c>
      <c r="B38" s="17">
        <v>3.7986196313977372E-2</v>
      </c>
      <c r="C38" s="17">
        <v>6.3740525309705642E-3</v>
      </c>
      <c r="D38" s="17">
        <f t="shared" si="0"/>
        <v>6.1099940500338621E-3</v>
      </c>
      <c r="E38" s="17">
        <f t="shared" si="1"/>
        <v>3.1876202263943512E-2</v>
      </c>
    </row>
    <row r="39" spans="1:5" hidden="1" x14ac:dyDescent="0.2">
      <c r="A39" s="15">
        <v>44565</v>
      </c>
      <c r="B39" s="17">
        <v>3.9194506882907154E-2</v>
      </c>
      <c r="C39" s="17">
        <v>-6.2962195706051105E-4</v>
      </c>
      <c r="D39" s="17">
        <f t="shared" si="0"/>
        <v>-6.5943631543263336E-4</v>
      </c>
      <c r="E39" s="17">
        <f t="shared" si="1"/>
        <v>3.9853943198339785E-2</v>
      </c>
    </row>
    <row r="40" spans="1:5" hidden="1" x14ac:dyDescent="0.2">
      <c r="A40" s="16">
        <v>44566</v>
      </c>
      <c r="B40" s="17">
        <v>-1.687867817786104E-2</v>
      </c>
      <c r="C40" s="17">
        <v>-1.9392757790687165E-2</v>
      </c>
      <c r="D40" s="17">
        <f t="shared" si="0"/>
        <v>-1.8795022382516166E-2</v>
      </c>
      <c r="E40" s="17">
        <f t="shared" si="1"/>
        <v>1.9163442046551266E-3</v>
      </c>
    </row>
    <row r="41" spans="1:5" hidden="1" x14ac:dyDescent="0.2">
      <c r="A41" s="15">
        <v>44567</v>
      </c>
      <c r="B41" s="17">
        <v>2.013557374430297E-2</v>
      </c>
      <c r="C41" s="17">
        <v>-9.6376901620764954E-4</v>
      </c>
      <c r="D41" s="17">
        <f t="shared" si="0"/>
        <v>-9.8240752898454608E-4</v>
      </c>
      <c r="E41" s="17">
        <f t="shared" si="1"/>
        <v>2.1117981273287515E-2</v>
      </c>
    </row>
    <row r="42" spans="1:5" hidden="1" x14ac:dyDescent="0.2">
      <c r="A42" s="16">
        <v>44568</v>
      </c>
      <c r="B42" s="17">
        <v>2.1816116762813698E-2</v>
      </c>
      <c r="C42" s="17">
        <v>-4.050216740091761E-3</v>
      </c>
      <c r="D42" s="17">
        <f t="shared" si="0"/>
        <v>-3.9656262635490904E-3</v>
      </c>
      <c r="E42" s="17">
        <f t="shared" si="1"/>
        <v>2.578174302636279E-2</v>
      </c>
    </row>
    <row r="43" spans="1:5" hidden="1" x14ac:dyDescent="0.2">
      <c r="A43" s="15">
        <v>44571</v>
      </c>
      <c r="B43" s="17">
        <v>-5.0835304961708294E-3</v>
      </c>
      <c r="C43" s="17">
        <v>-1.4410312534549607E-3</v>
      </c>
      <c r="D43" s="17">
        <f t="shared" si="0"/>
        <v>-1.4437073062134403E-3</v>
      </c>
      <c r="E43" s="17">
        <f t="shared" si="1"/>
        <v>-3.6398231899573892E-3</v>
      </c>
    </row>
    <row r="44" spans="1:5" hidden="1" x14ac:dyDescent="0.2">
      <c r="A44" s="16">
        <v>44572</v>
      </c>
      <c r="B44" s="17">
        <v>5.7224165595126664E-3</v>
      </c>
      <c r="C44" s="17">
        <v>9.159984668711818E-3</v>
      </c>
      <c r="D44" s="17">
        <f t="shared" si="0"/>
        <v>8.802748209523141E-3</v>
      </c>
      <c r="E44" s="17">
        <f t="shared" si="1"/>
        <v>-3.0803316500104747E-3</v>
      </c>
    </row>
    <row r="45" spans="1:5" hidden="1" x14ac:dyDescent="0.2">
      <c r="A45" s="15">
        <v>44573</v>
      </c>
      <c r="B45" s="17">
        <v>-7.112299810295819E-3</v>
      </c>
      <c r="C45" s="17">
        <v>2.8177544430294521E-3</v>
      </c>
      <c r="D45" s="17">
        <f t="shared" si="0"/>
        <v>2.6726395147395046E-3</v>
      </c>
      <c r="E45" s="17">
        <f t="shared" si="1"/>
        <v>-9.7849393250353245E-3</v>
      </c>
    </row>
    <row r="46" spans="1:5" hidden="1" x14ac:dyDescent="0.2">
      <c r="A46" s="16">
        <v>44574</v>
      </c>
      <c r="B46" s="17">
        <v>-2.046764148483815E-3</v>
      </c>
      <c r="C46" s="17">
        <v>-1.42436152864307E-2</v>
      </c>
      <c r="D46" s="17">
        <f t="shared" si="0"/>
        <v>-1.3818097529141506E-2</v>
      </c>
      <c r="E46" s="17">
        <f t="shared" si="1"/>
        <v>1.1771333380657691E-2</v>
      </c>
    </row>
    <row r="47" spans="1:5" hidden="1" x14ac:dyDescent="0.2">
      <c r="A47" s="15">
        <v>44575</v>
      </c>
      <c r="B47" s="17">
        <v>-1.7432148640590728E-2</v>
      </c>
      <c r="C47" s="17">
        <v>8.1998026974883231E-4</v>
      </c>
      <c r="D47" s="17">
        <f t="shared" si="0"/>
        <v>7.4168267557428826E-4</v>
      </c>
      <c r="E47" s="17">
        <f t="shared" si="1"/>
        <v>-1.8173831316165016E-2</v>
      </c>
    </row>
    <row r="48" spans="1:5" hidden="1" x14ac:dyDescent="0.2">
      <c r="A48" s="16">
        <v>44579</v>
      </c>
      <c r="B48" s="17">
        <v>-3.4439600958457328E-2</v>
      </c>
      <c r="C48" s="17">
        <v>-1.8387945694007368E-2</v>
      </c>
      <c r="D48" s="17">
        <f t="shared" si="0"/>
        <v>-1.7823817120124753E-2</v>
      </c>
      <c r="E48" s="17">
        <f t="shared" si="1"/>
        <v>-1.6615783838332576E-2</v>
      </c>
    </row>
    <row r="49" spans="1:5" hidden="1" x14ac:dyDescent="0.2">
      <c r="A49" s="15">
        <v>44580</v>
      </c>
      <c r="B49" s="17">
        <v>3.8910783461214571E-3</v>
      </c>
      <c r="C49" s="17">
        <v>-9.6895418683388135E-3</v>
      </c>
      <c r="D49" s="17">
        <f t="shared" si="0"/>
        <v>-9.4163391470694496E-3</v>
      </c>
      <c r="E49" s="17">
        <f t="shared" si="1"/>
        <v>1.3307417493190907E-2</v>
      </c>
    </row>
    <row r="50" spans="1:5" hidden="1" x14ac:dyDescent="0.2">
      <c r="A50" s="16">
        <v>44581</v>
      </c>
      <c r="B50" s="17">
        <v>-1.4857851787642873E-2</v>
      </c>
      <c r="C50" s="17">
        <v>-1.103737849414832E-2</v>
      </c>
      <c r="D50" s="17">
        <f t="shared" si="0"/>
        <v>-1.0719096178115849E-2</v>
      </c>
      <c r="E50" s="17">
        <f t="shared" si="1"/>
        <v>-4.1387556095270235E-3</v>
      </c>
    </row>
    <row r="51" spans="1:5" hidden="1" x14ac:dyDescent="0.2">
      <c r="A51" s="15">
        <v>44582</v>
      </c>
      <c r="B51" s="17">
        <v>-1.8142067919400651E-2</v>
      </c>
      <c r="C51" s="17">
        <v>-1.8914821867908604E-2</v>
      </c>
      <c r="D51" s="17">
        <f t="shared" si="0"/>
        <v>-1.8333071451767814E-2</v>
      </c>
      <c r="E51" s="17">
        <f t="shared" si="1"/>
        <v>1.9100353236716286E-4</v>
      </c>
    </row>
    <row r="52" spans="1:5" hidden="1" x14ac:dyDescent="0.2">
      <c r="A52" s="16">
        <v>44585</v>
      </c>
      <c r="B52" s="17">
        <v>-8.2368772581676852E-3</v>
      </c>
      <c r="C52" s="17">
        <v>2.7717389433818962E-3</v>
      </c>
      <c r="D52" s="17">
        <f t="shared" si="0"/>
        <v>2.6281630444054517E-3</v>
      </c>
      <c r="E52" s="17">
        <f t="shared" si="1"/>
        <v>-1.0865040302573136E-2</v>
      </c>
    </row>
    <row r="53" spans="1:5" hidden="1" x14ac:dyDescent="0.2">
      <c r="A53" s="15">
        <v>44586</v>
      </c>
      <c r="B53" s="17">
        <v>1.9752944935495176E-2</v>
      </c>
      <c r="C53" s="17">
        <v>-1.2171906253646725E-2</v>
      </c>
      <c r="D53" s="17">
        <f t="shared" si="0"/>
        <v>-1.1815678647609268E-2</v>
      </c>
      <c r="E53" s="17">
        <f t="shared" si="1"/>
        <v>3.1568623583104444E-2</v>
      </c>
    </row>
    <row r="54" spans="1:5" hidden="1" x14ac:dyDescent="0.2">
      <c r="A54" s="16">
        <v>44587</v>
      </c>
      <c r="B54" s="17">
        <v>1.0345615321964985E-2</v>
      </c>
      <c r="C54" s="17">
        <v>-1.4966358477518371E-3</v>
      </c>
      <c r="D54" s="17">
        <f t="shared" si="0"/>
        <v>-1.4974521553973918E-3</v>
      </c>
      <c r="E54" s="17">
        <f t="shared" si="1"/>
        <v>1.1843067477362378E-2</v>
      </c>
    </row>
    <row r="55" spans="1:5" hidden="1" x14ac:dyDescent="0.2">
      <c r="A55" s="15">
        <v>44588</v>
      </c>
      <c r="B55" s="17">
        <v>-9.3681225506517807E-3</v>
      </c>
      <c r="C55" s="17">
        <v>-5.3840887577105701E-3</v>
      </c>
      <c r="D55" s="17">
        <f t="shared" si="0"/>
        <v>-5.2548857451463404E-3</v>
      </c>
      <c r="E55" s="17">
        <f t="shared" si="1"/>
        <v>-4.1132368055054403E-3</v>
      </c>
    </row>
    <row r="56" spans="1:5" hidden="1" x14ac:dyDescent="0.2">
      <c r="A56" s="16">
        <v>44589</v>
      </c>
      <c r="B56" s="17">
        <v>8.7969797761997537E-3</v>
      </c>
      <c r="C56" s="17">
        <v>2.4347646888076113E-2</v>
      </c>
      <c r="D56" s="17">
        <f t="shared" si="0"/>
        <v>2.3482445557524267E-2</v>
      </c>
      <c r="E56" s="17">
        <f t="shared" si="1"/>
        <v>-1.4685465781324514E-2</v>
      </c>
    </row>
    <row r="57" spans="1:5" hidden="1" x14ac:dyDescent="0.2">
      <c r="A57" s="15">
        <v>44592</v>
      </c>
      <c r="B57" s="17">
        <v>5.8861966756980078E-3</v>
      </c>
      <c r="C57" s="17">
        <v>1.8885951732779516E-2</v>
      </c>
      <c r="D57" s="17">
        <f t="shared" si="0"/>
        <v>1.8203421654518742E-2</v>
      </c>
      <c r="E57" s="17">
        <f t="shared" si="1"/>
        <v>-1.2317224978820734E-2</v>
      </c>
    </row>
    <row r="58" spans="1:5" hidden="1" x14ac:dyDescent="0.2">
      <c r="A58" s="16">
        <v>44593</v>
      </c>
      <c r="B58" s="17">
        <v>1.7338387272909594E-2</v>
      </c>
      <c r="C58" s="17">
        <v>6.8630035578014503E-3</v>
      </c>
      <c r="D58" s="17">
        <f t="shared" si="0"/>
        <v>6.5825916748822912E-3</v>
      </c>
      <c r="E58" s="17">
        <f t="shared" si="1"/>
        <v>1.0755795598027303E-2</v>
      </c>
    </row>
    <row r="59" spans="1:5" hidden="1" x14ac:dyDescent="0.2">
      <c r="A59" s="15">
        <v>44594</v>
      </c>
      <c r="B59" s="17">
        <v>-1.0651528744038963E-3</v>
      </c>
      <c r="C59" s="17">
        <v>9.4225154473364103E-3</v>
      </c>
      <c r="D59" s="17">
        <f t="shared" si="0"/>
        <v>9.0564984127526026E-3</v>
      </c>
      <c r="E59" s="17">
        <f t="shared" si="1"/>
        <v>-1.0121651287156499E-2</v>
      </c>
    </row>
    <row r="60" spans="1:5" hidden="1" x14ac:dyDescent="0.2">
      <c r="A60" s="16">
        <v>44595</v>
      </c>
      <c r="B60" s="17">
        <v>-9.8100871065237572E-3</v>
      </c>
      <c r="C60" s="17">
        <v>-2.4391082077444004E-2</v>
      </c>
      <c r="D60" s="17">
        <f t="shared" si="0"/>
        <v>-2.3626173267818459E-2</v>
      </c>
      <c r="E60" s="17">
        <f t="shared" si="1"/>
        <v>1.3816086161294702E-2</v>
      </c>
    </row>
    <row r="61" spans="1:5" hidden="1" x14ac:dyDescent="0.2">
      <c r="A61" s="15">
        <v>44596</v>
      </c>
      <c r="B61" s="17">
        <v>3.9844807958577144E-2</v>
      </c>
      <c r="C61" s="17">
        <v>5.1569298644233985E-3</v>
      </c>
      <c r="D61" s="17">
        <f t="shared" si="0"/>
        <v>4.93357913362072E-3</v>
      </c>
      <c r="E61" s="17">
        <f t="shared" si="1"/>
        <v>3.4911228824956425E-2</v>
      </c>
    </row>
    <row r="62" spans="1:5" hidden="1" x14ac:dyDescent="0.2">
      <c r="A62" s="16">
        <v>44599</v>
      </c>
      <c r="B62" s="17">
        <v>4.7640418168160004E-3</v>
      </c>
      <c r="C62" s="17">
        <v>-3.7017126347429485E-3</v>
      </c>
      <c r="D62" s="17">
        <f t="shared" si="0"/>
        <v>-3.6287781879753771E-3</v>
      </c>
      <c r="E62" s="17">
        <f t="shared" si="1"/>
        <v>8.3928200047913779E-3</v>
      </c>
    </row>
    <row r="63" spans="1:5" hidden="1" x14ac:dyDescent="0.2">
      <c r="A63" s="15">
        <v>44600</v>
      </c>
      <c r="B63" s="17">
        <v>1.7934444748185063E-2</v>
      </c>
      <c r="C63" s="17">
        <v>8.4012071916632625E-3</v>
      </c>
      <c r="D63" s="17">
        <f t="shared" si="0"/>
        <v>8.06934872007763E-3</v>
      </c>
      <c r="E63" s="17">
        <f t="shared" si="1"/>
        <v>9.8650960281074333E-3</v>
      </c>
    </row>
    <row r="64" spans="1:5" hidden="1" x14ac:dyDescent="0.2">
      <c r="A64" s="16">
        <v>44601</v>
      </c>
      <c r="B64" s="17">
        <v>-2.025294992756832E-3</v>
      </c>
      <c r="C64" s="17">
        <v>1.4517207887505545E-2</v>
      </c>
      <c r="D64" s="17">
        <f t="shared" si="0"/>
        <v>1.398079433286312E-2</v>
      </c>
      <c r="E64" s="17">
        <f t="shared" si="1"/>
        <v>-1.6006089325619952E-2</v>
      </c>
    </row>
    <row r="65" spans="1:5" hidden="1" x14ac:dyDescent="0.2">
      <c r="A65" s="15">
        <v>44602</v>
      </c>
      <c r="B65" s="17">
        <v>-4.6670298688895606E-3</v>
      </c>
      <c r="C65" s="17">
        <v>-1.8115725668459759E-2</v>
      </c>
      <c r="D65" s="17">
        <f t="shared" si="0"/>
        <v>-1.7560701735453568E-2</v>
      </c>
      <c r="E65" s="17">
        <f t="shared" si="1"/>
        <v>1.2893671866564007E-2</v>
      </c>
    </row>
    <row r="66" spans="1:5" hidden="1" x14ac:dyDescent="0.2">
      <c r="A66" s="16">
        <v>44603</v>
      </c>
      <c r="B66" s="17">
        <v>-2.3038008237455054E-2</v>
      </c>
      <c r="C66" s="17">
        <v>-1.896945434456343E-2</v>
      </c>
      <c r="D66" s="17">
        <f t="shared" si="0"/>
        <v>-1.838587669664889E-2</v>
      </c>
      <c r="E66" s="17">
        <f t="shared" si="1"/>
        <v>-4.6521315408061641E-3</v>
      </c>
    </row>
    <row r="67" spans="1:5" hidden="1" x14ac:dyDescent="0.2">
      <c r="A67" s="15">
        <v>44606</v>
      </c>
      <c r="B67" s="17">
        <v>-1.0433610963691664E-2</v>
      </c>
      <c r="C67" s="17">
        <v>-3.8405967262932217E-3</v>
      </c>
      <c r="D67" s="17">
        <f t="shared" si="0"/>
        <v>-3.7630171775553962E-3</v>
      </c>
      <c r="E67" s="17">
        <f t="shared" si="1"/>
        <v>-6.6705937861362679E-3</v>
      </c>
    </row>
    <row r="68" spans="1:5" hidden="1" x14ac:dyDescent="0.2">
      <c r="A68" s="16">
        <v>44607</v>
      </c>
      <c r="B68" s="17">
        <v>7.8023608670312328E-3</v>
      </c>
      <c r="C68" s="17">
        <v>1.5766721170720421E-2</v>
      </c>
      <c r="D68" s="17">
        <f t="shared" si="0"/>
        <v>1.5188516532960177E-2</v>
      </c>
      <c r="E68" s="17">
        <f t="shared" si="1"/>
        <v>-7.3861556659289441E-3</v>
      </c>
    </row>
    <row r="69" spans="1:5" hidden="1" x14ac:dyDescent="0.2">
      <c r="A69" s="15">
        <v>44608</v>
      </c>
      <c r="B69" s="17">
        <v>-2.3016222297174149E-3</v>
      </c>
      <c r="C69" s="17">
        <v>8.8120775589506373E-4</v>
      </c>
      <c r="D69" s="17">
        <f t="shared" si="0"/>
        <v>8.008623539884971E-4</v>
      </c>
      <c r="E69" s="17">
        <f t="shared" si="1"/>
        <v>-3.1024845837059121E-3</v>
      </c>
    </row>
    <row r="70" spans="1:5" hidden="1" x14ac:dyDescent="0.2">
      <c r="A70" s="16">
        <v>44609</v>
      </c>
      <c r="B70" s="17">
        <v>-3.3766886751260161E-2</v>
      </c>
      <c r="C70" s="17">
        <v>-2.1173138152195015E-2</v>
      </c>
      <c r="D70" s="17">
        <f t="shared" si="0"/>
        <v>-2.0515856339300993E-2</v>
      </c>
      <c r="E70" s="17">
        <f t="shared" si="1"/>
        <v>-1.3251030411959169E-2</v>
      </c>
    </row>
    <row r="71" spans="1:5" hidden="1" x14ac:dyDescent="0.2">
      <c r="A71" s="15">
        <v>44610</v>
      </c>
      <c r="B71" s="17">
        <v>-2.3876428058069443E-3</v>
      </c>
      <c r="C71" s="17">
        <v>-7.1661613961429005E-3</v>
      </c>
      <c r="D71" s="17">
        <f t="shared" si="0"/>
        <v>-6.9773553791487369E-3</v>
      </c>
      <c r="E71" s="17">
        <f t="shared" si="1"/>
        <v>4.5897125733417926E-3</v>
      </c>
    </row>
    <row r="72" spans="1:5" hidden="1" x14ac:dyDescent="0.2">
      <c r="A72" s="16">
        <v>44614</v>
      </c>
      <c r="B72" s="17">
        <v>-8.7031008830821266E-3</v>
      </c>
      <c r="C72" s="17">
        <v>-1.0142945264832837E-2</v>
      </c>
      <c r="D72" s="17">
        <f t="shared" si="0"/>
        <v>-9.854578063694934E-3</v>
      </c>
      <c r="E72" s="17">
        <f t="shared" si="1"/>
        <v>1.1514771806128074E-3</v>
      </c>
    </row>
    <row r="73" spans="1:5" hidden="1" x14ac:dyDescent="0.2">
      <c r="A73" s="15">
        <v>44615</v>
      </c>
      <c r="B73" s="17">
        <v>-1.7120310133906247E-2</v>
      </c>
      <c r="C73" s="17">
        <v>-1.8412122845487655E-2</v>
      </c>
      <c r="D73" s="17">
        <f t="shared" si="0"/>
        <v>-1.784718564526978E-2</v>
      </c>
      <c r="E73" s="17">
        <f t="shared" si="1"/>
        <v>7.2687551136353321E-4</v>
      </c>
    </row>
    <row r="74" spans="1:5" hidden="1" x14ac:dyDescent="0.2">
      <c r="A74" s="16">
        <v>44616</v>
      </c>
      <c r="B74" s="17">
        <v>-2.6351143126569054E-2</v>
      </c>
      <c r="C74" s="17">
        <v>1.4956856067329216E-2</v>
      </c>
      <c r="D74" s="17">
        <f t="shared" si="0"/>
        <v>1.4405738088274162E-2</v>
      </c>
      <c r="E74" s="17">
        <f t="shared" si="1"/>
        <v>-4.0756881214843214E-2</v>
      </c>
    </row>
    <row r="75" spans="1:5" hidden="1" x14ac:dyDescent="0.2">
      <c r="A75" s="15">
        <v>44617</v>
      </c>
      <c r="B75" s="17">
        <v>3.2568658105894155E-2</v>
      </c>
      <c r="C75" s="17">
        <v>2.2372677655603468E-2</v>
      </c>
      <c r="D75" s="17">
        <f t="shared" si="0"/>
        <v>2.1573530927638192E-2</v>
      </c>
      <c r="E75" s="17">
        <f t="shared" si="1"/>
        <v>1.0995127178255962E-2</v>
      </c>
    </row>
    <row r="76" spans="1:5" hidden="1" x14ac:dyDescent="0.2">
      <c r="A76" s="16">
        <v>44620</v>
      </c>
      <c r="B76" s="17">
        <v>-1.8213982180618093E-2</v>
      </c>
      <c r="C76" s="17">
        <v>-2.4426034406476171E-3</v>
      </c>
      <c r="D76" s="17">
        <f t="shared" ref="D76:D139" si="2">$B$2+$B$3*C76</f>
        <v>-2.4117810207721995E-3</v>
      </c>
      <c r="E76" s="17">
        <f t="shared" ref="E76:E139" si="3">B76-D76</f>
        <v>-1.5802201159845895E-2</v>
      </c>
    </row>
    <row r="77" spans="1:5" hidden="1" x14ac:dyDescent="0.2">
      <c r="A77" s="15">
        <v>44621</v>
      </c>
      <c r="B77" s="17">
        <v>-3.9140127310265949E-2</v>
      </c>
      <c r="C77" s="17">
        <v>-1.5473503680411893E-2</v>
      </c>
      <c r="D77" s="17">
        <f t="shared" si="2"/>
        <v>-1.5006851211880362E-2</v>
      </c>
      <c r="E77" s="17">
        <f t="shared" si="3"/>
        <v>-2.4133276098385587E-2</v>
      </c>
    </row>
    <row r="78" spans="1:5" hidden="1" x14ac:dyDescent="0.2">
      <c r="A78" s="16">
        <v>44622</v>
      </c>
      <c r="B78" s="17">
        <v>1.6246827510104866E-2</v>
      </c>
      <c r="C78" s="17">
        <v>1.8642691757321028E-2</v>
      </c>
      <c r="D78" s="17">
        <f t="shared" si="2"/>
        <v>1.7968297725303371E-2</v>
      </c>
      <c r="E78" s="17">
        <f t="shared" si="3"/>
        <v>-1.7214702151985041E-3</v>
      </c>
    </row>
    <row r="79" spans="1:5" hidden="1" x14ac:dyDescent="0.2">
      <c r="A79" s="15">
        <v>44623</v>
      </c>
      <c r="B79" s="17">
        <v>-1.0710267704419074E-2</v>
      </c>
      <c r="C79" s="17">
        <v>-5.2546664300883172E-3</v>
      </c>
      <c r="D79" s="17">
        <f t="shared" si="2"/>
        <v>-5.1297920623841458E-3</v>
      </c>
      <c r="E79" s="17">
        <f t="shared" si="3"/>
        <v>-5.5804756420349284E-3</v>
      </c>
    </row>
    <row r="80" spans="1:5" hidden="1" x14ac:dyDescent="0.2">
      <c r="A80" s="16">
        <v>44624</v>
      </c>
      <c r="B80" s="17">
        <v>-3.6243861570776414E-2</v>
      </c>
      <c r="C80" s="17">
        <v>-7.9340425503344747E-3</v>
      </c>
      <c r="D80" s="17">
        <f t="shared" si="2"/>
        <v>-7.7195540651580916E-3</v>
      </c>
      <c r="E80" s="17">
        <f t="shared" si="3"/>
        <v>-2.8524307505618324E-2</v>
      </c>
    </row>
    <row r="81" spans="1:5" hidden="1" x14ac:dyDescent="0.2">
      <c r="A81" s="15">
        <v>44627</v>
      </c>
      <c r="B81" s="17">
        <v>-6.3736320638100308E-2</v>
      </c>
      <c r="C81" s="17">
        <v>-2.9518158313449172E-2</v>
      </c>
      <c r="D81" s="17">
        <f t="shared" si="2"/>
        <v>-2.8581769878909993E-2</v>
      </c>
      <c r="E81" s="17">
        <f t="shared" si="3"/>
        <v>-3.5154550759190314E-2</v>
      </c>
    </row>
    <row r="82" spans="1:5" hidden="1" x14ac:dyDescent="0.2">
      <c r="A82" s="16">
        <v>44628</v>
      </c>
      <c r="B82" s="17">
        <v>6.5208614538163623E-3</v>
      </c>
      <c r="C82" s="17">
        <v>-7.2337535181997703E-3</v>
      </c>
      <c r="D82" s="17">
        <f t="shared" si="2"/>
        <v>-7.0426868225646243E-3</v>
      </c>
      <c r="E82" s="17">
        <f t="shared" si="3"/>
        <v>1.3563548276380986E-2</v>
      </c>
    </row>
    <row r="83" spans="1:5" hidden="1" x14ac:dyDescent="0.2">
      <c r="A83" s="15">
        <v>44629</v>
      </c>
      <c r="B83" s="17">
        <v>6.3487671808768686E-2</v>
      </c>
      <c r="C83" s="17">
        <v>2.5698247891435821E-2</v>
      </c>
      <c r="D83" s="17">
        <f t="shared" si="2"/>
        <v>2.4787874509054966E-2</v>
      </c>
      <c r="E83" s="17">
        <f t="shared" si="3"/>
        <v>3.869979729971372E-2</v>
      </c>
    </row>
    <row r="84" spans="1:5" hidden="1" x14ac:dyDescent="0.2">
      <c r="A84" s="16">
        <v>44630</v>
      </c>
      <c r="B84" s="17">
        <v>-9.0155073290825172E-3</v>
      </c>
      <c r="C84" s="17">
        <v>-4.291813651667864E-3</v>
      </c>
      <c r="D84" s="17">
        <f t="shared" si="2"/>
        <v>-4.1991427515328111E-3</v>
      </c>
      <c r="E84" s="17">
        <f t="shared" si="3"/>
        <v>-4.816364577549706E-3</v>
      </c>
    </row>
    <row r="85" spans="1:5" hidden="1" x14ac:dyDescent="0.2">
      <c r="A85" s="15">
        <v>44631</v>
      </c>
      <c r="B85" s="17">
        <v>-8.3599386212684923E-3</v>
      </c>
      <c r="C85" s="17">
        <v>-1.2961545123475138E-2</v>
      </c>
      <c r="D85" s="17">
        <f t="shared" si="2"/>
        <v>-1.2578907343103915E-2</v>
      </c>
      <c r="E85" s="17">
        <f t="shared" si="3"/>
        <v>4.2189687218354231E-3</v>
      </c>
    </row>
    <row r="86" spans="1:5" hidden="1" x14ac:dyDescent="0.2">
      <c r="A86" s="16">
        <v>44634</v>
      </c>
      <c r="B86" s="17">
        <v>2.1571911422896717E-2</v>
      </c>
      <c r="C86" s="17">
        <v>-7.4210024659636664E-3</v>
      </c>
      <c r="D86" s="17">
        <f t="shared" si="2"/>
        <v>-7.2236730627248114E-3</v>
      </c>
      <c r="E86" s="17">
        <f t="shared" si="3"/>
        <v>2.8795584485621528E-2</v>
      </c>
    </row>
    <row r="87" spans="1:5" hidden="1" x14ac:dyDescent="0.2">
      <c r="A87" s="15">
        <v>44635</v>
      </c>
      <c r="B87" s="17">
        <v>7.2814965723329017E-3</v>
      </c>
      <c r="C87" s="17">
        <v>2.1408574170870942E-2</v>
      </c>
      <c r="D87" s="17">
        <f t="shared" si="2"/>
        <v>2.0641672741459813E-2</v>
      </c>
      <c r="E87" s="17">
        <f t="shared" si="3"/>
        <v>-1.3360176169126912E-2</v>
      </c>
    </row>
    <row r="88" spans="1:5" hidden="1" x14ac:dyDescent="0.2">
      <c r="A88" s="16">
        <v>44636</v>
      </c>
      <c r="B88" s="17">
        <v>3.1325392457801415E-2</v>
      </c>
      <c r="C88" s="17">
        <v>2.238376135718223E-2</v>
      </c>
      <c r="D88" s="17">
        <f t="shared" si="2"/>
        <v>2.1584243924959421E-2</v>
      </c>
      <c r="E88" s="17">
        <f t="shared" si="3"/>
        <v>9.7411485328419943E-3</v>
      </c>
    </row>
    <row r="89" spans="1:5" hidden="1" x14ac:dyDescent="0.2">
      <c r="A89" s="15">
        <v>44637</v>
      </c>
      <c r="B89" s="17">
        <v>5.3736115717266664E-3</v>
      </c>
      <c r="C89" s="17">
        <v>1.234781757145198E-2</v>
      </c>
      <c r="D89" s="17">
        <f t="shared" si="2"/>
        <v>1.1883961205461382E-2</v>
      </c>
      <c r="E89" s="17">
        <f t="shared" si="3"/>
        <v>-6.5103496337347161E-3</v>
      </c>
    </row>
    <row r="90" spans="1:5" hidden="1" x14ac:dyDescent="0.2">
      <c r="A90" s="16">
        <v>44638</v>
      </c>
      <c r="B90" s="17">
        <v>-3.0210122971027209E-3</v>
      </c>
      <c r="C90" s="17">
        <v>1.1662294827948783E-2</v>
      </c>
      <c r="D90" s="17">
        <f t="shared" si="2"/>
        <v>1.1221366379842489E-2</v>
      </c>
      <c r="E90" s="17">
        <f t="shared" si="3"/>
        <v>-1.424237867694521E-2</v>
      </c>
    </row>
    <row r="91" spans="1:5" hidden="1" x14ac:dyDescent="0.2">
      <c r="A91" s="15">
        <v>44641</v>
      </c>
      <c r="B91" s="17">
        <v>-1.3986874705921304E-3</v>
      </c>
      <c r="C91" s="17">
        <v>-4.3466036210393355E-4</v>
      </c>
      <c r="D91" s="17">
        <f t="shared" si="2"/>
        <v>-4.7099538442502148E-4</v>
      </c>
      <c r="E91" s="17">
        <f t="shared" si="3"/>
        <v>-9.2769208616710896E-4</v>
      </c>
    </row>
    <row r="92" spans="1:5" hidden="1" x14ac:dyDescent="0.2">
      <c r="A92" s="16">
        <v>44642</v>
      </c>
      <c r="B92" s="17">
        <v>3.1279294373840028E-2</v>
      </c>
      <c r="C92" s="17">
        <v>1.1304113600650201E-2</v>
      </c>
      <c r="D92" s="17">
        <f t="shared" si="2"/>
        <v>1.0875164842269785E-2</v>
      </c>
      <c r="E92" s="17">
        <f t="shared" si="3"/>
        <v>2.0404129531570243E-2</v>
      </c>
    </row>
    <row r="93" spans="1:5" hidden="1" x14ac:dyDescent="0.2">
      <c r="A93" s="15">
        <v>44643</v>
      </c>
      <c r="B93" s="17">
        <v>-2.4671777788087934E-2</v>
      </c>
      <c r="C93" s="17">
        <v>-1.2272698789159042E-2</v>
      </c>
      <c r="D93" s="17">
        <f t="shared" si="2"/>
        <v>-1.1913100087122978E-2</v>
      </c>
      <c r="E93" s="17">
        <f t="shared" si="3"/>
        <v>-1.2758677700964956E-2</v>
      </c>
    </row>
    <row r="94" spans="1:5" hidden="1" x14ac:dyDescent="0.2">
      <c r="A94" s="16">
        <v>44644</v>
      </c>
      <c r="B94" s="17">
        <v>-4.6410903030724704E-4</v>
      </c>
      <c r="C94" s="17">
        <v>1.4343912920566471E-2</v>
      </c>
      <c r="D94" s="17">
        <f t="shared" si="2"/>
        <v>1.3813295370227911E-2</v>
      </c>
      <c r="E94" s="17">
        <f t="shared" si="3"/>
        <v>-1.4277404400535158E-2</v>
      </c>
    </row>
    <row r="95" spans="1:5" hidden="1" x14ac:dyDescent="0.2">
      <c r="A95" s="15">
        <v>44645</v>
      </c>
      <c r="B95" s="17">
        <v>1.5324060872269563E-2</v>
      </c>
      <c r="C95" s="17">
        <v>5.0661705674490687E-3</v>
      </c>
      <c r="D95" s="17">
        <f t="shared" si="2"/>
        <v>4.8458553620581808E-3</v>
      </c>
      <c r="E95" s="17">
        <f t="shared" si="3"/>
        <v>1.0478205510211381E-2</v>
      </c>
    </row>
    <row r="96" spans="1:5" hidden="1" x14ac:dyDescent="0.2">
      <c r="A96" s="16">
        <v>44648</v>
      </c>
      <c r="B96" s="17">
        <v>-4.1164196808519682E-3</v>
      </c>
      <c r="C96" s="17">
        <v>7.1449552765867619E-3</v>
      </c>
      <c r="D96" s="17">
        <f t="shared" si="2"/>
        <v>6.8551132676551345E-3</v>
      </c>
      <c r="E96" s="17">
        <f t="shared" si="3"/>
        <v>-1.0971532948507102E-2</v>
      </c>
    </row>
    <row r="97" spans="1:5" hidden="1" x14ac:dyDescent="0.2">
      <c r="A97" s="15">
        <v>44649</v>
      </c>
      <c r="B97" s="17">
        <v>-2.5258287156468828E-3</v>
      </c>
      <c r="C97" s="17">
        <v>1.2256547427530462E-2</v>
      </c>
      <c r="D97" s="17">
        <f t="shared" si="2"/>
        <v>1.1795743672682168E-2</v>
      </c>
      <c r="E97" s="17">
        <f t="shared" si="3"/>
        <v>-1.4321572388329051E-2</v>
      </c>
    </row>
    <row r="98" spans="1:5" hidden="1" x14ac:dyDescent="0.2">
      <c r="A98" s="16">
        <v>44650</v>
      </c>
      <c r="B98" s="17">
        <v>-1.0128803014894827E-2</v>
      </c>
      <c r="C98" s="17">
        <v>-6.2937001746978805E-3</v>
      </c>
      <c r="D98" s="17">
        <f t="shared" si="2"/>
        <v>-6.1340743992523879E-3</v>
      </c>
      <c r="E98" s="17">
        <f t="shared" si="3"/>
        <v>-3.9947286156424393E-3</v>
      </c>
    </row>
    <row r="99" spans="1:5" hidden="1" x14ac:dyDescent="0.2">
      <c r="A99" s="15">
        <v>44651</v>
      </c>
      <c r="B99" s="17">
        <v>-4.1395248908898341E-2</v>
      </c>
      <c r="C99" s="17">
        <v>-1.5652540713177343E-2</v>
      </c>
      <c r="D99" s="17">
        <f t="shared" si="2"/>
        <v>-1.5179900191843189E-2</v>
      </c>
      <c r="E99" s="17">
        <f t="shared" si="3"/>
        <v>-2.6215348717055151E-2</v>
      </c>
    </row>
    <row r="100" spans="1:5" hidden="1" x14ac:dyDescent="0.2">
      <c r="A100" s="16">
        <v>44652</v>
      </c>
      <c r="B100" s="17">
        <v>-7.7633279861080151E-3</v>
      </c>
      <c r="C100" s="17">
        <v>3.4102225843584133E-3</v>
      </c>
      <c r="D100" s="17">
        <f t="shared" si="2"/>
        <v>3.2452920321198882E-3</v>
      </c>
      <c r="E100" s="17">
        <f t="shared" si="3"/>
        <v>-1.1008620018227904E-2</v>
      </c>
    </row>
    <row r="101" spans="1:5" hidden="1" x14ac:dyDescent="0.2">
      <c r="A101" s="15">
        <v>44655</v>
      </c>
      <c r="B101" s="17">
        <v>-1.7114610455059021E-3</v>
      </c>
      <c r="C101" s="17">
        <v>8.0909386878793566E-3</v>
      </c>
      <c r="D101" s="17">
        <f t="shared" si="2"/>
        <v>7.7694574223664062E-3</v>
      </c>
      <c r="E101" s="17">
        <f t="shared" si="3"/>
        <v>-9.4809184678723082E-3</v>
      </c>
    </row>
    <row r="102" spans="1:5" hidden="1" x14ac:dyDescent="0.2">
      <c r="A102" s="16">
        <v>44656</v>
      </c>
      <c r="B102" s="17">
        <v>-1.6899459928864213E-2</v>
      </c>
      <c r="C102" s="17">
        <v>-1.2551720801807331E-2</v>
      </c>
      <c r="D102" s="17">
        <f t="shared" si="2"/>
        <v>-1.2182789960386334E-2</v>
      </c>
      <c r="E102" s="17">
        <f t="shared" si="3"/>
        <v>-4.7166699684778792E-3</v>
      </c>
    </row>
    <row r="103" spans="1:5" hidden="1" x14ac:dyDescent="0.2">
      <c r="A103" s="15">
        <v>44657</v>
      </c>
      <c r="B103" s="17">
        <v>-1.0961514598400224E-2</v>
      </c>
      <c r="C103" s="17">
        <v>-9.7169166132718976E-3</v>
      </c>
      <c r="D103" s="17">
        <f t="shared" si="2"/>
        <v>-9.4427983193101934E-3</v>
      </c>
      <c r="E103" s="17">
        <f t="shared" si="3"/>
        <v>-1.5187162790900304E-3</v>
      </c>
    </row>
    <row r="104" spans="1:5" hidden="1" x14ac:dyDescent="0.2">
      <c r="A104" s="16">
        <v>44658</v>
      </c>
      <c r="B104" s="17">
        <v>-7.8085898992173997E-3</v>
      </c>
      <c r="C104" s="17">
        <v>4.2533856284925342E-3</v>
      </c>
      <c r="D104" s="17">
        <f t="shared" si="2"/>
        <v>4.0602547383043223E-3</v>
      </c>
      <c r="E104" s="17">
        <f t="shared" si="3"/>
        <v>-1.1868844637521723E-2</v>
      </c>
    </row>
    <row r="105" spans="1:5" hidden="1" x14ac:dyDescent="0.2">
      <c r="A105" s="15">
        <v>44659</v>
      </c>
      <c r="B105" s="17">
        <v>7.1083824342468294E-3</v>
      </c>
      <c r="C105" s="17">
        <v>-2.6510264820542861E-3</v>
      </c>
      <c r="D105" s="17">
        <f t="shared" si="2"/>
        <v>-2.6132331681802995E-3</v>
      </c>
      <c r="E105" s="17">
        <f t="shared" si="3"/>
        <v>9.7216156024271284E-3</v>
      </c>
    </row>
    <row r="106" spans="1:5" hidden="1" x14ac:dyDescent="0.2">
      <c r="A106" s="16">
        <v>44662</v>
      </c>
      <c r="B106" s="17">
        <v>-2.0163768917486058E-3</v>
      </c>
      <c r="C106" s="17">
        <v>-1.687729010355421E-2</v>
      </c>
      <c r="D106" s="17">
        <f t="shared" si="2"/>
        <v>-1.6363686749524074E-2</v>
      </c>
      <c r="E106" s="17">
        <f t="shared" si="3"/>
        <v>1.4347309857775468E-2</v>
      </c>
    </row>
    <row r="107" spans="1:5" hidden="1" x14ac:dyDescent="0.2">
      <c r="A107" s="15">
        <v>44663</v>
      </c>
      <c r="B107" s="17">
        <v>-1.0608863645242494E-2</v>
      </c>
      <c r="C107" s="17">
        <v>-3.4174477177417728E-3</v>
      </c>
      <c r="D107" s="17">
        <f t="shared" si="2"/>
        <v>-3.3540207639584383E-3</v>
      </c>
      <c r="E107" s="17">
        <f t="shared" si="3"/>
        <v>-7.2548428812840562E-3</v>
      </c>
    </row>
    <row r="108" spans="1:5" hidden="1" x14ac:dyDescent="0.2">
      <c r="A108" s="16">
        <v>44664</v>
      </c>
      <c r="B108" s="17">
        <v>-8.9355684407989022E-3</v>
      </c>
      <c r="C108" s="17">
        <v>1.1174577597236057E-2</v>
      </c>
      <c r="D108" s="17">
        <f t="shared" si="2"/>
        <v>1.0749961285703666E-2</v>
      </c>
      <c r="E108" s="17">
        <f t="shared" si="3"/>
        <v>-1.9685529726502567E-2</v>
      </c>
    </row>
    <row r="109" spans="1:5" hidden="1" x14ac:dyDescent="0.2">
      <c r="A109" s="15">
        <v>44665</v>
      </c>
      <c r="B109" s="17">
        <v>-3.2199877261583687E-2</v>
      </c>
      <c r="C109" s="17">
        <v>-1.214413784439794E-2</v>
      </c>
      <c r="D109" s="17">
        <f t="shared" si="2"/>
        <v>-1.1788838977505999E-2</v>
      </c>
      <c r="E109" s="17">
        <f t="shared" si="3"/>
        <v>-2.0411038284077688E-2</v>
      </c>
    </row>
    <row r="110" spans="1:5" hidden="1" x14ac:dyDescent="0.2">
      <c r="A110" s="16">
        <v>44669</v>
      </c>
      <c r="B110" s="17">
        <v>3.4069543203720132E-2</v>
      </c>
      <c r="C110" s="17">
        <v>-2.0486828403298851E-4</v>
      </c>
      <c r="D110" s="17">
        <f t="shared" si="2"/>
        <v>-2.4888890679024864E-4</v>
      </c>
      <c r="E110" s="17">
        <f t="shared" si="3"/>
        <v>3.4318432110510382E-2</v>
      </c>
    </row>
    <row r="111" spans="1:5" hidden="1" x14ac:dyDescent="0.2">
      <c r="A111" s="15">
        <v>44670</v>
      </c>
      <c r="B111" s="17">
        <v>1.8532783741346481E-2</v>
      </c>
      <c r="C111" s="17">
        <v>1.6057604355527166E-2</v>
      </c>
      <c r="D111" s="17">
        <f t="shared" si="2"/>
        <v>1.5469670870929408E-2</v>
      </c>
      <c r="E111" s="17">
        <f t="shared" si="3"/>
        <v>3.0631128704170733E-3</v>
      </c>
    </row>
    <row r="112" spans="1:5" hidden="1" x14ac:dyDescent="0.2">
      <c r="A112" s="16">
        <v>44671</v>
      </c>
      <c r="B112" s="17">
        <v>2.2745906225463131E-3</v>
      </c>
      <c r="C112" s="17">
        <v>-6.1847507158097059E-4</v>
      </c>
      <c r="D112" s="17">
        <f t="shared" si="2"/>
        <v>-6.486622474523848E-4</v>
      </c>
      <c r="E112" s="17">
        <f t="shared" si="3"/>
        <v>2.923252869998698E-3</v>
      </c>
    </row>
    <row r="113" spans="1:5" hidden="1" x14ac:dyDescent="0.2">
      <c r="A113" s="15">
        <v>44672</v>
      </c>
      <c r="B113" s="17">
        <v>-1.8910647014639181E-2</v>
      </c>
      <c r="C113" s="17">
        <v>-1.4752948498371943E-2</v>
      </c>
      <c r="D113" s="17">
        <f t="shared" si="2"/>
        <v>-1.4310395638790649E-2</v>
      </c>
      <c r="E113" s="17">
        <f t="shared" si="3"/>
        <v>-4.6002513758485325E-3</v>
      </c>
    </row>
    <row r="114" spans="1:5" hidden="1" x14ac:dyDescent="0.2">
      <c r="A114" s="16">
        <v>44673</v>
      </c>
      <c r="B114" s="17">
        <v>-3.4695445685813286E-2</v>
      </c>
      <c r="C114" s="17">
        <v>-2.7740054250753654E-2</v>
      </c>
      <c r="D114" s="17">
        <f t="shared" si="2"/>
        <v>-2.6863136088099104E-2</v>
      </c>
      <c r="E114" s="17">
        <f t="shared" si="3"/>
        <v>-7.8323095977141828E-3</v>
      </c>
    </row>
    <row r="115" spans="1:5" hidden="1" x14ac:dyDescent="0.2">
      <c r="A115" s="15">
        <v>44676</v>
      </c>
      <c r="B115" s="17">
        <v>-7.1884972531727209E-3</v>
      </c>
      <c r="C115" s="17">
        <v>5.6979369853822348E-3</v>
      </c>
      <c r="D115" s="17">
        <f t="shared" si="2"/>
        <v>5.4564917902284833E-3</v>
      </c>
      <c r="E115" s="17">
        <f t="shared" si="3"/>
        <v>-1.2644989043401205E-2</v>
      </c>
    </row>
    <row r="116" spans="1:5" hidden="1" x14ac:dyDescent="0.2">
      <c r="A116" s="16">
        <v>44677</v>
      </c>
      <c r="B116" s="17">
        <v>-2.2526192345871054E-2</v>
      </c>
      <c r="C116" s="17">
        <v>-2.8146308431003852E-2</v>
      </c>
      <c r="D116" s="17">
        <f t="shared" si="2"/>
        <v>-2.7255802735954196E-2</v>
      </c>
      <c r="E116" s="17">
        <f t="shared" si="3"/>
        <v>4.7296103900831415E-3</v>
      </c>
    </row>
    <row r="117" spans="1:5" hidden="1" x14ac:dyDescent="0.2">
      <c r="A117" s="15">
        <v>44678</v>
      </c>
      <c r="B117" s="17">
        <v>-5.4871156866035387E-3</v>
      </c>
      <c r="C117" s="17">
        <v>2.0980468517017847E-3</v>
      </c>
      <c r="D117" s="17">
        <f t="shared" si="2"/>
        <v>1.9770031839368265E-3</v>
      </c>
      <c r="E117" s="17">
        <f t="shared" si="3"/>
        <v>-7.4641188705403651E-3</v>
      </c>
    </row>
    <row r="118" spans="1:5" hidden="1" x14ac:dyDescent="0.2">
      <c r="A118" s="16">
        <v>44679</v>
      </c>
      <c r="B118" s="17">
        <v>1.5448463296996451E-2</v>
      </c>
      <c r="C118" s="17">
        <v>2.4746900072939448E-2</v>
      </c>
      <c r="D118" s="17">
        <f t="shared" si="2"/>
        <v>2.386834536451014E-2</v>
      </c>
      <c r="E118" s="17">
        <f t="shared" si="3"/>
        <v>-8.4198820675136891E-3</v>
      </c>
    </row>
    <row r="119" spans="1:5" hidden="1" x14ac:dyDescent="0.2">
      <c r="A119" s="15">
        <v>44680</v>
      </c>
      <c r="B119" s="17">
        <v>-3.0698070636115404E-2</v>
      </c>
      <c r="C119" s="17">
        <v>-3.6284507106413955E-2</v>
      </c>
      <c r="D119" s="17">
        <f t="shared" si="2"/>
        <v>-3.512181211826744E-2</v>
      </c>
      <c r="E119" s="17">
        <f t="shared" si="3"/>
        <v>4.4237414821520354E-3</v>
      </c>
    </row>
    <row r="120" spans="1:5" hidden="1" x14ac:dyDescent="0.2">
      <c r="A120" s="16">
        <v>44683</v>
      </c>
      <c r="B120" s="17">
        <v>1.289242939309343E-2</v>
      </c>
      <c r="C120" s="17">
        <v>5.6752428123536536E-3</v>
      </c>
      <c r="D120" s="17">
        <f t="shared" si="2"/>
        <v>5.434556644001832E-3</v>
      </c>
      <c r="E120" s="17">
        <f t="shared" si="3"/>
        <v>7.4578727490915977E-3</v>
      </c>
    </row>
    <row r="121" spans="1:5" hidden="1" x14ac:dyDescent="0.2">
      <c r="A121" s="15">
        <v>44684</v>
      </c>
      <c r="B121" s="17">
        <v>2.7393192766690611E-2</v>
      </c>
      <c r="C121" s="17">
        <v>4.8371263814863674E-3</v>
      </c>
      <c r="D121" s="17">
        <f t="shared" si="2"/>
        <v>4.6244717626148903E-3</v>
      </c>
      <c r="E121" s="17">
        <f t="shared" si="3"/>
        <v>2.2768721004075721E-2</v>
      </c>
    </row>
    <row r="122" spans="1:5" hidden="1" x14ac:dyDescent="0.2">
      <c r="A122" s="16">
        <v>44685</v>
      </c>
      <c r="B122" s="17">
        <v>4.0129207331363714E-2</v>
      </c>
      <c r="C122" s="17">
        <v>2.9862421084402291E-2</v>
      </c>
      <c r="D122" s="17">
        <f t="shared" si="2"/>
        <v>2.8812773225821788E-2</v>
      </c>
      <c r="E122" s="17">
        <f t="shared" si="3"/>
        <v>1.1316434105541926E-2</v>
      </c>
    </row>
    <row r="123" spans="1:5" hidden="1" x14ac:dyDescent="0.2">
      <c r="A123" s="15">
        <v>44686</v>
      </c>
      <c r="B123" s="17">
        <v>-2.7964677986720421E-2</v>
      </c>
      <c r="C123" s="17">
        <v>-3.5649708609806985E-2</v>
      </c>
      <c r="D123" s="17">
        <f t="shared" si="2"/>
        <v>-3.4508245021991416E-2</v>
      </c>
      <c r="E123" s="17">
        <f t="shared" si="3"/>
        <v>6.5435670352709946E-3</v>
      </c>
    </row>
    <row r="124" spans="1:5" hidden="1" x14ac:dyDescent="0.2">
      <c r="A124" s="16">
        <v>44687</v>
      </c>
      <c r="B124" s="17">
        <v>-2.3974794292125345E-3</v>
      </c>
      <c r="C124" s="17">
        <v>-5.6742248424840325E-3</v>
      </c>
      <c r="D124" s="17">
        <f t="shared" si="2"/>
        <v>-5.5353179705074007E-3</v>
      </c>
      <c r="E124" s="17">
        <f t="shared" si="3"/>
        <v>3.1378385412948661E-3</v>
      </c>
    </row>
    <row r="125" spans="1:5" hidden="1" x14ac:dyDescent="0.2">
      <c r="A125" s="15">
        <v>44690</v>
      </c>
      <c r="B125" s="17">
        <v>-2.8838560746424435E-2</v>
      </c>
      <c r="C125" s="17">
        <v>-3.2037100632356763E-2</v>
      </c>
      <c r="D125" s="17">
        <f t="shared" si="2"/>
        <v>-3.1016463931526562E-2</v>
      </c>
      <c r="E125" s="17">
        <f t="shared" si="3"/>
        <v>2.1779031851021265E-3</v>
      </c>
    </row>
    <row r="126" spans="1:5" hidden="1" x14ac:dyDescent="0.2">
      <c r="A126" s="16">
        <v>44691</v>
      </c>
      <c r="B126" s="17">
        <v>-1.6772032011311166E-2</v>
      </c>
      <c r="C126" s="17">
        <v>2.4578974498534745E-3</v>
      </c>
      <c r="D126" s="17">
        <f t="shared" si="2"/>
        <v>2.3248182587696591E-3</v>
      </c>
      <c r="E126" s="17">
        <f t="shared" si="3"/>
        <v>-1.9096850270080824E-2</v>
      </c>
    </row>
    <row r="127" spans="1:5" hidden="1" x14ac:dyDescent="0.2">
      <c r="A127" s="15">
        <v>44692</v>
      </c>
      <c r="B127" s="17">
        <v>-5.3130226898402411E-3</v>
      </c>
      <c r="C127" s="17">
        <v>-1.6463207503938371E-2</v>
      </c>
      <c r="D127" s="17">
        <f t="shared" si="2"/>
        <v>-1.5963453510751895E-2</v>
      </c>
      <c r="E127" s="17">
        <f t="shared" si="3"/>
        <v>1.0650430820911654E-2</v>
      </c>
    </row>
    <row r="128" spans="1:5" hidden="1" x14ac:dyDescent="0.2">
      <c r="A128" s="16">
        <v>44693</v>
      </c>
      <c r="B128" s="17">
        <v>-1.4056990769989897E-2</v>
      </c>
      <c r="C128" s="17">
        <v>-1.2959645058717717E-3</v>
      </c>
      <c r="D128" s="17">
        <f t="shared" si="2"/>
        <v>-1.303492445030596E-3</v>
      </c>
      <c r="E128" s="17">
        <f t="shared" si="3"/>
        <v>-1.2753498324959301E-2</v>
      </c>
    </row>
    <row r="129" spans="1:5" hidden="1" x14ac:dyDescent="0.2">
      <c r="A129" s="15">
        <v>44694</v>
      </c>
      <c r="B129" s="17">
        <v>2.8516947987100583E-3</v>
      </c>
      <c r="C129" s="17">
        <v>2.3869695423071491E-2</v>
      </c>
      <c r="D129" s="17">
        <f t="shared" si="2"/>
        <v>2.302047960437343E-2</v>
      </c>
      <c r="E129" s="17">
        <f t="shared" si="3"/>
        <v>-2.0168784805663371E-2</v>
      </c>
    </row>
    <row r="130" spans="1:5" hidden="1" x14ac:dyDescent="0.2">
      <c r="A130" s="16">
        <v>44697</v>
      </c>
      <c r="B130" s="17">
        <v>-1.023591571523863E-2</v>
      </c>
      <c r="C130" s="17">
        <v>-3.9464009295556712E-3</v>
      </c>
      <c r="D130" s="17">
        <f t="shared" si="2"/>
        <v>-3.8652826651337838E-3</v>
      </c>
      <c r="E130" s="17">
        <f t="shared" si="3"/>
        <v>-6.3706330501048462E-3</v>
      </c>
    </row>
    <row r="131" spans="1:5" hidden="1" x14ac:dyDescent="0.2">
      <c r="A131" s="15">
        <v>44698</v>
      </c>
      <c r="B131" s="17">
        <v>3.3898193743003846E-2</v>
      </c>
      <c r="C131" s="17">
        <v>2.0169632234863677E-2</v>
      </c>
      <c r="D131" s="17">
        <f t="shared" si="2"/>
        <v>1.9444168320460486E-2</v>
      </c>
      <c r="E131" s="17">
        <f t="shared" si="3"/>
        <v>1.445402542254336E-2</v>
      </c>
    </row>
    <row r="132" spans="1:5" hidden="1" x14ac:dyDescent="0.2">
      <c r="A132" s="16">
        <v>44699</v>
      </c>
      <c r="B132" s="17">
        <v>-3.0841946461192316E-2</v>
      </c>
      <c r="C132" s="17">
        <v>-4.0395260787452592E-2</v>
      </c>
      <c r="D132" s="17">
        <f t="shared" si="2"/>
        <v>-3.9095077986196033E-2</v>
      </c>
      <c r="E132" s="17">
        <f t="shared" si="3"/>
        <v>8.2531315250037179E-3</v>
      </c>
    </row>
    <row r="133" spans="1:5" hidden="1" x14ac:dyDescent="0.2">
      <c r="A133" s="15">
        <v>44700</v>
      </c>
      <c r="B133" s="17">
        <v>-1.2327924888014818E-2</v>
      </c>
      <c r="C133" s="17">
        <v>-5.8337818009925879E-3</v>
      </c>
      <c r="D133" s="17">
        <f t="shared" si="2"/>
        <v>-5.6895384046231129E-3</v>
      </c>
      <c r="E133" s="17">
        <f t="shared" si="3"/>
        <v>-6.6383864833917056E-3</v>
      </c>
    </row>
    <row r="134" spans="1:5" hidden="1" x14ac:dyDescent="0.2">
      <c r="A134" s="16">
        <v>44701</v>
      </c>
      <c r="B134" s="17">
        <v>-1.7126396406796252E-2</v>
      </c>
      <c r="C134" s="17">
        <v>1.4614176965843662E-4</v>
      </c>
      <c r="D134" s="17">
        <f t="shared" si="2"/>
        <v>9.0381303454881612E-5</v>
      </c>
      <c r="E134" s="17">
        <f t="shared" si="3"/>
        <v>-1.7216777710251135E-2</v>
      </c>
    </row>
    <row r="135" spans="1:5" hidden="1" x14ac:dyDescent="0.2">
      <c r="A135" s="15">
        <v>44704</v>
      </c>
      <c r="B135" s="17">
        <v>5.9362232673733972E-2</v>
      </c>
      <c r="C135" s="17">
        <v>1.8555039930923556E-2</v>
      </c>
      <c r="D135" s="17">
        <f t="shared" si="2"/>
        <v>1.7883577492200355E-2</v>
      </c>
      <c r="E135" s="17">
        <f t="shared" si="3"/>
        <v>4.1478655181533618E-2</v>
      </c>
    </row>
    <row r="136" spans="1:5" hidden="1" x14ac:dyDescent="0.2">
      <c r="A136" s="16">
        <v>44705</v>
      </c>
      <c r="B136" s="17">
        <v>-6.1332491673912193E-3</v>
      </c>
      <c r="C136" s="17">
        <v>-8.1207976171752128E-3</v>
      </c>
      <c r="D136" s="17">
        <f t="shared" si="2"/>
        <v>-7.9000629426818712E-3</v>
      </c>
      <c r="E136" s="17">
        <f t="shared" si="3"/>
        <v>1.7668137752906519E-3</v>
      </c>
    </row>
    <row r="137" spans="1:5" hidden="1" x14ac:dyDescent="0.2">
      <c r="A137" s="15">
        <v>44706</v>
      </c>
      <c r="B137" s="17">
        <v>5.3295316676087445E-3</v>
      </c>
      <c r="C137" s="17">
        <v>9.450764734207695E-3</v>
      </c>
      <c r="D137" s="17">
        <f t="shared" si="2"/>
        <v>9.0838028770985763E-3</v>
      </c>
      <c r="E137" s="17">
        <f t="shared" si="3"/>
        <v>-3.7542712094898317E-3</v>
      </c>
    </row>
    <row r="138" spans="1:5" hidden="1" x14ac:dyDescent="0.2">
      <c r="A138" s="16">
        <v>44707</v>
      </c>
      <c r="B138" s="17">
        <v>2.3158203681243439E-2</v>
      </c>
      <c r="C138" s="17">
        <v>1.9883256167224195E-2</v>
      </c>
      <c r="D138" s="17">
        <f t="shared" si="2"/>
        <v>1.9167370355116068E-2</v>
      </c>
      <c r="E138" s="17">
        <f t="shared" si="3"/>
        <v>3.9908333261273708E-3</v>
      </c>
    </row>
    <row r="139" spans="1:5" hidden="1" x14ac:dyDescent="0.2">
      <c r="A139" s="15">
        <v>44708</v>
      </c>
      <c r="B139" s="17">
        <v>9.5447601893601242E-3</v>
      </c>
      <c r="C139" s="17">
        <v>2.4742262955109728E-2</v>
      </c>
      <c r="D139" s="17">
        <f t="shared" si="2"/>
        <v>2.3863863339210648E-2</v>
      </c>
      <c r="E139" s="17">
        <f t="shared" si="3"/>
        <v>-1.4319103149850524E-2</v>
      </c>
    </row>
    <row r="140" spans="1:5" hidden="1" x14ac:dyDescent="0.2">
      <c r="A140" s="16">
        <v>44712</v>
      </c>
      <c r="B140" s="17">
        <v>4.8623112589001316E-3</v>
      </c>
      <c r="C140" s="17">
        <v>-6.2743686176590652E-3</v>
      </c>
      <c r="D140" s="17">
        <f t="shared" ref="D140:D203" si="4">$B$2+$B$3*C140</f>
        <v>-6.1153894033328972E-3</v>
      </c>
      <c r="E140" s="17">
        <f t="shared" ref="E140:E203" si="5">B140-D140</f>
        <v>1.0977700662233029E-2</v>
      </c>
    </row>
    <row r="141" spans="1:5" hidden="1" x14ac:dyDescent="0.2">
      <c r="A141" s="15">
        <v>44713</v>
      </c>
      <c r="B141" s="17">
        <v>-1.4247554287387776E-2</v>
      </c>
      <c r="C141" s="17">
        <v>-7.4827686811318461E-3</v>
      </c>
      <c r="D141" s="17">
        <f t="shared" si="4"/>
        <v>-7.2833734518896647E-3</v>
      </c>
      <c r="E141" s="17">
        <f t="shared" si="5"/>
        <v>-6.9641808354981112E-3</v>
      </c>
    </row>
    <row r="142" spans="1:5" hidden="1" x14ac:dyDescent="0.2">
      <c r="A142" s="16">
        <v>44714</v>
      </c>
      <c r="B142" s="17">
        <v>6.5827926283696936E-3</v>
      </c>
      <c r="C142" s="17">
        <v>1.8431018038486124E-2</v>
      </c>
      <c r="D142" s="17">
        <f t="shared" si="4"/>
        <v>1.7763703622264888E-2</v>
      </c>
      <c r="E142" s="17">
        <f t="shared" si="5"/>
        <v>-1.1180910993895194E-2</v>
      </c>
    </row>
    <row r="143" spans="1:5" hidden="1" x14ac:dyDescent="0.2">
      <c r="A143" s="15">
        <v>44715</v>
      </c>
      <c r="B143" s="17">
        <v>-1.3896573413088142E-2</v>
      </c>
      <c r="C143" s="17">
        <v>-1.6347313992415624E-2</v>
      </c>
      <c r="D143" s="17">
        <f t="shared" si="4"/>
        <v>-1.5851436160801757E-2</v>
      </c>
      <c r="E143" s="17">
        <f t="shared" si="5"/>
        <v>1.9548627477136149E-3</v>
      </c>
    </row>
    <row r="144" spans="1:5" hidden="1" x14ac:dyDescent="0.2">
      <c r="A144" s="16">
        <v>44718</v>
      </c>
      <c r="B144" s="17">
        <v>-1.1050316979837049E-3</v>
      </c>
      <c r="C144" s="17">
        <v>3.1374007789131131E-3</v>
      </c>
      <c r="D144" s="17">
        <f t="shared" si="4"/>
        <v>2.9815949946149362E-3</v>
      </c>
      <c r="E144" s="17">
        <f t="shared" si="5"/>
        <v>-4.0866266925986411E-3</v>
      </c>
    </row>
    <row r="145" spans="1:5" hidden="1" x14ac:dyDescent="0.2">
      <c r="A145" s="15">
        <v>44719</v>
      </c>
      <c r="B145" s="17">
        <v>5.53241425272466E-3</v>
      </c>
      <c r="C145" s="17">
        <v>9.5233931732350285E-3</v>
      </c>
      <c r="D145" s="17">
        <f t="shared" si="4"/>
        <v>9.1540021933843741E-3</v>
      </c>
      <c r="E145" s="17">
        <f t="shared" si="5"/>
        <v>-3.6215879406597141E-3</v>
      </c>
    </row>
    <row r="146" spans="1:5" hidden="1" x14ac:dyDescent="0.2">
      <c r="A146" s="16">
        <v>44720</v>
      </c>
      <c r="B146" s="17">
        <v>-1.2654997506029053E-2</v>
      </c>
      <c r="C146" s="17">
        <v>-1.0793945785935621E-2</v>
      </c>
      <c r="D146" s="17">
        <f t="shared" si="4"/>
        <v>-1.0483805293346865E-2</v>
      </c>
      <c r="E146" s="17">
        <f t="shared" si="5"/>
        <v>-2.1711922126821884E-3</v>
      </c>
    </row>
    <row r="147" spans="1:5" hidden="1" x14ac:dyDescent="0.2">
      <c r="A147" s="15">
        <v>44721</v>
      </c>
      <c r="B147" s="17">
        <v>-3.8450675932811151E-2</v>
      </c>
      <c r="C147" s="17">
        <v>-2.3798693976353591E-2</v>
      </c>
      <c r="D147" s="17">
        <f t="shared" si="4"/>
        <v>-2.3053598113659653E-2</v>
      </c>
      <c r="E147" s="17">
        <f t="shared" si="5"/>
        <v>-1.5397077819151499E-2</v>
      </c>
    </row>
    <row r="148" spans="1:5" hidden="1" x14ac:dyDescent="0.2">
      <c r="A148" s="16">
        <v>44722</v>
      </c>
      <c r="B148" s="17">
        <v>-3.8829245258383049E-2</v>
      </c>
      <c r="C148" s="17">
        <v>-2.9110303335524668E-2</v>
      </c>
      <c r="D148" s="17">
        <f t="shared" si="4"/>
        <v>-2.8187555973482617E-2</v>
      </c>
      <c r="E148" s="17">
        <f t="shared" si="5"/>
        <v>-1.0641689284900432E-2</v>
      </c>
    </row>
    <row r="149" spans="1:5" hidden="1" x14ac:dyDescent="0.2">
      <c r="A149" s="15">
        <v>44725</v>
      </c>
      <c r="B149" s="17">
        <v>-3.4669888022129891E-2</v>
      </c>
      <c r="C149" s="17">
        <v>-3.8768430665237275E-2</v>
      </c>
      <c r="D149" s="17">
        <f t="shared" si="4"/>
        <v>-3.7522658644377663E-2</v>
      </c>
      <c r="E149" s="17">
        <f t="shared" si="5"/>
        <v>2.8527706222477717E-3</v>
      </c>
    </row>
    <row r="150" spans="1:5" hidden="1" x14ac:dyDescent="0.2">
      <c r="A150" s="16">
        <v>44726</v>
      </c>
      <c r="B150" s="17">
        <v>-1.7489112110596894E-2</v>
      </c>
      <c r="C150" s="17">
        <v>-3.7736797459957394E-3</v>
      </c>
      <c r="D150" s="17">
        <f t="shared" si="4"/>
        <v>-3.6983382951822595E-3</v>
      </c>
      <c r="E150" s="17">
        <f t="shared" si="5"/>
        <v>-1.3790773815414634E-2</v>
      </c>
    </row>
    <row r="151" spans="1:5" hidden="1" x14ac:dyDescent="0.2">
      <c r="A151" s="15">
        <v>44727</v>
      </c>
      <c r="B151" s="17">
        <v>1.8754002390577451E-2</v>
      </c>
      <c r="C151" s="17">
        <v>1.4592504858983224E-2</v>
      </c>
      <c r="D151" s="17">
        <f t="shared" si="4"/>
        <v>1.4053572930157974E-2</v>
      </c>
      <c r="E151" s="17">
        <f t="shared" si="5"/>
        <v>4.7004294604194776E-3</v>
      </c>
    </row>
    <row r="152" spans="1:5" hidden="1" x14ac:dyDescent="0.2">
      <c r="A152" s="16">
        <v>44728</v>
      </c>
      <c r="B152" s="17">
        <v>-6.2402787868828247E-3</v>
      </c>
      <c r="C152" s="17">
        <v>-3.2511951488163437E-2</v>
      </c>
      <c r="D152" s="17">
        <f t="shared" si="4"/>
        <v>-3.1475432978111867E-2</v>
      </c>
      <c r="E152" s="17">
        <f t="shared" si="5"/>
        <v>2.5235154191229042E-2</v>
      </c>
    </row>
    <row r="153" spans="1:5" hidden="1" x14ac:dyDescent="0.2">
      <c r="A153" s="15">
        <v>44729</v>
      </c>
      <c r="B153" s="17">
        <v>2.1978320071625035E-3</v>
      </c>
      <c r="C153" s="17">
        <v>2.2008656982546171E-3</v>
      </c>
      <c r="D153" s="17">
        <f t="shared" si="4"/>
        <v>2.076383162716031E-3</v>
      </c>
      <c r="E153" s="17">
        <f t="shared" si="5"/>
        <v>1.2144884444647251E-4</v>
      </c>
    </row>
    <row r="154" spans="1:5" hidden="1" x14ac:dyDescent="0.2">
      <c r="A154" s="16">
        <v>44733</v>
      </c>
      <c r="B154" s="17">
        <v>2.9135260872738211E-2</v>
      </c>
      <c r="C154" s="17">
        <v>2.4477242280086964E-2</v>
      </c>
      <c r="D154" s="17">
        <f t="shared" si="4"/>
        <v>2.3607706516382651E-2</v>
      </c>
      <c r="E154" s="17">
        <f t="shared" si="5"/>
        <v>5.5275543563555601E-3</v>
      </c>
    </row>
    <row r="155" spans="1:5" hidden="1" x14ac:dyDescent="0.2">
      <c r="A155" s="15">
        <v>44734</v>
      </c>
      <c r="B155" s="17">
        <v>-7.6102918483469395E-3</v>
      </c>
      <c r="C155" s="17">
        <v>-1.3015723144006452E-3</v>
      </c>
      <c r="D155" s="17">
        <f t="shared" si="4"/>
        <v>-1.3089126954154411E-3</v>
      </c>
      <c r="E155" s="17">
        <f t="shared" si="5"/>
        <v>-6.3013791529314984E-3</v>
      </c>
    </row>
    <row r="156" spans="1:5" hidden="1" x14ac:dyDescent="0.2">
      <c r="A156" s="16">
        <v>44735</v>
      </c>
      <c r="B156" s="17">
        <v>-1.5950792194739272E-2</v>
      </c>
      <c r="C156" s="17">
        <v>9.5322174091778678E-3</v>
      </c>
      <c r="D156" s="17">
        <f t="shared" si="4"/>
        <v>9.1625312949075218E-3</v>
      </c>
      <c r="E156" s="17">
        <f t="shared" si="5"/>
        <v>-2.5113323489646795E-2</v>
      </c>
    </row>
    <row r="157" spans="1:5" hidden="1" x14ac:dyDescent="0.2">
      <c r="A157" s="15">
        <v>44736</v>
      </c>
      <c r="B157" s="17">
        <v>7.1695894360468415E-3</v>
      </c>
      <c r="C157" s="17">
        <v>3.056329358583576E-2</v>
      </c>
      <c r="D157" s="17">
        <f t="shared" si="4"/>
        <v>2.9490204423064364E-2</v>
      </c>
      <c r="E157" s="17">
        <f t="shared" si="5"/>
        <v>-2.2320614987017522E-2</v>
      </c>
    </row>
    <row r="158" spans="1:5" hidden="1" x14ac:dyDescent="0.2">
      <c r="A158" s="16">
        <v>44739</v>
      </c>
      <c r="B158" s="17">
        <v>1.2378589071144752E-3</v>
      </c>
      <c r="C158" s="17">
        <v>-2.9730715337762392E-3</v>
      </c>
      <c r="D158" s="17">
        <f t="shared" si="4"/>
        <v>-2.9245071367093099E-3</v>
      </c>
      <c r="E158" s="17">
        <f t="shared" si="5"/>
        <v>4.1623660438237856E-3</v>
      </c>
    </row>
    <row r="159" spans="1:5" hidden="1" x14ac:dyDescent="0.2">
      <c r="A159" s="15">
        <v>44740</v>
      </c>
      <c r="B159" s="17">
        <v>-2.782090551638805E-3</v>
      </c>
      <c r="C159" s="17">
        <v>-2.0143036075892073E-2</v>
      </c>
      <c r="D159" s="17">
        <f t="shared" si="4"/>
        <v>-1.9520206943148721E-2</v>
      </c>
      <c r="E159" s="17">
        <f t="shared" si="5"/>
        <v>1.6738116391509916E-2</v>
      </c>
    </row>
    <row r="160" spans="1:5" hidden="1" x14ac:dyDescent="0.2">
      <c r="A160" s="16">
        <v>44741</v>
      </c>
      <c r="B160" s="17">
        <v>-1.2399058230275428E-2</v>
      </c>
      <c r="C160" s="17">
        <v>-7.1174540915908135E-4</v>
      </c>
      <c r="D160" s="17">
        <f t="shared" si="4"/>
        <v>-7.3881307563230419E-4</v>
      </c>
      <c r="E160" s="17">
        <f t="shared" si="5"/>
        <v>-1.1660245154643124E-2</v>
      </c>
    </row>
    <row r="161" spans="1:5" hidden="1" x14ac:dyDescent="0.2">
      <c r="A161" s="15">
        <v>44742</v>
      </c>
      <c r="B161" s="17">
        <v>-2.2912827247905332E-2</v>
      </c>
      <c r="C161" s="17">
        <v>-8.7592782679987158E-3</v>
      </c>
      <c r="D161" s="17">
        <f t="shared" si="4"/>
        <v>-8.5171890402516194E-3</v>
      </c>
      <c r="E161" s="17">
        <f t="shared" si="5"/>
        <v>-1.4395638207653712E-2</v>
      </c>
    </row>
    <row r="162" spans="1:5" hidden="1" x14ac:dyDescent="0.2">
      <c r="A162" s="16">
        <v>44743</v>
      </c>
      <c r="B162" s="17">
        <v>1.3813019323633213E-2</v>
      </c>
      <c r="C162" s="17">
        <v>1.0553814029047315E-2</v>
      </c>
      <c r="D162" s="17">
        <f t="shared" si="4"/>
        <v>1.0149959707181766E-2</v>
      </c>
      <c r="E162" s="17">
        <f t="shared" si="5"/>
        <v>3.6630596164514469E-3</v>
      </c>
    </row>
    <row r="163" spans="1:5" hidden="1" x14ac:dyDescent="0.2">
      <c r="A163" s="15">
        <v>44747</v>
      </c>
      <c r="B163" s="17">
        <v>-1.0139385274962609E-2</v>
      </c>
      <c r="C163" s="17">
        <v>1.5841285142366157E-3</v>
      </c>
      <c r="D163" s="17">
        <f t="shared" si="4"/>
        <v>1.4802733023650751E-3</v>
      </c>
      <c r="E163" s="17">
        <f t="shared" si="5"/>
        <v>-1.1619658577327684E-2</v>
      </c>
    </row>
    <row r="164" spans="1:5" hidden="1" x14ac:dyDescent="0.2">
      <c r="A164" s="16">
        <v>44748</v>
      </c>
      <c r="B164" s="17">
        <v>-8.3226617697117478E-3</v>
      </c>
      <c r="C164" s="17">
        <v>3.5731642904301975E-3</v>
      </c>
      <c r="D164" s="17">
        <f t="shared" si="4"/>
        <v>3.4027840079060645E-3</v>
      </c>
      <c r="E164" s="17">
        <f t="shared" si="5"/>
        <v>-1.1725445777617811E-2</v>
      </c>
    </row>
    <row r="165" spans="1:5" hidden="1" x14ac:dyDescent="0.2">
      <c r="A165" s="15">
        <v>44749</v>
      </c>
      <c r="B165" s="17">
        <v>2.8405499866062556E-2</v>
      </c>
      <c r="C165" s="17">
        <v>1.4964587965241805E-2</v>
      </c>
      <c r="D165" s="17">
        <f t="shared" si="4"/>
        <v>1.4413211385984044E-2</v>
      </c>
      <c r="E165" s="17">
        <f t="shared" si="5"/>
        <v>1.3992288480078512E-2</v>
      </c>
    </row>
    <row r="166" spans="1:5" hidden="1" x14ac:dyDescent="0.2">
      <c r="A166" s="16">
        <v>44750</v>
      </c>
      <c r="B166" s="17">
        <v>-2.1971417499945245E-3</v>
      </c>
      <c r="C166" s="17">
        <v>-8.3027152981907104E-4</v>
      </c>
      <c r="D166" s="17">
        <f t="shared" si="4"/>
        <v>-8.5337498476555453E-4</v>
      </c>
      <c r="E166" s="17">
        <f t="shared" si="5"/>
        <v>-1.34376676522897E-3</v>
      </c>
    </row>
    <row r="167" spans="1:5" hidden="1" x14ac:dyDescent="0.2">
      <c r="A167" s="15">
        <v>44753</v>
      </c>
      <c r="B167" s="17">
        <v>-1.0380780546480062E-2</v>
      </c>
      <c r="C167" s="17">
        <v>-1.1527461422777274E-2</v>
      </c>
      <c r="D167" s="17">
        <f t="shared" si="4"/>
        <v>-1.1192787847299957E-2</v>
      </c>
      <c r="E167" s="17">
        <f t="shared" si="5"/>
        <v>8.1200730081989504E-4</v>
      </c>
    </row>
    <row r="168" spans="1:5" hidden="1" x14ac:dyDescent="0.2">
      <c r="A168" s="16">
        <v>44754</v>
      </c>
      <c r="B168" s="17">
        <v>-3.1786544950848095E-3</v>
      </c>
      <c r="C168" s="17">
        <v>-9.2438787173215742E-3</v>
      </c>
      <c r="D168" s="17">
        <f t="shared" si="4"/>
        <v>-8.985581596526333E-3</v>
      </c>
      <c r="E168" s="17">
        <f t="shared" si="5"/>
        <v>5.8069271014415235E-3</v>
      </c>
    </row>
    <row r="169" spans="1:5" hidden="1" x14ac:dyDescent="0.2">
      <c r="A169" s="15">
        <v>44755</v>
      </c>
      <c r="B169" s="17">
        <v>-1.6581565902396678E-2</v>
      </c>
      <c r="C169" s="17">
        <v>-4.4569025122100925E-3</v>
      </c>
      <c r="D169" s="17">
        <f t="shared" si="4"/>
        <v>-4.3587100682984138E-3</v>
      </c>
      <c r="E169" s="17">
        <f t="shared" si="5"/>
        <v>-1.2222855834098264E-2</v>
      </c>
    </row>
    <row r="170" spans="1:5" hidden="1" x14ac:dyDescent="0.2">
      <c r="A170" s="16">
        <v>44756</v>
      </c>
      <c r="B170" s="17">
        <v>-2.3022082645164144E-2</v>
      </c>
      <c r="C170" s="17">
        <v>-2.9986339021522701E-3</v>
      </c>
      <c r="D170" s="17">
        <f t="shared" si="4"/>
        <v>-2.9492145489389424E-3</v>
      </c>
      <c r="E170" s="17">
        <f t="shared" si="5"/>
        <v>-2.0072868096225202E-2</v>
      </c>
    </row>
    <row r="171" spans="1:5" hidden="1" x14ac:dyDescent="0.2">
      <c r="A171" s="15">
        <v>44757</v>
      </c>
      <c r="B171" s="17">
        <v>7.0361807234031959E-2</v>
      </c>
      <c r="C171" s="17">
        <v>1.9201249359436678E-2</v>
      </c>
      <c r="D171" s="17">
        <f t="shared" si="4"/>
        <v>1.850817387161565E-2</v>
      </c>
      <c r="E171" s="17">
        <f t="shared" si="5"/>
        <v>5.1853633362416308E-2</v>
      </c>
    </row>
    <row r="172" spans="1:5" hidden="1" x14ac:dyDescent="0.2">
      <c r="A172" s="16">
        <v>44760</v>
      </c>
      <c r="B172" s="17">
        <v>3.1000846001982829E-4</v>
      </c>
      <c r="C172" s="17">
        <v>-8.3635715808313416E-3</v>
      </c>
      <c r="D172" s="17">
        <f t="shared" si="4"/>
        <v>-8.1347171151918887E-3</v>
      </c>
      <c r="E172" s="17">
        <f t="shared" si="5"/>
        <v>8.4447255752117169E-3</v>
      </c>
    </row>
    <row r="173" spans="1:5" hidden="1" x14ac:dyDescent="0.2">
      <c r="A173" s="15">
        <v>44761</v>
      </c>
      <c r="B173" s="17">
        <v>3.3788010318281936E-2</v>
      </c>
      <c r="C173" s="17">
        <v>2.7628291645959591E-2</v>
      </c>
      <c r="D173" s="17">
        <f t="shared" si="4"/>
        <v>2.6653366233560453E-2</v>
      </c>
      <c r="E173" s="17">
        <f t="shared" si="5"/>
        <v>7.1346440847214823E-3</v>
      </c>
    </row>
    <row r="174" spans="1:5" hidden="1" x14ac:dyDescent="0.2">
      <c r="A174" s="16">
        <v>44762</v>
      </c>
      <c r="B174" s="17">
        <v>2.9990725744566404E-4</v>
      </c>
      <c r="C174" s="17">
        <v>5.8958061932632422E-3</v>
      </c>
      <c r="D174" s="17">
        <f t="shared" si="4"/>
        <v>5.6477430864601353E-3</v>
      </c>
      <c r="E174" s="17">
        <f t="shared" si="5"/>
        <v>-5.3478358290144712E-3</v>
      </c>
    </row>
    <row r="175" spans="1:5" hidden="1" x14ac:dyDescent="0.2">
      <c r="A175" s="15">
        <v>44763</v>
      </c>
      <c r="B175" s="17">
        <v>8.6933397737163354E-3</v>
      </c>
      <c r="C175" s="17">
        <v>9.8613727091971803E-3</v>
      </c>
      <c r="D175" s="17">
        <f t="shared" si="4"/>
        <v>9.4806777031554833E-3</v>
      </c>
      <c r="E175" s="17">
        <f t="shared" si="5"/>
        <v>-7.8733792943914797E-4</v>
      </c>
    </row>
    <row r="176" spans="1:5" hidden="1" x14ac:dyDescent="0.2">
      <c r="A176" s="16">
        <v>44764</v>
      </c>
      <c r="B176" s="17">
        <v>-6.5380903451910388E-3</v>
      </c>
      <c r="C176" s="17">
        <v>-9.3324669763467094E-3</v>
      </c>
      <c r="D176" s="17">
        <f t="shared" si="4"/>
        <v>-9.0712069424348854E-3</v>
      </c>
      <c r="E176" s="17">
        <f t="shared" si="5"/>
        <v>2.5331165972438466E-3</v>
      </c>
    </row>
    <row r="177" spans="1:5" hidden="1" x14ac:dyDescent="0.2">
      <c r="A177" s="15">
        <v>44767</v>
      </c>
      <c r="B177" s="17">
        <v>8.9740161416420605E-3</v>
      </c>
      <c r="C177" s="17">
        <v>1.3151670479691902E-3</v>
      </c>
      <c r="D177" s="17">
        <f t="shared" si="4"/>
        <v>1.2203074915606731E-3</v>
      </c>
      <c r="E177" s="17">
        <f t="shared" si="5"/>
        <v>7.7537086500813878E-3</v>
      </c>
    </row>
    <row r="178" spans="1:5" hidden="1" x14ac:dyDescent="0.2">
      <c r="A178" s="16">
        <v>44768</v>
      </c>
      <c r="B178" s="17">
        <v>-2.0160320238487461E-2</v>
      </c>
      <c r="C178" s="17">
        <v>-1.154320266205866E-2</v>
      </c>
      <c r="D178" s="17">
        <f t="shared" si="4"/>
        <v>-1.120800260683277E-2</v>
      </c>
      <c r="E178" s="17">
        <f t="shared" si="5"/>
        <v>-8.9523176316546917E-3</v>
      </c>
    </row>
    <row r="179" spans="1:5" hidden="1" x14ac:dyDescent="0.2">
      <c r="A179" s="15">
        <v>44769</v>
      </c>
      <c r="B179" s="17">
        <v>1.6338995155988245E-2</v>
      </c>
      <c r="C179" s="17">
        <v>2.6156273782937722E-2</v>
      </c>
      <c r="D179" s="17">
        <f t="shared" si="4"/>
        <v>2.5230581317231382E-2</v>
      </c>
      <c r="E179" s="17">
        <f t="shared" si="5"/>
        <v>-8.8915861612431368E-3</v>
      </c>
    </row>
    <row r="180" spans="1:5" hidden="1" x14ac:dyDescent="0.2">
      <c r="A180" s="16">
        <v>44770</v>
      </c>
      <c r="B180" s="17">
        <v>-8.0381005523132432E-3</v>
      </c>
      <c r="C180" s="17">
        <v>1.2133338697180918E-2</v>
      </c>
      <c r="D180" s="17">
        <f t="shared" si="4"/>
        <v>1.1676655767905306E-2</v>
      </c>
      <c r="E180" s="17">
        <f t="shared" si="5"/>
        <v>-1.971475632021855E-2</v>
      </c>
    </row>
    <row r="181" spans="1:5" hidden="1" x14ac:dyDescent="0.2">
      <c r="A181" s="15">
        <v>44771</v>
      </c>
      <c r="B181" s="17">
        <v>1.4705770146351105E-2</v>
      </c>
      <c r="C181" s="17">
        <v>1.4207760082581844E-2</v>
      </c>
      <c r="D181" s="17">
        <f t="shared" si="4"/>
        <v>1.3681696285008763E-2</v>
      </c>
      <c r="E181" s="17">
        <f t="shared" si="5"/>
        <v>1.0240738613423415E-3</v>
      </c>
    </row>
    <row r="182" spans="1:5" hidden="1" x14ac:dyDescent="0.2">
      <c r="A182" s="16">
        <v>44774</v>
      </c>
      <c r="B182" s="17">
        <v>-2.9577187619725942E-3</v>
      </c>
      <c r="C182" s="17">
        <v>-2.8230841271976725E-3</v>
      </c>
      <c r="D182" s="17">
        <f t="shared" si="4"/>
        <v>-2.7795361923477944E-3</v>
      </c>
      <c r="E182" s="17">
        <f t="shared" si="5"/>
        <v>-1.7818256962479984E-4</v>
      </c>
    </row>
    <row r="183" spans="1:5" hidden="1" x14ac:dyDescent="0.2">
      <c r="A183" s="15">
        <v>44775</v>
      </c>
      <c r="B183" s="17">
        <v>-1.9875274983539915E-2</v>
      </c>
      <c r="C183" s="17">
        <v>-6.6623955507048027E-3</v>
      </c>
      <c r="D183" s="17">
        <f t="shared" si="4"/>
        <v>-6.4904384304782315E-3</v>
      </c>
      <c r="E183" s="17">
        <f t="shared" si="5"/>
        <v>-1.3384836553061684E-2</v>
      </c>
    </row>
    <row r="184" spans="1:5" hidden="1" x14ac:dyDescent="0.2">
      <c r="A184" s="16">
        <v>44776</v>
      </c>
      <c r="B184" s="17">
        <v>1.8159827123024774E-2</v>
      </c>
      <c r="C184" s="17">
        <v>1.5638477163140152E-2</v>
      </c>
      <c r="D184" s="17">
        <f t="shared" si="4"/>
        <v>1.5064561760278122E-2</v>
      </c>
      <c r="E184" s="17">
        <f t="shared" si="5"/>
        <v>3.095265362746652E-3</v>
      </c>
    </row>
    <row r="185" spans="1:5" hidden="1" x14ac:dyDescent="0.2">
      <c r="A185" s="15">
        <v>44777</v>
      </c>
      <c r="B185" s="17">
        <v>-7.1342490034280726E-3</v>
      </c>
      <c r="C185" s="17">
        <v>-7.7734016405583972E-4</v>
      </c>
      <c r="D185" s="17">
        <f t="shared" si="4"/>
        <v>-8.0221395560927744E-4</v>
      </c>
      <c r="E185" s="17">
        <f t="shared" si="5"/>
        <v>-6.3320350478187955E-3</v>
      </c>
    </row>
    <row r="186" spans="1:5" hidden="1" x14ac:dyDescent="0.2">
      <c r="A186" s="16">
        <v>44778</v>
      </c>
      <c r="B186" s="17">
        <v>1.6766195219535041E-2</v>
      </c>
      <c r="C186" s="17">
        <v>-1.6257460597355333E-3</v>
      </c>
      <c r="D186" s="17">
        <f t="shared" si="4"/>
        <v>-1.6222441615061671E-3</v>
      </c>
      <c r="E186" s="17">
        <f t="shared" si="5"/>
        <v>1.8388439381041208E-2</v>
      </c>
    </row>
    <row r="187" spans="1:5" hidden="1" x14ac:dyDescent="0.2">
      <c r="A187" s="15">
        <v>44781</v>
      </c>
      <c r="B187" s="17">
        <v>-1.3839712576482865E-2</v>
      </c>
      <c r="C187" s="17">
        <v>-1.2375507238541195E-3</v>
      </c>
      <c r="D187" s="17">
        <f t="shared" si="4"/>
        <v>-1.2470323639077793E-3</v>
      </c>
      <c r="E187" s="17">
        <f t="shared" si="5"/>
        <v>-1.2592680212575086E-2</v>
      </c>
    </row>
    <row r="188" spans="1:5" hidden="1" x14ac:dyDescent="0.2">
      <c r="A188" s="16">
        <v>44782</v>
      </c>
      <c r="B188" s="17">
        <v>1.2839509312077002E-2</v>
      </c>
      <c r="C188" s="17">
        <v>-4.248692893594086E-3</v>
      </c>
      <c r="D188" s="17">
        <f t="shared" si="4"/>
        <v>-4.1574642055659163E-3</v>
      </c>
      <c r="E188" s="17">
        <f t="shared" si="5"/>
        <v>1.699697351764292E-2</v>
      </c>
    </row>
    <row r="189" spans="1:5" hidden="1" x14ac:dyDescent="0.2">
      <c r="A189" s="15">
        <v>44783</v>
      </c>
      <c r="B189" s="17">
        <v>3.3903554845154504E-2</v>
      </c>
      <c r="C189" s="17">
        <v>2.1290637641290244E-2</v>
      </c>
      <c r="D189" s="17">
        <f t="shared" si="4"/>
        <v>2.0527680704007806E-2</v>
      </c>
      <c r="E189" s="17">
        <f t="shared" si="5"/>
        <v>1.3375874141146698E-2</v>
      </c>
    </row>
    <row r="190" spans="1:5" hidden="1" x14ac:dyDescent="0.2">
      <c r="A190" s="16">
        <v>44784</v>
      </c>
      <c r="B190" s="17">
        <v>2.3952062634009286E-2</v>
      </c>
      <c r="C190" s="17">
        <v>-7.0547395835030002E-4</v>
      </c>
      <c r="D190" s="17">
        <f t="shared" si="4"/>
        <v>-7.3275137907386964E-4</v>
      </c>
      <c r="E190" s="17">
        <f t="shared" si="5"/>
        <v>2.4684814013083155E-2</v>
      </c>
    </row>
    <row r="191" spans="1:5" hidden="1" x14ac:dyDescent="0.2">
      <c r="A191" s="15">
        <v>44785</v>
      </c>
      <c r="B191" s="17">
        <v>1.0860654864886854E-2</v>
      </c>
      <c r="C191" s="17">
        <v>1.7322368774566943E-2</v>
      </c>
      <c r="D191" s="17">
        <f t="shared" si="4"/>
        <v>1.669213411904881E-2</v>
      </c>
      <c r="E191" s="17">
        <f t="shared" si="5"/>
        <v>-5.8314792541619559E-3</v>
      </c>
    </row>
    <row r="192" spans="1:5" hidden="1" x14ac:dyDescent="0.2">
      <c r="A192" s="16">
        <v>44788</v>
      </c>
      <c r="B192" s="17">
        <v>-1.3776157988171223E-3</v>
      </c>
      <c r="C192" s="17">
        <v>3.9695418998517695E-3</v>
      </c>
      <c r="D192" s="17">
        <f t="shared" si="4"/>
        <v>3.7859044156284606E-3</v>
      </c>
      <c r="E192" s="17">
        <f t="shared" si="5"/>
        <v>-5.1635202144455824E-3</v>
      </c>
    </row>
    <row r="193" spans="1:5" hidden="1" x14ac:dyDescent="0.2">
      <c r="A193" s="15">
        <v>44789</v>
      </c>
      <c r="B193" s="17">
        <v>1.0758675773883342E-2</v>
      </c>
      <c r="C193" s="17">
        <v>1.8756797165810912E-3</v>
      </c>
      <c r="D193" s="17">
        <f t="shared" si="4"/>
        <v>1.7620733154313311E-3</v>
      </c>
      <c r="E193" s="17">
        <f t="shared" si="5"/>
        <v>8.9966024584520101E-3</v>
      </c>
    </row>
    <row r="194" spans="1:5" hidden="1" x14ac:dyDescent="0.2">
      <c r="A194" s="16">
        <v>44790</v>
      </c>
      <c r="B194" s="17">
        <v>-6.2774169476831343E-3</v>
      </c>
      <c r="C194" s="17">
        <v>-7.2377949540946007E-3</v>
      </c>
      <c r="D194" s="17">
        <f t="shared" si="4"/>
        <v>-7.0465930890413579E-3</v>
      </c>
      <c r="E194" s="17">
        <f t="shared" si="5"/>
        <v>7.6917614135822363E-4</v>
      </c>
    </row>
    <row r="195" spans="1:5" hidden="1" x14ac:dyDescent="0.2">
      <c r="A195" s="15">
        <v>44791</v>
      </c>
      <c r="B195" s="17">
        <v>-3.5705040578035696E-3</v>
      </c>
      <c r="C195" s="17">
        <v>2.2695611701915031E-3</v>
      </c>
      <c r="D195" s="17">
        <f t="shared" si="4"/>
        <v>2.142781053493839E-3</v>
      </c>
      <c r="E195" s="17">
        <f t="shared" si="5"/>
        <v>-5.713285111297409E-3</v>
      </c>
    </row>
    <row r="196" spans="1:5" hidden="1" x14ac:dyDescent="0.2">
      <c r="A196" s="16">
        <v>44792</v>
      </c>
      <c r="B196" s="17">
        <v>-2.2050592780169076E-2</v>
      </c>
      <c r="C196" s="17">
        <v>-1.2900001139847905E-2</v>
      </c>
      <c r="D196" s="17">
        <f t="shared" si="4"/>
        <v>-1.2519421752748462E-2</v>
      </c>
      <c r="E196" s="17">
        <f t="shared" si="5"/>
        <v>-9.5311710274206141E-3</v>
      </c>
    </row>
    <row r="197" spans="1:5" hidden="1" x14ac:dyDescent="0.2">
      <c r="A197" s="15">
        <v>44795</v>
      </c>
      <c r="B197" s="17">
        <v>-2.1420523724913321E-2</v>
      </c>
      <c r="C197" s="17">
        <v>-2.14000649197158E-2</v>
      </c>
      <c r="D197" s="17">
        <f t="shared" si="4"/>
        <v>-2.0735193339245461E-2</v>
      </c>
      <c r="E197" s="17">
        <f t="shared" si="5"/>
        <v>-6.8533038566786011E-4</v>
      </c>
    </row>
    <row r="198" spans="1:5" hidden="1" x14ac:dyDescent="0.2">
      <c r="A198" s="16">
        <v>44796</v>
      </c>
      <c r="B198" s="17">
        <v>-8.9287255728517367E-3</v>
      </c>
      <c r="C198" s="17">
        <v>-2.2378626777133093E-3</v>
      </c>
      <c r="D198" s="17">
        <f t="shared" si="4"/>
        <v>-2.2138879947578055E-3</v>
      </c>
      <c r="E198" s="17">
        <f t="shared" si="5"/>
        <v>-6.7148375780939316E-3</v>
      </c>
    </row>
    <row r="199" spans="1:5" hidden="1" x14ac:dyDescent="0.2">
      <c r="A199" s="15">
        <v>44797</v>
      </c>
      <c r="B199" s="17">
        <v>3.1968744501911228E-3</v>
      </c>
      <c r="C199" s="17">
        <v>2.9161604463010526E-3</v>
      </c>
      <c r="D199" s="17">
        <f t="shared" si="4"/>
        <v>2.7677542417059546E-3</v>
      </c>
      <c r="E199" s="17">
        <f t="shared" si="5"/>
        <v>4.2912020848516821E-4</v>
      </c>
    </row>
    <row r="200" spans="1:5" hidden="1" x14ac:dyDescent="0.2">
      <c r="A200" s="16">
        <v>44798</v>
      </c>
      <c r="B200" s="17">
        <v>1.7960553843220373E-2</v>
      </c>
      <c r="C200" s="17">
        <v>1.4091605518061545E-2</v>
      </c>
      <c r="D200" s="17">
        <f t="shared" si="4"/>
        <v>1.3569426613210766E-2</v>
      </c>
      <c r="E200" s="17">
        <f t="shared" si="5"/>
        <v>4.3911272300096067E-3</v>
      </c>
    </row>
    <row r="201" spans="1:5" hidden="1" x14ac:dyDescent="0.2">
      <c r="A201" s="15">
        <v>44799</v>
      </c>
      <c r="B201" s="17">
        <v>-3.1587899161719779E-2</v>
      </c>
      <c r="C201" s="17">
        <v>-3.3688058719518743E-2</v>
      </c>
      <c r="D201" s="17">
        <f t="shared" si="4"/>
        <v>-3.2612204257043705E-2</v>
      </c>
      <c r="E201" s="17">
        <f t="shared" si="5"/>
        <v>1.0243050953239255E-3</v>
      </c>
    </row>
    <row r="202" spans="1:5" hidden="1" x14ac:dyDescent="0.2">
      <c r="A202" s="16">
        <v>44802</v>
      </c>
      <c r="B202" s="17">
        <v>-3.8200974272439847E-3</v>
      </c>
      <c r="C202" s="17">
        <v>-6.666355799502699E-3</v>
      </c>
      <c r="D202" s="17">
        <f t="shared" si="4"/>
        <v>-6.4942662252326982E-3</v>
      </c>
      <c r="E202" s="17">
        <f t="shared" si="5"/>
        <v>2.6741687979887135E-3</v>
      </c>
    </row>
    <row r="203" spans="1:5" hidden="1" x14ac:dyDescent="0.2">
      <c r="A203" s="15">
        <v>44803</v>
      </c>
      <c r="B203" s="17">
        <v>5.6045685760770514E-3</v>
      </c>
      <c r="C203" s="17">
        <v>-1.1028155571448206E-2</v>
      </c>
      <c r="D203" s="17">
        <f t="shared" si="4"/>
        <v>-1.0710181724268629E-2</v>
      </c>
      <c r="E203" s="17">
        <f t="shared" si="5"/>
        <v>1.6314750300345682E-2</v>
      </c>
    </row>
    <row r="204" spans="1:5" hidden="1" x14ac:dyDescent="0.2">
      <c r="A204" s="16">
        <v>44804</v>
      </c>
      <c r="B204" s="17">
        <v>-1.4080211580606683E-2</v>
      </c>
      <c r="C204" s="17">
        <v>-7.8170251059712648E-3</v>
      </c>
      <c r="D204" s="17">
        <f t="shared" ref="D204:D263" si="6">$B$2+$B$3*C204</f>
        <v>-7.6064503733010063E-3</v>
      </c>
      <c r="E204" s="17">
        <f t="shared" ref="E204:E264" si="7">B204-D204</f>
        <v>-6.4737612073056767E-3</v>
      </c>
    </row>
    <row r="205" spans="1:5" hidden="1" x14ac:dyDescent="0.2">
      <c r="A205" s="15">
        <v>44805</v>
      </c>
      <c r="B205" s="17">
        <v>2.3958875281506753E-3</v>
      </c>
      <c r="C205" s="17">
        <v>2.9962320243361873E-3</v>
      </c>
      <c r="D205" s="17">
        <f t="shared" si="6"/>
        <v>2.8451477545952497E-3</v>
      </c>
      <c r="E205" s="17">
        <f t="shared" si="7"/>
        <v>-4.492602264445744E-4</v>
      </c>
    </row>
    <row r="206" spans="1:5" hidden="1" x14ac:dyDescent="0.2">
      <c r="A206" s="16">
        <v>44806</v>
      </c>
      <c r="B206" s="17">
        <v>-1.1950498103069362E-3</v>
      </c>
      <c r="C206" s="17">
        <v>-1.0736500458081055E-2</v>
      </c>
      <c r="D206" s="17">
        <f t="shared" si="6"/>
        <v>-1.0428281275576273E-2</v>
      </c>
      <c r="E206" s="17">
        <f t="shared" si="7"/>
        <v>9.2332314652693367E-3</v>
      </c>
    </row>
    <row r="207" spans="1:5" hidden="1" x14ac:dyDescent="0.2">
      <c r="A207" s="15">
        <v>44810</v>
      </c>
      <c r="B207" s="17">
        <v>-1.1067943632349864E-2</v>
      </c>
      <c r="C207" s="17">
        <v>-4.0950569838349438E-3</v>
      </c>
      <c r="D207" s="17">
        <f t="shared" si="6"/>
        <v>-4.0089667854578057E-3</v>
      </c>
      <c r="E207" s="17">
        <f t="shared" si="7"/>
        <v>-7.058976846892058E-3</v>
      </c>
    </row>
    <row r="208" spans="1:5" hidden="1" x14ac:dyDescent="0.2">
      <c r="A208" s="16">
        <v>44811</v>
      </c>
      <c r="B208" s="17">
        <v>1.5426515820955E-2</v>
      </c>
      <c r="C208" s="17">
        <v>1.8341016392734E-2</v>
      </c>
      <c r="D208" s="17">
        <f t="shared" si="6"/>
        <v>1.7676712161605546E-2</v>
      </c>
      <c r="E208" s="17">
        <f t="shared" si="7"/>
        <v>-2.2501963406505454E-3</v>
      </c>
    </row>
    <row r="209" spans="1:5" hidden="1" x14ac:dyDescent="0.2">
      <c r="A209" s="15">
        <v>44812</v>
      </c>
      <c r="B209" s="17">
        <v>3.2171573078016991E-2</v>
      </c>
      <c r="C209" s="17">
        <v>6.6107218774560383E-3</v>
      </c>
      <c r="D209" s="17">
        <f t="shared" si="6"/>
        <v>6.3387477797241572E-3</v>
      </c>
      <c r="E209" s="17">
        <f t="shared" si="7"/>
        <v>2.5832825298292832E-2</v>
      </c>
    </row>
    <row r="210" spans="1:5" hidden="1" x14ac:dyDescent="0.2">
      <c r="A210" s="16">
        <v>44813</v>
      </c>
      <c r="B210" s="17">
        <v>8.3691301743933355E-3</v>
      </c>
      <c r="C210" s="17">
        <v>1.5271449816332883E-2</v>
      </c>
      <c r="D210" s="17">
        <f t="shared" si="6"/>
        <v>1.4709809969531747E-2</v>
      </c>
      <c r="E210" s="17">
        <f t="shared" si="7"/>
        <v>-6.3406797951384118E-3</v>
      </c>
    </row>
    <row r="211" spans="1:5" hidden="1" x14ac:dyDescent="0.2">
      <c r="A211" s="15">
        <v>44816</v>
      </c>
      <c r="B211" s="17">
        <v>9.4450874484837133E-3</v>
      </c>
      <c r="C211" s="17">
        <v>1.0584272769349701E-2</v>
      </c>
      <c r="D211" s="17">
        <f t="shared" si="6"/>
        <v>1.0179399727823673E-2</v>
      </c>
      <c r="E211" s="17">
        <f t="shared" si="7"/>
        <v>-7.3431227933996E-4</v>
      </c>
    </row>
    <row r="212" spans="1:5" hidden="1" x14ac:dyDescent="0.2">
      <c r="A212" s="16">
        <v>44817</v>
      </c>
      <c r="B212" s="17">
        <v>-3.6007920666647264E-2</v>
      </c>
      <c r="C212" s="17">
        <v>-4.3236613400616797E-2</v>
      </c>
      <c r="D212" s="17">
        <f t="shared" si="6"/>
        <v>-4.1841399034014841E-2</v>
      </c>
      <c r="E212" s="17">
        <f t="shared" si="7"/>
        <v>5.8334783673675769E-3</v>
      </c>
    </row>
    <row r="213" spans="1:5" hidden="1" x14ac:dyDescent="0.2">
      <c r="A213" s="15">
        <v>44818</v>
      </c>
      <c r="B213" s="17">
        <v>-3.8236249058452021E-3</v>
      </c>
      <c r="C213" s="17">
        <v>3.3870120853238816E-3</v>
      </c>
      <c r="D213" s="17">
        <f t="shared" si="6"/>
        <v>3.222857828869794E-3</v>
      </c>
      <c r="E213" s="17">
        <f t="shared" si="7"/>
        <v>-7.0464827347149961E-3</v>
      </c>
    </row>
    <row r="214" spans="1:5" hidden="1" x14ac:dyDescent="0.2">
      <c r="A214" s="16">
        <v>44819</v>
      </c>
      <c r="B214" s="17">
        <v>1.8895528865102484E-2</v>
      </c>
      <c r="C214" s="17">
        <v>-1.1317739184353415E-2</v>
      </c>
      <c r="D214" s="17">
        <f t="shared" si="6"/>
        <v>-1.0990079955674458E-2</v>
      </c>
      <c r="E214" s="17">
        <f t="shared" si="7"/>
        <v>2.988560882077694E-2</v>
      </c>
    </row>
    <row r="215" spans="1:5" hidden="1" x14ac:dyDescent="0.2">
      <c r="A215" s="15">
        <v>44820</v>
      </c>
      <c r="B215" s="17">
        <v>-1.1301060738858171E-2</v>
      </c>
      <c r="C215" s="17">
        <v>-7.1821340894484553E-3</v>
      </c>
      <c r="D215" s="17">
        <f t="shared" si="6"/>
        <v>-6.9927938515200174E-3</v>
      </c>
      <c r="E215" s="17">
        <f t="shared" si="7"/>
        <v>-4.3082668873381533E-3</v>
      </c>
    </row>
    <row r="216" spans="1:5" hidden="1" x14ac:dyDescent="0.2">
      <c r="A216" s="16">
        <v>44823</v>
      </c>
      <c r="B216" s="17">
        <v>1.6705903282094425E-2</v>
      </c>
      <c r="C216" s="17">
        <v>6.8571007162865349E-3</v>
      </c>
      <c r="D216" s="17">
        <f t="shared" si="6"/>
        <v>6.5768862591520346E-3</v>
      </c>
      <c r="E216" s="17">
        <f t="shared" si="7"/>
        <v>1.0129017022942392E-2</v>
      </c>
    </row>
    <row r="217" spans="1:5" hidden="1" x14ac:dyDescent="0.2">
      <c r="A217" s="15">
        <v>44824</v>
      </c>
      <c r="B217" s="17">
        <v>-1.4990050830265611E-2</v>
      </c>
      <c r="C217" s="17">
        <v>-1.1272103097361819E-2</v>
      </c>
      <c r="D217" s="17">
        <f t="shared" si="6"/>
        <v>-1.0945970208202623E-2</v>
      </c>
      <c r="E217" s="17">
        <f t="shared" si="7"/>
        <v>-4.0440806220629882E-3</v>
      </c>
    </row>
    <row r="218" spans="1:5" hidden="1" x14ac:dyDescent="0.2">
      <c r="A218" s="16">
        <v>44825</v>
      </c>
      <c r="B218" s="17">
        <v>-2.9850428757754122E-2</v>
      </c>
      <c r="C218" s="17">
        <v>-1.7116493600784488E-2</v>
      </c>
      <c r="D218" s="17">
        <f t="shared" si="6"/>
        <v>-1.6594889873033553E-2</v>
      </c>
      <c r="E218" s="17">
        <f t="shared" si="7"/>
        <v>-1.3255538884720568E-2</v>
      </c>
    </row>
    <row r="219" spans="1:5" hidden="1" x14ac:dyDescent="0.2">
      <c r="A219" s="15">
        <v>44826</v>
      </c>
      <c r="B219" s="17">
        <v>-1.960796095020878E-2</v>
      </c>
      <c r="C219" s="17">
        <v>-8.4275809796894308E-3</v>
      </c>
      <c r="D219" s="17">
        <f t="shared" si="6"/>
        <v>-8.1965856627729764E-3</v>
      </c>
      <c r="E219" s="17">
        <f t="shared" si="7"/>
        <v>-1.1411375287435804E-2</v>
      </c>
    </row>
    <row r="220" spans="1:5" hidden="1" x14ac:dyDescent="0.2">
      <c r="A220" s="16">
        <v>44827</v>
      </c>
      <c r="B220" s="17">
        <v>-2.3692338194516771E-2</v>
      </c>
      <c r="C220" s="17">
        <v>-1.7232619015461026E-2</v>
      </c>
      <c r="D220" s="17">
        <f t="shared" si="6"/>
        <v>-1.6707131369930239E-2</v>
      </c>
      <c r="E220" s="17">
        <f t="shared" si="7"/>
        <v>-6.9852068245865317E-3</v>
      </c>
    </row>
    <row r="221" spans="1:5" hidden="1" x14ac:dyDescent="0.2">
      <c r="A221" s="15">
        <v>44830</v>
      </c>
      <c r="B221" s="17">
        <v>-2.206108760302472E-2</v>
      </c>
      <c r="C221" s="17">
        <v>-1.0340526208282075E-2</v>
      </c>
      <c r="D221" s="17">
        <f t="shared" si="6"/>
        <v>-1.0045550736755129E-2</v>
      </c>
      <c r="E221" s="17">
        <f t="shared" si="7"/>
        <v>-1.2015536866269591E-2</v>
      </c>
    </row>
    <row r="222" spans="1:5" hidden="1" x14ac:dyDescent="0.2">
      <c r="A222" s="16">
        <v>44831</v>
      </c>
      <c r="B222" s="17">
        <v>-1.4824236159685422E-2</v>
      </c>
      <c r="C222" s="17">
        <v>-2.1203598092424114E-3</v>
      </c>
      <c r="D222" s="17">
        <f t="shared" si="6"/>
        <v>-2.1003151142340668E-3</v>
      </c>
      <c r="E222" s="17">
        <f t="shared" si="7"/>
        <v>-1.2723921045451355E-2</v>
      </c>
    </row>
    <row r="223" spans="1:5" hidden="1" x14ac:dyDescent="0.2">
      <c r="A223" s="15">
        <v>44832</v>
      </c>
      <c r="B223" s="17">
        <v>1.6355650872204253E-2</v>
      </c>
      <c r="C223" s="17">
        <v>1.9672139926234733E-2</v>
      </c>
      <c r="D223" s="17">
        <f t="shared" si="6"/>
        <v>1.8963315084580646E-2</v>
      </c>
      <c r="E223" s="17">
        <f t="shared" si="7"/>
        <v>-2.6076642123763934E-3</v>
      </c>
    </row>
    <row r="224" spans="1:5" hidden="1" x14ac:dyDescent="0.2">
      <c r="A224" s="16">
        <v>44833</v>
      </c>
      <c r="B224" s="17">
        <v>-1.3196000673586505E-2</v>
      </c>
      <c r="C224" s="17">
        <v>-2.1126437880238824E-2</v>
      </c>
      <c r="D224" s="17">
        <f t="shared" si="6"/>
        <v>-2.0470717999477226E-2</v>
      </c>
      <c r="E224" s="17">
        <f t="shared" si="7"/>
        <v>7.2747173258907206E-3</v>
      </c>
    </row>
    <row r="225" spans="1:5" hidden="1" x14ac:dyDescent="0.2">
      <c r="A225" s="15">
        <v>44834</v>
      </c>
      <c r="B225" s="17">
        <v>-1.5003067386051283E-2</v>
      </c>
      <c r="C225" s="17">
        <v>-1.5066695771983274E-2</v>
      </c>
      <c r="D225" s="17">
        <f t="shared" si="6"/>
        <v>-1.4613649355778281E-2</v>
      </c>
      <c r="E225" s="17">
        <f t="shared" si="7"/>
        <v>-3.8941803027300187E-4</v>
      </c>
    </row>
    <row r="226" spans="1:5" hidden="1" x14ac:dyDescent="0.2">
      <c r="A226" s="16">
        <v>44837</v>
      </c>
      <c r="B226" s="17">
        <v>2.9470129218450936E-2</v>
      </c>
      <c r="C226" s="17">
        <v>2.5883894952576147E-2</v>
      </c>
      <c r="D226" s="17">
        <f t="shared" si="6"/>
        <v>2.4967312439114483E-2</v>
      </c>
      <c r="E226" s="17">
        <f t="shared" si="7"/>
        <v>4.5028167793364528E-3</v>
      </c>
    </row>
    <row r="227" spans="1:5" hidden="1" x14ac:dyDescent="0.2">
      <c r="A227" s="15">
        <v>44838</v>
      </c>
      <c r="B227" s="17">
        <v>4.1492362633407165E-2</v>
      </c>
      <c r="C227" s="17">
        <v>3.0583700679551518E-2</v>
      </c>
      <c r="D227" s="17">
        <f t="shared" si="6"/>
        <v>2.9509928983380018E-2</v>
      </c>
      <c r="E227" s="17">
        <f t="shared" si="7"/>
        <v>1.1982433650027147E-2</v>
      </c>
    </row>
    <row r="228" spans="1:5" hidden="1" x14ac:dyDescent="0.2">
      <c r="A228" s="16">
        <v>44839</v>
      </c>
      <c r="B228" s="17">
        <v>-1.4206305786581441E-2</v>
      </c>
      <c r="C228" s="17">
        <v>-2.0179487570848309E-3</v>
      </c>
      <c r="D228" s="17">
        <f t="shared" si="6"/>
        <v>-2.0013292908038585E-3</v>
      </c>
      <c r="E228" s="17">
        <f t="shared" si="7"/>
        <v>-1.2204976495777583E-2</v>
      </c>
    </row>
    <row r="229" spans="1:5" hidden="1" x14ac:dyDescent="0.2">
      <c r="A229" s="15">
        <v>44840</v>
      </c>
      <c r="B229" s="17">
        <v>-1.4411097662609063E-2</v>
      </c>
      <c r="C229" s="17">
        <v>-1.0245080846639998E-2</v>
      </c>
      <c r="D229" s="17">
        <f t="shared" si="6"/>
        <v>-9.953297630125606E-3</v>
      </c>
      <c r="E229" s="17">
        <f t="shared" si="7"/>
        <v>-4.4578000324834565E-3</v>
      </c>
    </row>
    <row r="230" spans="1:5" hidden="1" x14ac:dyDescent="0.2">
      <c r="A230" s="16">
        <v>44841</v>
      </c>
      <c r="B230" s="17">
        <v>-2.2568357057390243E-2</v>
      </c>
      <c r="C230" s="17">
        <v>-2.8003617786773516E-2</v>
      </c>
      <c r="D230" s="17">
        <f t="shared" si="6"/>
        <v>-2.7117884507234177E-2</v>
      </c>
      <c r="E230" s="17">
        <f t="shared" si="7"/>
        <v>4.5495274498439341E-3</v>
      </c>
    </row>
    <row r="231" spans="1:5" hidden="1" x14ac:dyDescent="0.2">
      <c r="A231" s="15">
        <v>44844</v>
      </c>
      <c r="B231" s="17">
        <v>-2.926790048740191E-3</v>
      </c>
      <c r="C231" s="17">
        <v>-7.4924636339018802E-3</v>
      </c>
      <c r="D231" s="17">
        <f t="shared" si="6"/>
        <v>-7.2927441483412762E-3</v>
      </c>
      <c r="E231" s="17">
        <f t="shared" si="7"/>
        <v>4.3659540996010852E-3</v>
      </c>
    </row>
    <row r="232" spans="1:5" hidden="1" x14ac:dyDescent="0.2">
      <c r="A232" s="16">
        <v>44845</v>
      </c>
      <c r="B232" s="17">
        <v>-2.9027919910416089E-2</v>
      </c>
      <c r="C232" s="17">
        <v>-6.5191757777544046E-3</v>
      </c>
      <c r="D232" s="17">
        <f t="shared" si="6"/>
        <v>-6.3520087702188211E-3</v>
      </c>
      <c r="E232" s="17">
        <f t="shared" si="7"/>
        <v>-2.2675911140197267E-2</v>
      </c>
    </row>
    <row r="233" spans="1:5" hidden="1" x14ac:dyDescent="0.2">
      <c r="A233" s="15">
        <v>44846</v>
      </c>
      <c r="B233" s="17">
        <v>3.0230676866980222E-3</v>
      </c>
      <c r="C233" s="17">
        <v>-3.2907731480149582E-3</v>
      </c>
      <c r="D233" s="17">
        <f t="shared" si="6"/>
        <v>-3.2315829378849175E-3</v>
      </c>
      <c r="E233" s="17">
        <f t="shared" si="7"/>
        <v>6.2546506245829397E-3</v>
      </c>
    </row>
    <row r="234" spans="1:5" hidden="1" x14ac:dyDescent="0.2">
      <c r="A234" s="16">
        <v>44847</v>
      </c>
      <c r="B234" s="17">
        <v>6.1286161905319991E-2</v>
      </c>
      <c r="C234" s="17">
        <v>2.5965642460864968E-2</v>
      </c>
      <c r="D234" s="17">
        <f t="shared" si="6"/>
        <v>2.50463258292795E-2</v>
      </c>
      <c r="E234" s="17">
        <f t="shared" si="7"/>
        <v>3.6239836076040491E-2</v>
      </c>
    </row>
    <row r="235" spans="1:5" hidden="1" x14ac:dyDescent="0.2">
      <c r="A235" s="15">
        <v>44848</v>
      </c>
      <c r="B235" s="17">
        <v>3.1543026813896091E-4</v>
      </c>
      <c r="C235" s="17">
        <v>-2.3662663615654389E-2</v>
      </c>
      <c r="D235" s="17">
        <f t="shared" si="6"/>
        <v>-2.2922117409364184E-2</v>
      </c>
      <c r="E235" s="17">
        <f t="shared" si="7"/>
        <v>2.3237547677503145E-2</v>
      </c>
    </row>
    <row r="236" spans="1:5" hidden="1" x14ac:dyDescent="0.2">
      <c r="A236" s="16">
        <v>44851</v>
      </c>
      <c r="B236" s="17">
        <v>6.0567805320928647E-2</v>
      </c>
      <c r="C236" s="17">
        <v>2.6480052302171098E-2</v>
      </c>
      <c r="D236" s="17">
        <f t="shared" si="6"/>
        <v>2.5543530775909089E-2</v>
      </c>
      <c r="E236" s="17">
        <f t="shared" si="7"/>
        <v>3.5024274545019558E-2</v>
      </c>
    </row>
    <row r="237" spans="1:5" hidden="1" x14ac:dyDescent="0.2">
      <c r="A237" s="15">
        <v>44852</v>
      </c>
      <c r="B237" s="17">
        <v>3.7477858839793265E-2</v>
      </c>
      <c r="C237" s="17">
        <v>1.1427569666488724E-2</v>
      </c>
      <c r="D237" s="17">
        <f t="shared" si="6"/>
        <v>1.0994491810180208E-2</v>
      </c>
      <c r="E237" s="17">
        <f t="shared" si="7"/>
        <v>2.6483367029613056E-2</v>
      </c>
    </row>
    <row r="238" spans="1:5" hidden="1" x14ac:dyDescent="0.2">
      <c r="A238" s="16">
        <v>44853</v>
      </c>
      <c r="B238" s="17">
        <v>-2.7523188545380162E-2</v>
      </c>
      <c r="C238" s="17">
        <v>-6.6720972934503076E-3</v>
      </c>
      <c r="D238" s="17">
        <f t="shared" si="6"/>
        <v>-6.4998156898085444E-3</v>
      </c>
      <c r="E238" s="17">
        <f t="shared" si="7"/>
        <v>-2.1023372855571619E-2</v>
      </c>
    </row>
    <row r="239" spans="1:5" hidden="1" x14ac:dyDescent="0.2">
      <c r="A239" s="15">
        <v>44854</v>
      </c>
      <c r="B239" s="17">
        <v>-6.4856681601492827E-3</v>
      </c>
      <c r="C239" s="17">
        <v>-7.9509097065648682E-3</v>
      </c>
      <c r="D239" s="17">
        <f t="shared" si="6"/>
        <v>-7.7358570843461226E-3</v>
      </c>
      <c r="E239" s="17">
        <f t="shared" si="7"/>
        <v>1.2501889241968399E-3</v>
      </c>
    </row>
    <row r="240" spans="1:5" hidden="1" x14ac:dyDescent="0.2">
      <c r="A240" s="16">
        <v>44855</v>
      </c>
      <c r="B240" s="17">
        <v>3.7091844208185565E-2</v>
      </c>
      <c r="C240" s="17">
        <v>2.372481982226482E-2</v>
      </c>
      <c r="D240" s="17">
        <f t="shared" si="6"/>
        <v>2.2880449496893149E-2</v>
      </c>
      <c r="E240" s="17">
        <f t="shared" si="7"/>
        <v>1.4211394711292416E-2</v>
      </c>
    </row>
    <row r="241" spans="1:5" hidden="1" x14ac:dyDescent="0.2">
      <c r="A241" s="15">
        <v>44858</v>
      </c>
      <c r="B241" s="17">
        <v>3.4335086710195473E-3</v>
      </c>
      <c r="C241" s="17">
        <v>1.1881976654619875E-2</v>
      </c>
      <c r="D241" s="17">
        <f t="shared" si="6"/>
        <v>1.1433700752427887E-2</v>
      </c>
      <c r="E241" s="17">
        <f t="shared" si="7"/>
        <v>-8.0001920814083399E-3</v>
      </c>
    </row>
    <row r="242" spans="1:5" hidden="1" x14ac:dyDescent="0.2">
      <c r="A242" s="16">
        <v>44859</v>
      </c>
      <c r="B242" s="17">
        <v>9.1246934087791942E-3</v>
      </c>
      <c r="C242" s="17">
        <v>1.6266654579669915E-2</v>
      </c>
      <c r="D242" s="17">
        <f t="shared" si="6"/>
        <v>1.5671729224389142E-2</v>
      </c>
      <c r="E242" s="17">
        <f t="shared" si="7"/>
        <v>-6.5470358156099473E-3</v>
      </c>
    </row>
    <row r="243" spans="1:5" hidden="1" x14ac:dyDescent="0.2">
      <c r="A243" s="15">
        <v>44860</v>
      </c>
      <c r="B243" s="17">
        <v>8.7595018674457847E-3</v>
      </c>
      <c r="C243" s="17">
        <v>-7.3877160723645474E-3</v>
      </c>
      <c r="D243" s="17">
        <f t="shared" si="6"/>
        <v>-7.191499962165694E-3</v>
      </c>
      <c r="E243" s="17">
        <f t="shared" si="7"/>
        <v>1.595100182961148E-2</v>
      </c>
    </row>
    <row r="244" spans="1:5" hidden="1" x14ac:dyDescent="0.2">
      <c r="A244" s="16">
        <v>44861</v>
      </c>
      <c r="B244" s="17">
        <v>4.7619491332495656E-3</v>
      </c>
      <c r="C244" s="17">
        <v>-6.0826106182112483E-3</v>
      </c>
      <c r="D244" s="17">
        <f t="shared" si="6"/>
        <v>-5.9300449207328656E-3</v>
      </c>
      <c r="E244" s="17">
        <f t="shared" si="7"/>
        <v>1.0691994053982431E-2</v>
      </c>
    </row>
    <row r="245" spans="1:5" hidden="1" x14ac:dyDescent="0.2">
      <c r="A245" s="15">
        <v>44862</v>
      </c>
      <c r="B245" s="17">
        <v>8.6423996343594212E-3</v>
      </c>
      <c r="C245" s="17">
        <v>2.4626377895927698E-2</v>
      </c>
      <c r="D245" s="17">
        <f t="shared" si="6"/>
        <v>2.3751854158905177E-2</v>
      </c>
      <c r="E245" s="17">
        <f t="shared" si="7"/>
        <v>-1.5109454524545755E-2</v>
      </c>
    </row>
    <row r="246" spans="1:5" hidden="1" x14ac:dyDescent="0.2">
      <c r="A246" s="16">
        <v>44865</v>
      </c>
      <c r="B246" s="17">
        <v>-3.8695767609270293E-3</v>
      </c>
      <c r="C246" s="17">
        <v>-7.4544041076575196E-3</v>
      </c>
      <c r="D246" s="17">
        <f t="shared" si="6"/>
        <v>-7.2559575568036279E-3</v>
      </c>
      <c r="E246" s="17">
        <f t="shared" si="7"/>
        <v>3.3863807958765986E-3</v>
      </c>
    </row>
    <row r="247" spans="1:5" hidden="1" x14ac:dyDescent="0.2">
      <c r="A247" s="15">
        <v>44866</v>
      </c>
      <c r="B247" s="17">
        <v>4.4395526307483557E-3</v>
      </c>
      <c r="C247" s="17">
        <v>-4.1012306087846451E-3</v>
      </c>
      <c r="D247" s="17">
        <f t="shared" si="6"/>
        <v>-4.014933928030027E-3</v>
      </c>
      <c r="E247" s="17">
        <f t="shared" si="7"/>
        <v>8.4544865587783818E-3</v>
      </c>
    </row>
    <row r="248" spans="1:5" hidden="1" x14ac:dyDescent="0.2">
      <c r="A248" s="16">
        <v>44867</v>
      </c>
      <c r="B248" s="17">
        <v>-3.0388154042733095E-3</v>
      </c>
      <c r="C248" s="17">
        <v>-2.500198485734284E-2</v>
      </c>
      <c r="D248" s="17">
        <f t="shared" si="6"/>
        <v>-2.4216643860885338E-2</v>
      </c>
      <c r="E248" s="17">
        <f t="shared" si="7"/>
        <v>2.1177828456612029E-2</v>
      </c>
    </row>
    <row r="249" spans="1:5" hidden="1" x14ac:dyDescent="0.2">
      <c r="A249" s="15">
        <v>44868</v>
      </c>
      <c r="B249" s="17">
        <v>-5.5418668060714937E-3</v>
      </c>
      <c r="C249" s="17">
        <v>-1.0585992315429671E-2</v>
      </c>
      <c r="D249" s="17">
        <f t="shared" si="6"/>
        <v>-1.0282807011623056E-2</v>
      </c>
      <c r="E249" s="17">
        <f t="shared" si="7"/>
        <v>4.7409402055515627E-3</v>
      </c>
    </row>
    <row r="250" spans="1:5" hidden="1" x14ac:dyDescent="0.2">
      <c r="A250" s="16">
        <v>44869</v>
      </c>
      <c r="B250" s="17">
        <v>2.5076861180263865E-2</v>
      </c>
      <c r="C250" s="17">
        <v>1.3618724670070526E-2</v>
      </c>
      <c r="D250" s="17">
        <f t="shared" si="6"/>
        <v>1.3112361685777526E-2</v>
      </c>
      <c r="E250" s="17">
        <f t="shared" si="7"/>
        <v>1.1964499494486339E-2</v>
      </c>
    </row>
    <row r="251" spans="1:5" hidden="1" x14ac:dyDescent="0.2">
      <c r="A251" s="15">
        <v>44872</v>
      </c>
      <c r="B251" s="17">
        <v>5.9798296146513774E-3</v>
      </c>
      <c r="C251" s="17">
        <v>9.6139819205598442E-3</v>
      </c>
      <c r="D251" s="17">
        <f t="shared" si="6"/>
        <v>9.2415611194821192E-3</v>
      </c>
      <c r="E251" s="17">
        <f t="shared" si="7"/>
        <v>-3.2617315048307418E-3</v>
      </c>
    </row>
    <row r="252" spans="1:5" hidden="1" x14ac:dyDescent="0.2">
      <c r="A252" s="16">
        <v>44873</v>
      </c>
      <c r="B252" s="17">
        <v>2.7022195551169581E-3</v>
      </c>
      <c r="C252" s="17">
        <v>5.5978928024627006E-3</v>
      </c>
      <c r="D252" s="17">
        <f t="shared" si="6"/>
        <v>5.3597936739894787E-3</v>
      </c>
      <c r="E252" s="17">
        <f t="shared" si="7"/>
        <v>-2.6575741188725206E-3</v>
      </c>
    </row>
    <row r="253" spans="1:5" hidden="1" x14ac:dyDescent="0.2">
      <c r="A253" s="15">
        <v>44874</v>
      </c>
      <c r="B253" s="17">
        <v>-1.589882387547048E-2</v>
      </c>
      <c r="C253" s="17">
        <v>-2.077788695478977E-2</v>
      </c>
      <c r="D253" s="17">
        <f t="shared" si="6"/>
        <v>-2.0133824669743169E-2</v>
      </c>
      <c r="E253" s="17">
        <f t="shared" si="7"/>
        <v>4.2350007942726885E-3</v>
      </c>
    </row>
    <row r="254" spans="1:5" hidden="1" x14ac:dyDescent="0.2">
      <c r="A254" s="16">
        <v>44875</v>
      </c>
      <c r="B254" s="17">
        <v>4.4085276891703939E-2</v>
      </c>
      <c r="C254" s="17">
        <v>5.5434484360344927E-2</v>
      </c>
      <c r="D254" s="17">
        <f t="shared" si="6"/>
        <v>5.3529556100815473E-2</v>
      </c>
      <c r="E254" s="17">
        <f t="shared" si="7"/>
        <v>-9.4442792091115335E-3</v>
      </c>
    </row>
    <row r="255" spans="1:5" hidden="1" x14ac:dyDescent="0.2">
      <c r="A255" s="15">
        <v>44876</v>
      </c>
      <c r="B255" s="17">
        <v>7.3432603433998267E-3</v>
      </c>
      <c r="C255" s="17">
        <v>9.2407467881479022E-3</v>
      </c>
      <c r="D255" s="17">
        <f t="shared" si="6"/>
        <v>8.8808091680420403E-3</v>
      </c>
      <c r="E255" s="17">
        <f t="shared" si="7"/>
        <v>-1.5375488246422136E-3</v>
      </c>
    </row>
    <row r="256" spans="1:5" hidden="1" x14ac:dyDescent="0.2">
      <c r="A256" s="16">
        <v>44879</v>
      </c>
      <c r="B256" s="17">
        <v>-1.6922621770908419E-2</v>
      </c>
      <c r="C256" s="17">
        <v>-8.9357770488009969E-3</v>
      </c>
      <c r="D256" s="17">
        <f t="shared" si="6"/>
        <v>-8.6877846623457967E-3</v>
      </c>
      <c r="E256" s="17">
        <f t="shared" si="7"/>
        <v>-8.2348371085626225E-3</v>
      </c>
    </row>
    <row r="257" spans="1:8" hidden="1" x14ac:dyDescent="0.2">
      <c r="A257" s="15">
        <v>44880</v>
      </c>
      <c r="B257" s="17">
        <v>-1.588997913311796E-3</v>
      </c>
      <c r="C257" s="17">
        <v>8.7131165503191443E-3</v>
      </c>
      <c r="D257" s="17">
        <f t="shared" si="6"/>
        <v>8.3708259928102022E-3</v>
      </c>
      <c r="E257" s="17">
        <f t="shared" si="7"/>
        <v>-9.9598239061219982E-3</v>
      </c>
    </row>
    <row r="258" spans="1:8" hidden="1" x14ac:dyDescent="0.2">
      <c r="A258" s="16">
        <v>44881</v>
      </c>
      <c r="B258" s="17">
        <v>-9.018325325952703E-3</v>
      </c>
      <c r="C258" s="17">
        <v>-8.252046497990273E-3</v>
      </c>
      <c r="D258" s="17">
        <f t="shared" si="6"/>
        <v>-8.0269220879407386E-3</v>
      </c>
      <c r="E258" s="17">
        <f t="shared" si="7"/>
        <v>-9.9140323801196438E-4</v>
      </c>
    </row>
    <row r="259" spans="1:8" hidden="1" x14ac:dyDescent="0.2">
      <c r="A259" s="15">
        <v>44882</v>
      </c>
      <c r="B259" s="17">
        <v>-5.0859193562940996E-3</v>
      </c>
      <c r="C259" s="17">
        <v>-3.0893228355314273E-3</v>
      </c>
      <c r="D259" s="17">
        <f t="shared" si="6"/>
        <v>-3.0368703102793332E-3</v>
      </c>
      <c r="E259" s="17">
        <f t="shared" si="7"/>
        <v>-2.0490490460147665E-3</v>
      </c>
    </row>
    <row r="260" spans="1:8" hidden="1" x14ac:dyDescent="0.2">
      <c r="A260" s="16">
        <v>44883</v>
      </c>
      <c r="B260" s="17">
        <v>5.3818387525539357E-4</v>
      </c>
      <c r="C260" s="17">
        <v>4.7585819088147296E-3</v>
      </c>
      <c r="D260" s="17">
        <f t="shared" si="6"/>
        <v>4.5485542796919491E-3</v>
      </c>
      <c r="E260" s="17">
        <f t="shared" si="7"/>
        <v>-4.0103704044365555E-3</v>
      </c>
    </row>
    <row r="261" spans="1:8" hidden="1" x14ac:dyDescent="0.2">
      <c r="A261" s="15">
        <v>44886</v>
      </c>
      <c r="B261" s="17">
        <v>3.2265933395840829E-3</v>
      </c>
      <c r="C261" s="17">
        <v>-3.8836886983297791E-3</v>
      </c>
      <c r="D261" s="17">
        <f t="shared" si="6"/>
        <v>-3.8046679002596878E-3</v>
      </c>
      <c r="E261" s="17">
        <f t="shared" si="7"/>
        <v>7.0312612398437703E-3</v>
      </c>
    </row>
    <row r="262" spans="1:8" hidden="1" x14ac:dyDescent="0.2">
      <c r="A262" s="16">
        <v>44887</v>
      </c>
      <c r="B262" s="17">
        <v>4.8245990599786737E-3</v>
      </c>
      <c r="C262" s="17">
        <v>1.3579987927526016E-2</v>
      </c>
      <c r="D262" s="17">
        <f t="shared" si="6"/>
        <v>1.3074920528041229E-2</v>
      </c>
      <c r="E262" s="17">
        <f t="shared" si="7"/>
        <v>-8.2503214680625554E-3</v>
      </c>
    </row>
    <row r="263" spans="1:8" x14ac:dyDescent="0.2">
      <c r="A263" s="20">
        <v>44888</v>
      </c>
      <c r="B263" s="22">
        <v>3.200663925796432E-3</v>
      </c>
      <c r="C263" s="22">
        <v>5.9146891478476515E-3</v>
      </c>
      <c r="D263" s="17">
        <f t="shared" si="6"/>
        <v>5.6659944838333108E-3</v>
      </c>
      <c r="E263" s="17">
        <f t="shared" si="7"/>
        <v>-2.4653305580368788E-3</v>
      </c>
      <c r="F263" s="17">
        <f>E263</f>
        <v>-2.4653305580368788E-3</v>
      </c>
      <c r="G263">
        <f>E263/$B$5</f>
        <v>-0.17232632675135048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2.3930030621486242E-3</v>
      </c>
      <c r="C264" s="22">
        <v>-2.8304419763336419E-4</v>
      </c>
      <c r="D264" s="17">
        <f t="shared" ref="D264:D293" si="8">$B$2+$B$3*C264</f>
        <v>-3.2445015742787542E-4</v>
      </c>
      <c r="E264" s="17">
        <f t="shared" si="7"/>
        <v>2.7174532195764997E-3</v>
      </c>
      <c r="F264" s="17">
        <f>F263+E264</f>
        <v>2.5212266153962085E-4</v>
      </c>
      <c r="G264">
        <f t="shared" ref="G264:G282" si="9">E264/$B$5</f>
        <v>0.18994967223427575</v>
      </c>
      <c r="H264" t="str">
        <f t="shared" ref="H264:H282" si="10">IF(ABS(G264)&lt;1.96, "no", "yes")</f>
        <v>no</v>
      </c>
    </row>
    <row r="265" spans="1:8" x14ac:dyDescent="0.2">
      <c r="A265" s="20">
        <v>44893</v>
      </c>
      <c r="B265" s="22">
        <v>-2.2281049043864187E-2</v>
      </c>
      <c r="C265" s="22">
        <v>-1.5444192913123267E-2</v>
      </c>
      <c r="D265" s="17">
        <f t="shared" si="8"/>
        <v>-1.4978520769273723E-2</v>
      </c>
      <c r="E265" s="17">
        <f t="shared" ref="E265:E293" si="11">B265-D265</f>
        <v>-7.3025282745904641E-3</v>
      </c>
      <c r="F265" s="17">
        <f t="shared" ref="F265:F282" si="12">F264+E265</f>
        <v>-7.0504056130508436E-3</v>
      </c>
      <c r="G265">
        <f t="shared" si="9"/>
        <v>-0.51044589921447259</v>
      </c>
      <c r="H265" t="str">
        <f t="shared" si="10"/>
        <v>no</v>
      </c>
    </row>
    <row r="266" spans="1:8" x14ac:dyDescent="0.2">
      <c r="A266" s="21">
        <v>44894</v>
      </c>
      <c r="B266" s="22">
        <v>3.7980788889362405E-3</v>
      </c>
      <c r="C266" s="22">
        <v>-1.5918653377758885E-3</v>
      </c>
      <c r="D266" s="17">
        <f t="shared" si="8"/>
        <v>-1.5894966104271586E-3</v>
      </c>
      <c r="E266" s="17">
        <f t="shared" si="11"/>
        <v>5.3875754993633991E-3</v>
      </c>
      <c r="F266" s="17">
        <f t="shared" si="12"/>
        <v>-1.6628301136874446E-3</v>
      </c>
      <c r="G266">
        <f t="shared" si="9"/>
        <v>0.37659091713857673</v>
      </c>
      <c r="H266" t="str">
        <f t="shared" si="10"/>
        <v>no</v>
      </c>
    </row>
    <row r="267" spans="1:8" x14ac:dyDescent="0.2">
      <c r="A267" s="18">
        <v>44895</v>
      </c>
      <c r="B267" s="19">
        <v>2.2972965173325477E-2</v>
      </c>
      <c r="C267" s="19">
        <v>3.0947872397389053E-2</v>
      </c>
      <c r="D267" s="19">
        <f>$B$2+$B$3*C267</f>
        <v>2.9861920654207449E-2</v>
      </c>
      <c r="E267" s="19">
        <f t="shared" si="11"/>
        <v>-6.8889554808819718E-3</v>
      </c>
      <c r="F267" s="19">
        <f t="shared" si="12"/>
        <v>-8.5517855945694173E-3</v>
      </c>
      <c r="G267" s="27">
        <f t="shared" si="9"/>
        <v>-0.4815372077808866</v>
      </c>
      <c r="H267" s="27" t="str">
        <f t="shared" si="10"/>
        <v>no</v>
      </c>
    </row>
    <row r="268" spans="1:8" x14ac:dyDescent="0.2">
      <c r="A268" s="21">
        <v>44896</v>
      </c>
      <c r="B268" s="22">
        <v>-2.8700502984411735E-2</v>
      </c>
      <c r="C268" s="22">
        <v>-8.6763321804983473E-4</v>
      </c>
      <c r="D268" s="17">
        <f t="shared" si="8"/>
        <v>-8.8948707810265163E-4</v>
      </c>
      <c r="E268" s="17">
        <f t="shared" si="11"/>
        <v>-2.7811015906309085E-2</v>
      </c>
      <c r="F268" s="17">
        <f t="shared" si="12"/>
        <v>-3.6362801500878505E-2</v>
      </c>
      <c r="G268">
        <f t="shared" si="9"/>
        <v>-1.94398686161336</v>
      </c>
      <c r="H268" t="str">
        <f t="shared" si="10"/>
        <v>no</v>
      </c>
    </row>
    <row r="269" spans="1:8" x14ac:dyDescent="0.2">
      <c r="A269" s="20">
        <v>44897</v>
      </c>
      <c r="B269" s="22">
        <v>-1.2858983493288512E-2</v>
      </c>
      <c r="C269" s="22">
        <v>-1.194660488065602E-3</v>
      </c>
      <c r="D269" s="17">
        <f t="shared" si="8"/>
        <v>-1.2055766302032805E-3</v>
      </c>
      <c r="E269" s="17">
        <f t="shared" si="11"/>
        <v>-1.1653406863085232E-2</v>
      </c>
      <c r="F269" s="17">
        <f t="shared" si="12"/>
        <v>-4.8016208363963739E-2</v>
      </c>
      <c r="G269">
        <f t="shared" si="9"/>
        <v>-0.81457181971311754</v>
      </c>
      <c r="H269" t="str">
        <f t="shared" si="10"/>
        <v>no</v>
      </c>
    </row>
    <row r="270" spans="1:8" x14ac:dyDescent="0.2">
      <c r="A270" s="21">
        <v>44900</v>
      </c>
      <c r="B270" s="22">
        <v>-4.4623132319282055E-2</v>
      </c>
      <c r="C270" s="22">
        <v>-1.7894212283564803E-2</v>
      </c>
      <c r="D270" s="17">
        <f t="shared" si="8"/>
        <v>-1.7346597062738157E-2</v>
      </c>
      <c r="E270" s="17">
        <f t="shared" si="11"/>
        <v>-2.7276535256543898E-2</v>
      </c>
      <c r="F270" s="17">
        <f t="shared" si="12"/>
        <v>-7.5292743620507641E-2</v>
      </c>
      <c r="G270">
        <f t="shared" si="9"/>
        <v>-1.9066267247370086</v>
      </c>
      <c r="H270" t="str">
        <f t="shared" si="10"/>
        <v>no</v>
      </c>
    </row>
    <row r="271" spans="1:8" x14ac:dyDescent="0.2">
      <c r="A271" s="24">
        <v>44901</v>
      </c>
      <c r="B271" s="25">
        <v>-4.2645797339583402E-2</v>
      </c>
      <c r="C271" s="25">
        <v>-1.4399194981406072E-2</v>
      </c>
      <c r="D271" s="25">
        <f t="shared" si="8"/>
        <v>-1.396847372284042E-2</v>
      </c>
      <c r="E271" s="25">
        <f t="shared" si="11"/>
        <v>-2.8677323616742981E-2</v>
      </c>
      <c r="F271" s="25">
        <f t="shared" si="12"/>
        <v>-0.10397006723725062</v>
      </c>
      <c r="G271" s="26">
        <f t="shared" si="9"/>
        <v>-2.0045416724434024</v>
      </c>
      <c r="H271" s="26" t="str">
        <f t="shared" si="10"/>
        <v>yes</v>
      </c>
    </row>
    <row r="272" spans="1:8" x14ac:dyDescent="0.2">
      <c r="A272" s="21">
        <v>44902</v>
      </c>
      <c r="B272" s="22">
        <v>-7.8787207295452077E-3</v>
      </c>
      <c r="C272" s="22">
        <v>-1.8623708845491027E-3</v>
      </c>
      <c r="D272" s="17">
        <f t="shared" si="8"/>
        <v>-1.8509548585914741E-3</v>
      </c>
      <c r="E272" s="17">
        <f t="shared" si="11"/>
        <v>-6.0277658709537336E-3</v>
      </c>
      <c r="F272" s="17">
        <f t="shared" si="12"/>
        <v>-0.10999783310820435</v>
      </c>
      <c r="G272">
        <f t="shared" si="9"/>
        <v>-0.42134015159644705</v>
      </c>
      <c r="H272" t="str">
        <f t="shared" si="10"/>
        <v>no</v>
      </c>
    </row>
    <row r="273" spans="1:8" x14ac:dyDescent="0.2">
      <c r="A273" s="20">
        <v>44903</v>
      </c>
      <c r="B273" s="22">
        <v>-9.1631780091708803E-3</v>
      </c>
      <c r="C273" s="22">
        <v>7.5217819575039702E-3</v>
      </c>
      <c r="D273" s="17">
        <f t="shared" si="8"/>
        <v>7.2193366450662728E-3</v>
      </c>
      <c r="E273" s="17">
        <f t="shared" si="11"/>
        <v>-1.6382514654237151E-2</v>
      </c>
      <c r="F273" s="17">
        <f t="shared" si="12"/>
        <v>-0.1263803477624415</v>
      </c>
      <c r="G273">
        <f t="shared" si="9"/>
        <v>-1.1451359186343351</v>
      </c>
      <c r="H273" t="str">
        <f t="shared" si="10"/>
        <v>no</v>
      </c>
    </row>
    <row r="274" spans="1:8" x14ac:dyDescent="0.2">
      <c r="A274" s="21">
        <v>44904</v>
      </c>
      <c r="B274" s="22">
        <v>-1.8495333216491661E-3</v>
      </c>
      <c r="C274" s="22">
        <v>-7.349578247904498E-3</v>
      </c>
      <c r="D274" s="17">
        <f t="shared" si="8"/>
        <v>-7.1546376911658226E-3</v>
      </c>
      <c r="E274" s="17">
        <f t="shared" si="11"/>
        <v>5.3051043695166566E-3</v>
      </c>
      <c r="F274" s="17">
        <f t="shared" si="12"/>
        <v>-0.12107524339292484</v>
      </c>
      <c r="G274">
        <f t="shared" si="9"/>
        <v>0.37082619450404303</v>
      </c>
      <c r="H274" t="str">
        <f t="shared" si="10"/>
        <v>no</v>
      </c>
    </row>
    <row r="275" spans="1:8" x14ac:dyDescent="0.2">
      <c r="A275" s="20">
        <v>44907</v>
      </c>
      <c r="B275" s="22">
        <v>1.0809082973727069E-2</v>
      </c>
      <c r="C275" s="22">
        <v>1.4279296218109305E-2</v>
      </c>
      <c r="D275" s="17">
        <f t="shared" si="8"/>
        <v>1.3750839830856773E-2</v>
      </c>
      <c r="E275" s="17">
        <f t="shared" si="11"/>
        <v>-2.9417568571297043E-3</v>
      </c>
      <c r="F275" s="17">
        <f t="shared" si="12"/>
        <v>-0.12401700025005455</v>
      </c>
      <c r="G275">
        <f t="shared" si="9"/>
        <v>-0.20562847109169527</v>
      </c>
      <c r="H275" t="str">
        <f t="shared" si="10"/>
        <v>no</v>
      </c>
    </row>
    <row r="276" spans="1:8" x14ac:dyDescent="0.2">
      <c r="A276" s="21">
        <v>44908</v>
      </c>
      <c r="B276" s="22">
        <v>6.1113176700744454E-4</v>
      </c>
      <c r="C276" s="22">
        <v>7.2896644387934195E-3</v>
      </c>
      <c r="D276" s="17">
        <f t="shared" si="8"/>
        <v>6.9949825032224137E-3</v>
      </c>
      <c r="E276" s="17">
        <f t="shared" si="11"/>
        <v>-6.3838507362149691E-3</v>
      </c>
      <c r="F276" s="17">
        <f t="shared" si="12"/>
        <v>-0.13040085098626952</v>
      </c>
      <c r="G276">
        <f t="shared" si="9"/>
        <v>-0.44623044334340084</v>
      </c>
      <c r="H276" t="str">
        <f t="shared" si="10"/>
        <v>no</v>
      </c>
    </row>
    <row r="277" spans="1:8" x14ac:dyDescent="0.2">
      <c r="A277" s="20">
        <v>44909</v>
      </c>
      <c r="B277" s="22">
        <v>-1.4351204346845114E-2</v>
      </c>
      <c r="C277" s="22">
        <v>-6.0527246341003371E-3</v>
      </c>
      <c r="D277" s="17">
        <f t="shared" si="8"/>
        <v>-5.9011584999421806E-3</v>
      </c>
      <c r="E277" s="17">
        <f t="shared" si="11"/>
        <v>-8.450045846902933E-3</v>
      </c>
      <c r="F277" s="17">
        <f t="shared" si="12"/>
        <v>-0.13885089683317245</v>
      </c>
      <c r="G277">
        <f t="shared" si="9"/>
        <v>-0.59065724753633797</v>
      </c>
      <c r="H277" t="str">
        <f t="shared" si="10"/>
        <v>no</v>
      </c>
    </row>
    <row r="278" spans="1:8" x14ac:dyDescent="0.2">
      <c r="A278" s="21">
        <v>44910</v>
      </c>
      <c r="B278" s="22">
        <v>-1.5799336205391756E-2</v>
      </c>
      <c r="C278" s="22">
        <v>-2.4921675023714007E-2</v>
      </c>
      <c r="D278" s="17">
        <f t="shared" si="8"/>
        <v>-2.4139020061072589E-2</v>
      </c>
      <c r="E278" s="17">
        <f t="shared" si="11"/>
        <v>8.3396838556808323E-3</v>
      </c>
      <c r="F278" s="17">
        <f t="shared" si="12"/>
        <v>-0.13051121297749163</v>
      </c>
      <c r="G278">
        <f t="shared" si="9"/>
        <v>0.58294295685094877</v>
      </c>
      <c r="H278" t="str">
        <f t="shared" si="10"/>
        <v>no</v>
      </c>
    </row>
    <row r="279" spans="1:8" x14ac:dyDescent="0.2">
      <c r="A279" s="20">
        <v>44911</v>
      </c>
      <c r="B279" s="22">
        <v>-2.2032734366562723E-3</v>
      </c>
      <c r="C279" s="22">
        <v>-1.1137750774080746E-2</v>
      </c>
      <c r="D279" s="17">
        <f t="shared" si="8"/>
        <v>-1.0816111417871328E-2</v>
      </c>
      <c r="E279" s="17">
        <f t="shared" si="11"/>
        <v>8.6128379812150553E-3</v>
      </c>
      <c r="F279" s="17">
        <f t="shared" si="12"/>
        <v>-0.12189837499627658</v>
      </c>
      <c r="G279">
        <f t="shared" si="9"/>
        <v>0.60203639928479935</v>
      </c>
      <c r="H279" t="str">
        <f t="shared" si="10"/>
        <v>no</v>
      </c>
    </row>
    <row r="280" spans="1:8" x14ac:dyDescent="0.2">
      <c r="A280" s="21">
        <v>44914</v>
      </c>
      <c r="B280" s="22">
        <v>1.1356444814471178E-2</v>
      </c>
      <c r="C280" s="22">
        <v>-9.0075160018523448E-3</v>
      </c>
      <c r="D280" s="17">
        <f t="shared" si="8"/>
        <v>-8.7571242423052156E-3</v>
      </c>
      <c r="E280" s="17">
        <f t="shared" si="11"/>
        <v>2.0113569056776394E-2</v>
      </c>
      <c r="F280" s="17">
        <f t="shared" si="12"/>
        <v>-0.10178480593950018</v>
      </c>
      <c r="G280">
        <f t="shared" si="9"/>
        <v>1.4059361987440437</v>
      </c>
      <c r="H280" t="str">
        <f t="shared" si="10"/>
        <v>no</v>
      </c>
    </row>
    <row r="281" spans="1:8" x14ac:dyDescent="0.2">
      <c r="A281" s="20">
        <v>44915</v>
      </c>
      <c r="B281" s="22">
        <v>4.0548627469805254E-3</v>
      </c>
      <c r="C281" s="22">
        <v>1.0373383615349674E-3</v>
      </c>
      <c r="D281" s="17">
        <f t="shared" si="8"/>
        <v>9.5177103265476758E-4</v>
      </c>
      <c r="E281" s="17">
        <f t="shared" si="11"/>
        <v>3.1030917143257579E-3</v>
      </c>
      <c r="F281" s="17">
        <f t="shared" si="12"/>
        <v>-9.8681714225174424E-2</v>
      </c>
      <c r="G281">
        <f t="shared" si="9"/>
        <v>0.2169057593348136</v>
      </c>
      <c r="H281" t="str">
        <f t="shared" si="10"/>
        <v>no</v>
      </c>
    </row>
    <row r="282" spans="1:8" x14ac:dyDescent="0.2">
      <c r="A282" s="21">
        <v>44916</v>
      </c>
      <c r="B282" s="22">
        <v>1.5222190364517996E-2</v>
      </c>
      <c r="C282" s="22">
        <v>1.4867993802734736E-2</v>
      </c>
      <c r="D282" s="17">
        <f t="shared" si="8"/>
        <v>1.4319847901156242E-2</v>
      </c>
      <c r="E282" s="17">
        <f t="shared" si="11"/>
        <v>9.023424633617539E-4</v>
      </c>
      <c r="F282" s="17">
        <f t="shared" si="12"/>
        <v>-9.7779371761812672E-2</v>
      </c>
      <c r="G282">
        <f t="shared" si="9"/>
        <v>6.3073635977934459E-2</v>
      </c>
      <c r="H282" t="str">
        <f t="shared" si="10"/>
        <v>no</v>
      </c>
    </row>
    <row r="283" spans="1:8" x14ac:dyDescent="0.2">
      <c r="A283" s="15">
        <v>44917</v>
      </c>
      <c r="B283" s="17">
        <v>-8.8739064334917295E-3</v>
      </c>
      <c r="C283" s="17">
        <v>-1.4451699568616361E-2</v>
      </c>
      <c r="D283" s="17">
        <f t="shared" si="8"/>
        <v>-1.4019222247432048E-2</v>
      </c>
      <c r="E283" s="17">
        <f t="shared" si="11"/>
        <v>5.1453158139403189E-3</v>
      </c>
    </row>
    <row r="284" spans="1:8" x14ac:dyDescent="0.2">
      <c r="A284" s="16">
        <v>44918</v>
      </c>
      <c r="B284" s="17">
        <v>2.4698722167142417E-3</v>
      </c>
      <c r="C284" s="17">
        <v>5.8681025252820262E-3</v>
      </c>
      <c r="D284" s="17">
        <f t="shared" si="8"/>
        <v>5.6209659922951596E-3</v>
      </c>
      <c r="E284" s="17">
        <f t="shared" si="11"/>
        <v>-3.1510937755809178E-3</v>
      </c>
    </row>
    <row r="285" spans="1:8" x14ac:dyDescent="0.2">
      <c r="A285" s="15">
        <v>44922</v>
      </c>
      <c r="B285" s="17">
        <v>1.8477616425831567E-3</v>
      </c>
      <c r="C285" s="17">
        <v>-4.0496221104097119E-3</v>
      </c>
      <c r="D285" s="17">
        <f t="shared" si="8"/>
        <v>-3.9650515217856423E-3</v>
      </c>
      <c r="E285" s="17">
        <f t="shared" si="11"/>
        <v>5.812813164368799E-3</v>
      </c>
    </row>
    <row r="286" spans="1:8" x14ac:dyDescent="0.2">
      <c r="A286" s="16">
        <v>44923</v>
      </c>
      <c r="B286" s="17">
        <v>7.3779796755222282E-3</v>
      </c>
      <c r="C286" s="17">
        <v>-1.2020638322615351E-2</v>
      </c>
      <c r="D286" s="17">
        <f t="shared" si="8"/>
        <v>-1.1669470007074212E-2</v>
      </c>
      <c r="E286" s="17">
        <f t="shared" si="11"/>
        <v>1.9047449682596439E-2</v>
      </c>
    </row>
    <row r="287" spans="1:8" x14ac:dyDescent="0.2">
      <c r="A287" s="15">
        <v>44924</v>
      </c>
      <c r="B287" s="17">
        <v>1.1290641300003124E-2</v>
      </c>
      <c r="C287" s="17">
        <v>1.7461331644819111E-2</v>
      </c>
      <c r="D287" s="17">
        <f t="shared" si="8"/>
        <v>1.682644925250697E-2</v>
      </c>
      <c r="E287" s="17">
        <f t="shared" si="11"/>
        <v>-5.5358079525038469E-3</v>
      </c>
    </row>
    <row r="288" spans="1:8" x14ac:dyDescent="0.2">
      <c r="A288" s="16">
        <v>44925</v>
      </c>
      <c r="B288" s="17">
        <v>-6.0344784571397803E-4</v>
      </c>
      <c r="C288" s="17">
        <v>-2.5407424823445934E-3</v>
      </c>
      <c r="D288" s="17">
        <f t="shared" si="8"/>
        <v>-2.5066377149313337E-3</v>
      </c>
      <c r="E288" s="17">
        <f t="shared" si="11"/>
        <v>1.9031898692173557E-3</v>
      </c>
    </row>
    <row r="289" spans="1:5" x14ac:dyDescent="0.2">
      <c r="A289" s="15">
        <v>44929</v>
      </c>
      <c r="B289" s="17">
        <v>1.1775386047487624E-2</v>
      </c>
      <c r="C289" s="17">
        <v>-4.000548879248611E-3</v>
      </c>
      <c r="D289" s="17">
        <f t="shared" si="8"/>
        <v>-3.9176195884881677E-3</v>
      </c>
      <c r="E289" s="17">
        <f t="shared" si="11"/>
        <v>1.5693005635975792E-2</v>
      </c>
    </row>
    <row r="290" spans="1:5" x14ac:dyDescent="0.2">
      <c r="A290" s="16">
        <v>44930</v>
      </c>
      <c r="B290" s="17">
        <v>1.8800245585857356E-2</v>
      </c>
      <c r="C290" s="17">
        <v>7.5389705750443792E-3</v>
      </c>
      <c r="D290" s="17">
        <f t="shared" si="8"/>
        <v>7.2359503740048866E-3</v>
      </c>
      <c r="E290" s="17">
        <f t="shared" si="11"/>
        <v>1.1564295211852468E-2</v>
      </c>
    </row>
    <row r="291" spans="1:5" x14ac:dyDescent="0.2">
      <c r="A291" s="15">
        <v>44931</v>
      </c>
      <c r="B291" s="17">
        <v>-2.0502026373501181E-3</v>
      </c>
      <c r="C291" s="17">
        <v>-1.1645528874622113E-2</v>
      </c>
      <c r="D291" s="17">
        <f t="shared" si="8"/>
        <v>-1.1306906428204535E-2</v>
      </c>
      <c r="E291" s="17">
        <f t="shared" si="11"/>
        <v>9.2567037908544165E-3</v>
      </c>
    </row>
    <row r="292" spans="1:5" x14ac:dyDescent="0.2">
      <c r="A292" s="16">
        <v>44932</v>
      </c>
      <c r="B292" s="17">
        <v>9.9793641764764907E-3</v>
      </c>
      <c r="C292" s="17">
        <v>2.284078102943865E-2</v>
      </c>
      <c r="D292" s="17">
        <f t="shared" si="8"/>
        <v>2.202597816778799E-2</v>
      </c>
      <c r="E292" s="17">
        <f t="shared" si="11"/>
        <v>-1.2046613991311499E-2</v>
      </c>
    </row>
    <row r="293" spans="1:5" x14ac:dyDescent="0.2">
      <c r="A293" s="15">
        <v>44935</v>
      </c>
      <c r="B293" s="17">
        <v>-1.5111995597397287E-2</v>
      </c>
      <c r="C293" s="17">
        <v>-7.6763254526313052E-4</v>
      </c>
      <c r="D293" s="17">
        <f t="shared" si="8"/>
        <v>-7.9283101676138517E-4</v>
      </c>
      <c r="E293" s="17">
        <f t="shared" si="11"/>
        <v>-1.4319164580635903E-2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A37E-637B-9F4A-9FEC-722F10331AC1}">
  <sheetPr codeName="Sheet6"/>
  <dimension ref="A2:S293"/>
  <sheetViews>
    <sheetView topLeftCell="E1" zoomScale="75" workbookViewId="0">
      <selection activeCell="R15" sqref="R15"/>
    </sheetView>
  </sheetViews>
  <sheetFormatPr baseColWidth="10" defaultRowHeight="15" x14ac:dyDescent="0.2"/>
  <cols>
    <col min="11" max="11" width="5.1640625" customWidth="1"/>
    <col min="12" max="12" width="4.1640625" customWidth="1"/>
    <col min="13" max="13" width="3.5" customWidth="1"/>
    <col min="14" max="14" width="20.1640625" customWidth="1"/>
    <col min="15" max="15" width="12.5" customWidth="1"/>
  </cols>
  <sheetData>
    <row r="2" spans="1:19" x14ac:dyDescent="0.2">
      <c r="A2" t="s">
        <v>29</v>
      </c>
      <c r="B2">
        <f>INTERCEPT(B11:B262,C11:C262)</f>
        <v>2.1115827232605785E-3</v>
      </c>
      <c r="D2" t="s">
        <v>88</v>
      </c>
      <c r="E2">
        <f>_xlfn.STDEV.S(E11:E262)</f>
        <v>4.1905183118530177E-2</v>
      </c>
      <c r="G2" t="s">
        <v>154</v>
      </c>
      <c r="N2" s="12" t="s">
        <v>96</v>
      </c>
      <c r="O2" s="12">
        <v>4.3026527300000001</v>
      </c>
      <c r="Q2" t="s">
        <v>164</v>
      </c>
    </row>
    <row r="3" spans="1:19" x14ac:dyDescent="0.2">
      <c r="A3" t="s">
        <v>62</v>
      </c>
      <c r="B3">
        <f>SLOPE(B11:B262,C11:C262)</f>
        <v>1.2363189612343686</v>
      </c>
      <c r="G3" t="s">
        <v>174</v>
      </c>
      <c r="H3" t="s">
        <v>155</v>
      </c>
      <c r="I3" t="s">
        <v>156</v>
      </c>
      <c r="N3" s="12" t="s">
        <v>97</v>
      </c>
      <c r="O3" s="12">
        <v>2.77644511</v>
      </c>
      <c r="Q3" t="s">
        <v>165</v>
      </c>
      <c r="R3" t="s">
        <v>166</v>
      </c>
      <c r="S3" t="s">
        <v>167</v>
      </c>
    </row>
    <row r="4" spans="1:19" x14ac:dyDescent="0.2">
      <c r="A4" t="s">
        <v>63</v>
      </c>
      <c r="B4">
        <f>RSQ(B11:B262,C11:C262)</f>
        <v>0.16670136222653709</v>
      </c>
      <c r="G4" t="s">
        <v>43</v>
      </c>
      <c r="H4" t="s">
        <v>157</v>
      </c>
      <c r="I4" t="s">
        <v>158</v>
      </c>
      <c r="N4" s="12" t="s">
        <v>98</v>
      </c>
      <c r="O4" s="12">
        <v>2.57058184</v>
      </c>
      <c r="S4" t="s">
        <v>168</v>
      </c>
    </row>
    <row r="5" spans="1:19" x14ac:dyDescent="0.2">
      <c r="A5" t="s">
        <v>64</v>
      </c>
      <c r="B5">
        <f>STEYX(B11:B262,C11:C262)</f>
        <v>4.1988909841603833E-2</v>
      </c>
      <c r="G5" t="s">
        <v>44</v>
      </c>
      <c r="H5" t="s">
        <v>159</v>
      </c>
      <c r="I5" t="s">
        <v>161</v>
      </c>
      <c r="N5" s="12" t="s">
        <v>99</v>
      </c>
      <c r="O5" s="12">
        <v>2.2281388500000001</v>
      </c>
    </row>
    <row r="6" spans="1:19" x14ac:dyDescent="0.2">
      <c r="G6" t="s">
        <v>70</v>
      </c>
      <c r="H6" t="s">
        <v>162</v>
      </c>
      <c r="I6" t="s">
        <v>163</v>
      </c>
      <c r="N6" s="12" t="s">
        <v>100</v>
      </c>
      <c r="O6" s="12">
        <v>2.1314495500000001</v>
      </c>
    </row>
    <row r="7" spans="1:19" x14ac:dyDescent="0.2">
      <c r="A7" t="s">
        <v>65</v>
      </c>
      <c r="K7" s="12"/>
      <c r="L7" s="12"/>
      <c r="N7" s="12"/>
      <c r="O7" s="12"/>
    </row>
    <row r="8" spans="1:19" x14ac:dyDescent="0.2">
      <c r="A8">
        <f>COUNT(A11:A262)</f>
        <v>252</v>
      </c>
    </row>
    <row r="9" spans="1:19" x14ac:dyDescent="0.2">
      <c r="D9" s="78" t="s">
        <v>67</v>
      </c>
      <c r="E9" s="78"/>
      <c r="F9" s="78"/>
      <c r="G9" s="78" t="s">
        <v>69</v>
      </c>
      <c r="H9" s="78"/>
    </row>
    <row r="10" spans="1:19" x14ac:dyDescent="0.2">
      <c r="A10" t="s">
        <v>0</v>
      </c>
      <c r="B10" t="s">
        <v>74</v>
      </c>
      <c r="C10" t="s">
        <v>16</v>
      </c>
      <c r="D10" t="s">
        <v>43</v>
      </c>
      <c r="E10" t="s">
        <v>44</v>
      </c>
      <c r="F10" t="s">
        <v>68</v>
      </c>
      <c r="G10" s="23" t="s">
        <v>70</v>
      </c>
      <c r="H10" s="23" t="s">
        <v>71</v>
      </c>
      <c r="N10" t="s">
        <v>89</v>
      </c>
    </row>
    <row r="11" spans="1:19" x14ac:dyDescent="0.2">
      <c r="A11" s="15">
        <v>44523</v>
      </c>
      <c r="B11" s="17">
        <v>-2.0360236457451775E-2</v>
      </c>
      <c r="C11" s="17">
        <v>1.657132912945114E-3</v>
      </c>
      <c r="D11" s="17">
        <f>$B$2+$B$3*C11</f>
        <v>4.1603275648201647E-3</v>
      </c>
      <c r="E11" s="17">
        <f>B11-D11</f>
        <v>-2.4520564022271939E-2</v>
      </c>
    </row>
    <row r="12" spans="1:19" x14ac:dyDescent="0.2">
      <c r="A12" s="16">
        <v>44524</v>
      </c>
      <c r="B12" s="17">
        <v>9.192627419195798E-3</v>
      </c>
      <c r="C12" s="17">
        <v>2.2938506357221833E-3</v>
      </c>
      <c r="D12" s="17">
        <f t="shared" ref="D12:D75" si="0">$B$2+$B$3*C12</f>
        <v>4.9475137584434241E-3</v>
      </c>
      <c r="E12" s="17">
        <f t="shared" ref="E12:E75" si="1">B12-D12</f>
        <v>4.2451136607523738E-3</v>
      </c>
      <c r="N12" t="s">
        <v>90</v>
      </c>
      <c r="O12" t="s">
        <v>48</v>
      </c>
      <c r="P12" t="s">
        <v>91</v>
      </c>
      <c r="Q12" t="s">
        <v>92</v>
      </c>
      <c r="R12" t="s">
        <v>93</v>
      </c>
    </row>
    <row r="13" spans="1:19" x14ac:dyDescent="0.2">
      <c r="A13" s="15">
        <v>44526</v>
      </c>
      <c r="B13" s="17">
        <v>-1.0297038767597577E-2</v>
      </c>
      <c r="C13" s="17">
        <v>-2.2724822637582465E-2</v>
      </c>
      <c r="D13" s="17">
        <f t="shared" si="0"/>
        <v>-2.598354639427064E-2</v>
      </c>
      <c r="E13" s="17">
        <f t="shared" si="1"/>
        <v>1.5686507626673063E-2</v>
      </c>
      <c r="N13" s="17">
        <f>SUM(E266:E268)</f>
        <v>1.0508006611313538E-3</v>
      </c>
      <c r="O13" s="17">
        <f>SUM(E265:E269)</f>
        <v>1.5526010568498189E-2</v>
      </c>
      <c r="P13" s="17">
        <f>SUM(E267:E272)</f>
        <v>-2.1932987696270632E-2</v>
      </c>
      <c r="Q13" s="17">
        <f>SUM(E267:E277)</f>
        <v>-1.0147068292889735E-2</v>
      </c>
      <c r="R13" s="17">
        <f>SUM(E267:E282)</f>
        <v>-5.0491917557002358E-2</v>
      </c>
    </row>
    <row r="14" spans="1:19" x14ac:dyDescent="0.2">
      <c r="A14" s="16">
        <v>44529</v>
      </c>
      <c r="B14" s="17">
        <v>2.8411404494763648E-2</v>
      </c>
      <c r="C14" s="17">
        <v>1.3200199537034996E-2</v>
      </c>
      <c r="D14" s="17">
        <f t="shared" si="0"/>
        <v>1.8431239702974077E-2</v>
      </c>
      <c r="E14" s="17">
        <f t="shared" si="1"/>
        <v>9.9801647917895711E-3</v>
      </c>
    </row>
    <row r="15" spans="1:19" x14ac:dyDescent="0.2">
      <c r="A15" s="15">
        <v>44530</v>
      </c>
      <c r="B15" s="17">
        <v>8.3657570221969735E-2</v>
      </c>
      <c r="C15" s="17">
        <v>-1.896131033450521E-2</v>
      </c>
      <c r="D15" s="17">
        <f t="shared" si="0"/>
        <v>-2.1330644773137401E-2</v>
      </c>
      <c r="E15" s="17">
        <f t="shared" si="1"/>
        <v>0.10498821499510713</v>
      </c>
      <c r="N15">
        <f>N13/(B5 * SQRT(3))</f>
        <v>1.44485781330695E-2</v>
      </c>
      <c r="O15">
        <f>O13/(B5 * SQRT(5))</f>
        <v>0.16536373619370931</v>
      </c>
      <c r="P15">
        <f>P13/(B5 * SQRT(6))</f>
        <v>-0.21324927857249204</v>
      </c>
      <c r="Q15">
        <f>Q13/(B5*SQRT(11))</f>
        <v>-7.2863435036843435E-2</v>
      </c>
      <c r="R15">
        <f>R13/(B5*SQRT(16))</f>
        <v>-0.30062650916322137</v>
      </c>
    </row>
    <row r="16" spans="1:19" x14ac:dyDescent="0.2">
      <c r="A16" s="16">
        <v>44531</v>
      </c>
      <c r="B16" s="17">
        <v>-1.4721717838284354E-2</v>
      </c>
      <c r="C16" s="17">
        <v>-1.1815187417889228E-2</v>
      </c>
      <c r="D16" s="17">
        <f t="shared" si="0"/>
        <v>-1.2495757512013613E-2</v>
      </c>
      <c r="E16" s="17">
        <f t="shared" si="1"/>
        <v>-2.2259603262707404E-3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15">
        <v>44532</v>
      </c>
      <c r="B17" s="17">
        <v>5.5029161789106551E-2</v>
      </c>
      <c r="C17" s="17">
        <v>1.419443613158311E-2</v>
      </c>
      <c r="D17" s="17">
        <f t="shared" si="0"/>
        <v>1.9660433256766998E-2</v>
      </c>
      <c r="E17" s="17">
        <f t="shared" si="1"/>
        <v>3.5368728532339549E-2</v>
      </c>
    </row>
    <row r="18" spans="1:5" hidden="1" x14ac:dyDescent="0.2">
      <c r="A18" s="16">
        <v>44533</v>
      </c>
      <c r="B18" s="17">
        <v>-1.3471547036928988E-2</v>
      </c>
      <c r="C18" s="17">
        <v>-8.4485637302975647E-3</v>
      </c>
      <c r="D18" s="17">
        <f t="shared" si="0"/>
        <v>-8.3335368117032679E-3</v>
      </c>
      <c r="E18" s="17">
        <f t="shared" si="1"/>
        <v>-5.1380102252257202E-3</v>
      </c>
    </row>
    <row r="19" spans="1:5" hidden="1" x14ac:dyDescent="0.2">
      <c r="A19" s="15">
        <v>44536</v>
      </c>
      <c r="B19" s="17">
        <v>3.0462214828500755E-2</v>
      </c>
      <c r="C19" s="17">
        <v>1.1730872577451423E-2</v>
      </c>
      <c r="D19" s="17">
        <f t="shared" si="0"/>
        <v>1.661468292258806E-2</v>
      </c>
      <c r="E19" s="17">
        <f t="shared" si="1"/>
        <v>1.3847531905912695E-2</v>
      </c>
    </row>
    <row r="20" spans="1:5" hidden="1" x14ac:dyDescent="0.2">
      <c r="A20" s="16">
        <v>44537</v>
      </c>
      <c r="B20" s="17">
        <v>-4.2133868782192496E-2</v>
      </c>
      <c r="C20" s="17">
        <v>2.0707080374404274E-2</v>
      </c>
      <c r="D20" s="17">
        <f t="shared" si="0"/>
        <v>2.7712138821940648E-2</v>
      </c>
      <c r="E20" s="17">
        <f t="shared" si="1"/>
        <v>-6.9846007604133148E-2</v>
      </c>
    </row>
    <row r="21" spans="1:5" hidden="1" x14ac:dyDescent="0.2">
      <c r="A21" s="15">
        <v>44538</v>
      </c>
      <c r="B21" s="17">
        <v>1.8446205766715185E-2</v>
      </c>
      <c r="C21" s="17">
        <v>3.0852853123166657E-3</v>
      </c>
      <c r="D21" s="17">
        <f t="shared" si="0"/>
        <v>5.9259794556955729E-3</v>
      </c>
      <c r="E21" s="17">
        <f t="shared" si="1"/>
        <v>1.2520226311019612E-2</v>
      </c>
    </row>
    <row r="22" spans="1:5" hidden="1" x14ac:dyDescent="0.2">
      <c r="A22" s="16">
        <v>44539</v>
      </c>
      <c r="B22" s="17">
        <v>-2.4730028112632363E-2</v>
      </c>
      <c r="C22" s="17">
        <v>-7.1810801698947158E-3</v>
      </c>
      <c r="D22" s="17">
        <f t="shared" si="0"/>
        <v>-6.7665228529243792E-3</v>
      </c>
      <c r="E22" s="17">
        <f t="shared" si="1"/>
        <v>-1.7963505259707982E-2</v>
      </c>
    </row>
    <row r="23" spans="1:5" hidden="1" x14ac:dyDescent="0.2">
      <c r="A23" s="15">
        <v>44540</v>
      </c>
      <c r="B23" s="17">
        <v>-1.5357153756277886E-2</v>
      </c>
      <c r="C23" s="17">
        <v>9.5490733384817617E-3</v>
      </c>
      <c r="D23" s="17">
        <f t="shared" si="0"/>
        <v>1.3917283153843154E-2</v>
      </c>
      <c r="E23" s="17">
        <f t="shared" si="1"/>
        <v>-2.9274436910121042E-2</v>
      </c>
    </row>
    <row r="24" spans="1:5" hidden="1" x14ac:dyDescent="0.2">
      <c r="A24" s="16">
        <v>44543</v>
      </c>
      <c r="B24" s="17">
        <v>1.2694972264922999E-2</v>
      </c>
      <c r="C24" s="17">
        <v>-9.1361676115676582E-3</v>
      </c>
      <c r="D24" s="17">
        <f t="shared" si="0"/>
        <v>-9.18363452793583E-3</v>
      </c>
      <c r="E24" s="17">
        <f t="shared" si="1"/>
        <v>2.1878606792858829E-2</v>
      </c>
    </row>
    <row r="25" spans="1:5" hidden="1" x14ac:dyDescent="0.2">
      <c r="A25" s="15">
        <v>44544</v>
      </c>
      <c r="B25" s="17">
        <v>-1.6117505791897968E-2</v>
      </c>
      <c r="C25" s="17">
        <v>-7.4706775774360246E-3</v>
      </c>
      <c r="D25" s="17">
        <f t="shared" si="0"/>
        <v>-7.1245576189920157E-3</v>
      </c>
      <c r="E25" s="17">
        <f t="shared" si="1"/>
        <v>-8.9929481729059523E-3</v>
      </c>
    </row>
    <row r="26" spans="1:5" hidden="1" x14ac:dyDescent="0.2">
      <c r="A26" s="16">
        <v>44545</v>
      </c>
      <c r="B26" s="17">
        <v>1.5289409784942087E-2</v>
      </c>
      <c r="C26" s="17">
        <v>1.6348464630746795E-2</v>
      </c>
      <c r="D26" s="17">
        <f t="shared" si="0"/>
        <v>2.2323499533322268E-2</v>
      </c>
      <c r="E26" s="17">
        <f t="shared" si="1"/>
        <v>-7.0340897483801811E-3</v>
      </c>
    </row>
    <row r="27" spans="1:5" hidden="1" x14ac:dyDescent="0.2">
      <c r="A27" s="15">
        <v>44546</v>
      </c>
      <c r="B27" s="17">
        <v>-7.1709881666419673E-3</v>
      </c>
      <c r="C27" s="17">
        <v>-8.7434153799804681E-3</v>
      </c>
      <c r="D27" s="17">
        <f t="shared" si="0"/>
        <v>-8.6980674969574755E-3</v>
      </c>
      <c r="E27" s="17">
        <f t="shared" si="1"/>
        <v>1.5270793303155082E-3</v>
      </c>
    </row>
    <row r="28" spans="1:5" hidden="1" x14ac:dyDescent="0.2">
      <c r="A28" s="16">
        <v>44547</v>
      </c>
      <c r="B28" s="17">
        <v>6.3921939916108395E-2</v>
      </c>
      <c r="C28" s="17">
        <v>-1.0287680637092622E-2</v>
      </c>
      <c r="D28" s="17">
        <f t="shared" si="0"/>
        <v>-1.0607271915500699E-2</v>
      </c>
      <c r="E28" s="17">
        <f t="shared" si="1"/>
        <v>7.4529211831609099E-2</v>
      </c>
    </row>
    <row r="29" spans="1:5" hidden="1" x14ac:dyDescent="0.2">
      <c r="A29" s="15">
        <v>44550</v>
      </c>
      <c r="B29" s="17">
        <v>6.7888923677823509E-3</v>
      </c>
      <c r="C29" s="17">
        <v>-1.138805785140995E-2</v>
      </c>
      <c r="D29" s="17">
        <f t="shared" si="0"/>
        <v>-1.1967689130071466E-2</v>
      </c>
      <c r="E29" s="17">
        <f t="shared" si="1"/>
        <v>1.8756581497853815E-2</v>
      </c>
    </row>
    <row r="30" spans="1:5" hidden="1" x14ac:dyDescent="0.2">
      <c r="A30" s="16">
        <v>44551</v>
      </c>
      <c r="B30" s="17">
        <v>2.4949419248993188E-2</v>
      </c>
      <c r="C30" s="17">
        <v>1.7777934551572505E-2</v>
      </c>
      <c r="D30" s="17">
        <f t="shared" si="0"/>
        <v>2.4090780300953286E-2</v>
      </c>
      <c r="E30" s="17">
        <f t="shared" si="1"/>
        <v>8.586389480399019E-4</v>
      </c>
    </row>
    <row r="31" spans="1:5" hidden="1" x14ac:dyDescent="0.2">
      <c r="A31" s="15">
        <v>44552</v>
      </c>
      <c r="B31" s="17">
        <v>-1.3157568644944773E-3</v>
      </c>
      <c r="C31" s="17">
        <v>1.0180197220578835E-2</v>
      </c>
      <c r="D31" s="17">
        <f t="shared" si="0"/>
        <v>1.4697553576167611E-2</v>
      </c>
      <c r="E31" s="17">
        <f t="shared" si="1"/>
        <v>-1.6013310440662086E-2</v>
      </c>
    </row>
    <row r="32" spans="1:5" hidden="1" x14ac:dyDescent="0.2">
      <c r="A32" s="16">
        <v>44553</v>
      </c>
      <c r="B32" s="17">
        <v>6.2581891597264239E-3</v>
      </c>
      <c r="C32" s="17">
        <v>6.2236999216618294E-3</v>
      </c>
      <c r="D32" s="17">
        <f t="shared" si="0"/>
        <v>9.8060609454439524E-3</v>
      </c>
      <c r="E32" s="17">
        <f t="shared" si="1"/>
        <v>-3.5478717857175286E-3</v>
      </c>
    </row>
    <row r="33" spans="1:5" hidden="1" x14ac:dyDescent="0.2">
      <c r="A33" s="15">
        <v>44557</v>
      </c>
      <c r="B33" s="17">
        <v>-8.83792331122224E-3</v>
      </c>
      <c r="C33" s="17">
        <v>1.3838935247475259E-2</v>
      </c>
      <c r="D33" s="17">
        <f t="shared" si="0"/>
        <v>1.9220920773008878E-2</v>
      </c>
      <c r="E33" s="17">
        <f t="shared" si="1"/>
        <v>-2.8058844084231118E-2</v>
      </c>
    </row>
    <row r="34" spans="1:5" hidden="1" x14ac:dyDescent="0.2">
      <c r="A34" s="16">
        <v>44558</v>
      </c>
      <c r="B34" s="17">
        <v>-2.9392380343953861E-2</v>
      </c>
      <c r="C34" s="17">
        <v>-1.0101548486260992E-3</v>
      </c>
      <c r="D34" s="17">
        <f t="shared" si="0"/>
        <v>8.6270913012129863E-4</v>
      </c>
      <c r="E34" s="17">
        <f t="shared" si="1"/>
        <v>-3.025508947407516E-2</v>
      </c>
    </row>
    <row r="35" spans="1:5" hidden="1" x14ac:dyDescent="0.2">
      <c r="A35" s="15">
        <v>44559</v>
      </c>
      <c r="B35" s="17">
        <v>-3.7427255967100725E-3</v>
      </c>
      <c r="C35" s="17">
        <v>1.4018951394270118E-3</v>
      </c>
      <c r="D35" s="17">
        <f t="shared" si="0"/>
        <v>3.8447722657964922E-3</v>
      </c>
      <c r="E35" s="17">
        <f t="shared" si="1"/>
        <v>-7.5874978625065648E-3</v>
      </c>
    </row>
    <row r="36" spans="1:5" hidden="1" x14ac:dyDescent="0.2">
      <c r="A36" s="16">
        <v>44560</v>
      </c>
      <c r="B36" s="17">
        <v>4.2349717965809885E-2</v>
      </c>
      <c r="C36" s="17">
        <v>-2.9897555945093135E-3</v>
      </c>
      <c r="D36" s="17">
        <f t="shared" si="0"/>
        <v>-1.5847088076878179E-3</v>
      </c>
      <c r="E36" s="17">
        <f t="shared" si="1"/>
        <v>4.3934426773497702E-2</v>
      </c>
    </row>
    <row r="37" spans="1:5" hidden="1" x14ac:dyDescent="0.2">
      <c r="A37" s="15">
        <v>44561</v>
      </c>
      <c r="B37" s="17">
        <v>5.8977818635645995E-3</v>
      </c>
      <c r="C37" s="17">
        <v>-2.6261799136575448E-3</v>
      </c>
      <c r="D37" s="17">
        <f t="shared" si="0"/>
        <v>-1.1352132996070808E-3</v>
      </c>
      <c r="E37" s="17">
        <f t="shared" si="1"/>
        <v>7.0329951631716804E-3</v>
      </c>
    </row>
    <row r="38" spans="1:5" hidden="1" x14ac:dyDescent="0.2">
      <c r="A38" s="16">
        <v>44564</v>
      </c>
      <c r="B38" s="17">
        <v>1.3680783904115312E-2</v>
      </c>
      <c r="C38" s="17">
        <v>6.3740525309705642E-3</v>
      </c>
      <c r="D38" s="17">
        <f t="shared" si="0"/>
        <v>9.9919447272034043E-3</v>
      </c>
      <c r="E38" s="17">
        <f t="shared" si="1"/>
        <v>3.688839176911908E-3</v>
      </c>
    </row>
    <row r="39" spans="1:5" hidden="1" x14ac:dyDescent="0.2">
      <c r="A39" s="15">
        <v>44565</v>
      </c>
      <c r="B39" s="17">
        <v>-4.6915197700786893E-2</v>
      </c>
      <c r="C39" s="17">
        <v>-6.2962195706051105E-4</v>
      </c>
      <c r="D39" s="17">
        <f t="shared" si="0"/>
        <v>1.3331691593371773E-3</v>
      </c>
      <c r="E39" s="17">
        <f t="shared" si="1"/>
        <v>-4.824836686012407E-2</v>
      </c>
    </row>
    <row r="40" spans="1:5" hidden="1" x14ac:dyDescent="0.2">
      <c r="A40" s="16">
        <v>44566</v>
      </c>
      <c r="B40" s="17">
        <v>-2.2589348608928139E-2</v>
      </c>
      <c r="C40" s="17">
        <v>-1.9392757790687165E-2</v>
      </c>
      <c r="D40" s="17">
        <f t="shared" si="0"/>
        <v>-2.1864051443991488E-2</v>
      </c>
      <c r="E40" s="17">
        <f t="shared" si="1"/>
        <v>-7.2529716493665089E-4</v>
      </c>
    </row>
    <row r="41" spans="1:5" hidden="1" x14ac:dyDescent="0.2">
      <c r="A41" s="15">
        <v>44567</v>
      </c>
      <c r="B41" s="17">
        <v>1.7247326800538199E-2</v>
      </c>
      <c r="C41" s="17">
        <v>-9.6376901620764954E-4</v>
      </c>
      <c r="D41" s="17">
        <f t="shared" si="0"/>
        <v>9.2005681427286793E-4</v>
      </c>
      <c r="E41" s="17">
        <f t="shared" si="1"/>
        <v>1.6327269986265332E-2</v>
      </c>
    </row>
    <row r="42" spans="1:5" hidden="1" x14ac:dyDescent="0.2">
      <c r="A42" s="16">
        <v>44568</v>
      </c>
      <c r="B42" s="17">
        <v>2.0345699019350683E-3</v>
      </c>
      <c r="C42" s="17">
        <v>-4.050216740091761E-3</v>
      </c>
      <c r="D42" s="17">
        <f t="shared" si="0"/>
        <v>-2.8957770296237184E-3</v>
      </c>
      <c r="E42" s="17">
        <f t="shared" si="1"/>
        <v>4.9303469315587871E-3</v>
      </c>
    </row>
    <row r="43" spans="1:5" hidden="1" x14ac:dyDescent="0.2">
      <c r="A43" s="15">
        <v>44571</v>
      </c>
      <c r="B43" s="17">
        <v>-9.1370070181394647E-3</v>
      </c>
      <c r="C43" s="17">
        <v>-1.4410312534549607E-3</v>
      </c>
      <c r="D43" s="17">
        <f t="shared" si="0"/>
        <v>3.3000846088288125E-4</v>
      </c>
      <c r="E43" s="17">
        <f t="shared" si="1"/>
        <v>-9.4670154790223466E-3</v>
      </c>
    </row>
    <row r="44" spans="1:5" hidden="1" x14ac:dyDescent="0.2">
      <c r="A44" s="16">
        <v>44572</v>
      </c>
      <c r="B44" s="17">
        <v>1.0587413206030627E-2</v>
      </c>
      <c r="C44" s="17">
        <v>9.159984668711818E-3</v>
      </c>
      <c r="D44" s="17">
        <f t="shared" si="0"/>
        <v>1.3436245453805116E-2</v>
      </c>
      <c r="E44" s="17">
        <f t="shared" si="1"/>
        <v>-2.8488322477744892E-3</v>
      </c>
    </row>
    <row r="45" spans="1:5" hidden="1" x14ac:dyDescent="0.2">
      <c r="A45" s="15">
        <v>44573</v>
      </c>
      <c r="B45" s="17">
        <v>-1.8925294459432473E-2</v>
      </c>
      <c r="C45" s="17">
        <v>2.8177544430294521E-3</v>
      </c>
      <c r="D45" s="17">
        <f t="shared" si="0"/>
        <v>5.5952259692802781E-3</v>
      </c>
      <c r="E45" s="17">
        <f t="shared" si="1"/>
        <v>-2.452052042871275E-2</v>
      </c>
    </row>
    <row r="46" spans="1:5" hidden="1" x14ac:dyDescent="0.2">
      <c r="A46" s="16">
        <v>44574</v>
      </c>
      <c r="B46" s="17">
        <v>5.511534399849749E-3</v>
      </c>
      <c r="C46" s="17">
        <v>-1.42436152864307E-2</v>
      </c>
      <c r="D46" s="17">
        <f t="shared" si="0"/>
        <v>-1.5498068931881397E-2</v>
      </c>
      <c r="E46" s="17">
        <f t="shared" si="1"/>
        <v>2.1009603331731144E-2</v>
      </c>
    </row>
    <row r="47" spans="1:5" hidden="1" x14ac:dyDescent="0.2">
      <c r="A47" s="15">
        <v>44575</v>
      </c>
      <c r="B47" s="17">
        <v>-8.5645767532038786E-3</v>
      </c>
      <c r="C47" s="17">
        <v>8.1998026974883231E-4</v>
      </c>
      <c r="D47" s="17">
        <f t="shared" si="0"/>
        <v>3.1253398785891324E-3</v>
      </c>
      <c r="E47" s="17">
        <f t="shared" si="1"/>
        <v>-1.1689916631793012E-2</v>
      </c>
    </row>
    <row r="48" spans="1:5" hidden="1" x14ac:dyDescent="0.2">
      <c r="A48" s="16">
        <v>44579</v>
      </c>
      <c r="B48" s="17">
        <v>-4.9412587380325279E-2</v>
      </c>
      <c r="C48" s="17">
        <v>-1.8387945694007368E-2</v>
      </c>
      <c r="D48" s="17">
        <f t="shared" si="0"/>
        <v>-2.0621783196388594E-2</v>
      </c>
      <c r="E48" s="17">
        <f t="shared" si="1"/>
        <v>-2.8790804183936685E-2</v>
      </c>
    </row>
    <row r="49" spans="1:5" hidden="1" x14ac:dyDescent="0.2">
      <c r="A49" s="15">
        <v>44580</v>
      </c>
      <c r="B49" s="17">
        <v>1.0178141923515405E-2</v>
      </c>
      <c r="C49" s="17">
        <v>-9.6895418683388135E-3</v>
      </c>
      <c r="D49" s="17">
        <f t="shared" si="0"/>
        <v>-9.8677816142409853E-3</v>
      </c>
      <c r="E49" s="17">
        <f t="shared" si="1"/>
        <v>2.0045923537756388E-2</v>
      </c>
    </row>
    <row r="50" spans="1:5" hidden="1" x14ac:dyDescent="0.2">
      <c r="A50" s="16">
        <v>44581</v>
      </c>
      <c r="B50" s="17">
        <v>-3.4184984945741625E-2</v>
      </c>
      <c r="C50" s="17">
        <v>-1.103737849414832E-2</v>
      </c>
      <c r="D50" s="17">
        <f t="shared" si="0"/>
        <v>-1.1534137591375431E-2</v>
      </c>
      <c r="E50" s="17">
        <f t="shared" si="1"/>
        <v>-2.2650847354366194E-2</v>
      </c>
    </row>
    <row r="51" spans="1:5" hidden="1" x14ac:dyDescent="0.2">
      <c r="A51" s="15">
        <v>44582</v>
      </c>
      <c r="B51" s="17">
        <v>-2.3472468872340446E-2</v>
      </c>
      <c r="C51" s="17">
        <v>-1.8914821867908604E-2</v>
      </c>
      <c r="D51" s="17">
        <f t="shared" si="0"/>
        <v>-2.1273170200405308E-2</v>
      </c>
      <c r="E51" s="17">
        <f t="shared" si="1"/>
        <v>-2.1992986719351383E-3</v>
      </c>
    </row>
    <row r="52" spans="1:5" hidden="1" x14ac:dyDescent="0.2">
      <c r="A52" s="16">
        <v>44585</v>
      </c>
      <c r="B52" s="17">
        <v>1.67875066549803E-2</v>
      </c>
      <c r="C52" s="17">
        <v>2.7717389433818962E-3</v>
      </c>
      <c r="D52" s="17">
        <f t="shared" si="0"/>
        <v>5.5383361345553309E-3</v>
      </c>
      <c r="E52" s="17">
        <f t="shared" si="1"/>
        <v>1.124917052042497E-2</v>
      </c>
    </row>
    <row r="53" spans="1:5" hidden="1" x14ac:dyDescent="0.2">
      <c r="A53" s="15">
        <v>44586</v>
      </c>
      <c r="B53" s="17">
        <v>-5.3283305689302285E-2</v>
      </c>
      <c r="C53" s="17">
        <v>-1.2171906253646725E-2</v>
      </c>
      <c r="D53" s="17">
        <f t="shared" si="0"/>
        <v>-1.2936775772490054E-2</v>
      </c>
      <c r="E53" s="17">
        <f t="shared" si="1"/>
        <v>-4.0346529916812229E-2</v>
      </c>
    </row>
    <row r="54" spans="1:5" hidden="1" x14ac:dyDescent="0.2">
      <c r="A54" s="16">
        <v>44587</v>
      </c>
      <c r="B54" s="17">
        <v>-3.4482716911205191E-2</v>
      </c>
      <c r="C54" s="17">
        <v>-1.4966358477518371E-3</v>
      </c>
      <c r="D54" s="17">
        <f t="shared" si="0"/>
        <v>2.6126344662190859E-4</v>
      </c>
      <c r="E54" s="17">
        <f t="shared" si="1"/>
        <v>-3.4743980357827102E-2</v>
      </c>
    </row>
    <row r="55" spans="1:5" hidden="1" x14ac:dyDescent="0.2">
      <c r="A55" s="15">
        <v>44588</v>
      </c>
      <c r="B55" s="17">
        <v>-9.4417669877734367E-3</v>
      </c>
      <c r="C55" s="17">
        <v>-5.3840887577105701E-3</v>
      </c>
      <c r="D55" s="17">
        <f t="shared" si="0"/>
        <v>-4.5448682968657946E-3</v>
      </c>
      <c r="E55" s="17">
        <f t="shared" si="1"/>
        <v>-4.8968986909076421E-3</v>
      </c>
    </row>
    <row r="56" spans="1:5" hidden="1" x14ac:dyDescent="0.2">
      <c r="A56" s="16">
        <v>44589</v>
      </c>
      <c r="B56" s="17">
        <v>9.9461950606702931E-3</v>
      </c>
      <c r="C56" s="17">
        <v>2.4347646888076113E-2</v>
      </c>
      <c r="D56" s="17">
        <f t="shared" si="0"/>
        <v>3.2213040232428047E-2</v>
      </c>
      <c r="E56" s="17">
        <f t="shared" si="1"/>
        <v>-2.2266845171757754E-2</v>
      </c>
    </row>
    <row r="57" spans="1:5" hidden="1" x14ac:dyDescent="0.2">
      <c r="A57" s="15">
        <v>44592</v>
      </c>
      <c r="B57" s="17">
        <v>8.6171456783058042E-2</v>
      </c>
      <c r="C57" s="17">
        <v>1.8885951732779516E-2</v>
      </c>
      <c r="D57" s="17">
        <f t="shared" si="0"/>
        <v>2.5460642951452971E-2</v>
      </c>
      <c r="E57" s="17">
        <f t="shared" si="1"/>
        <v>6.0710813831605072E-2</v>
      </c>
    </row>
    <row r="58" spans="1:5" hidden="1" x14ac:dyDescent="0.2">
      <c r="A58" s="16">
        <v>44593</v>
      </c>
      <c r="B58" s="17">
        <v>2.7956168882287358E-2</v>
      </c>
      <c r="C58" s="17">
        <v>6.8630035578014503E-3</v>
      </c>
      <c r="D58" s="17">
        <f t="shared" si="0"/>
        <v>1.0596444152789444E-2</v>
      </c>
      <c r="E58" s="17">
        <f t="shared" si="1"/>
        <v>1.7359724729497913E-2</v>
      </c>
    </row>
    <row r="59" spans="1:5" hidden="1" x14ac:dyDescent="0.2">
      <c r="A59" s="15">
        <v>44594</v>
      </c>
      <c r="B59" s="17">
        <v>-4.2631381346648456E-2</v>
      </c>
      <c r="C59" s="17">
        <v>9.4225154473364103E-3</v>
      </c>
      <c r="D59" s="17">
        <f t="shared" si="0"/>
        <v>1.3760817233326322E-2</v>
      </c>
      <c r="E59" s="17">
        <f t="shared" si="1"/>
        <v>-5.6392198579974781E-2</v>
      </c>
    </row>
    <row r="60" spans="1:5" hidden="1" x14ac:dyDescent="0.2">
      <c r="A60" s="16">
        <v>44595</v>
      </c>
      <c r="B60" s="17">
        <v>-4.3378088056101993E-2</v>
      </c>
      <c r="C60" s="17">
        <v>-2.4391082077444004E-2</v>
      </c>
      <c r="D60" s="17">
        <f t="shared" si="0"/>
        <v>-2.8043574534107218E-2</v>
      </c>
      <c r="E60" s="17">
        <f t="shared" si="1"/>
        <v>-1.5334513521994775E-2</v>
      </c>
    </row>
    <row r="61" spans="1:5" hidden="1" x14ac:dyDescent="0.2">
      <c r="A61" s="15">
        <v>44596</v>
      </c>
      <c r="B61" s="17">
        <v>5.5778466508542124E-2</v>
      </c>
      <c r="C61" s="17">
        <v>5.1569298644233985E-3</v>
      </c>
      <c r="D61" s="17">
        <f t="shared" si="0"/>
        <v>8.4871928964030084E-3</v>
      </c>
      <c r="E61" s="17">
        <f t="shared" si="1"/>
        <v>4.7291273612139112E-2</v>
      </c>
    </row>
    <row r="62" spans="1:5" hidden="1" x14ac:dyDescent="0.2">
      <c r="A62" s="16">
        <v>44599</v>
      </c>
      <c r="B62" s="17">
        <v>3.6488065804181735E-2</v>
      </c>
      <c r="C62" s="17">
        <v>-3.7017126347429485E-3</v>
      </c>
      <c r="D62" s="17">
        <f t="shared" si="0"/>
        <v>-2.4649147961129611E-3</v>
      </c>
      <c r="E62" s="17">
        <f t="shared" si="1"/>
        <v>3.8952980600294694E-2</v>
      </c>
    </row>
    <row r="63" spans="1:5" hidden="1" x14ac:dyDescent="0.2">
      <c r="A63" s="15">
        <v>44600</v>
      </c>
      <c r="B63" s="17">
        <v>0.15988260468699989</v>
      </c>
      <c r="C63" s="17">
        <v>8.4012071916632625E-3</v>
      </c>
      <c r="D63" s="17">
        <f t="shared" si="0"/>
        <v>1.249815447157241E-2</v>
      </c>
      <c r="E63" s="17">
        <f t="shared" si="1"/>
        <v>0.14738445021542748</v>
      </c>
    </row>
    <row r="64" spans="1:5" hidden="1" x14ac:dyDescent="0.2">
      <c r="A64" s="16">
        <v>44601</v>
      </c>
      <c r="B64" s="17">
        <v>4.3629440321905966E-2</v>
      </c>
      <c r="C64" s="17">
        <v>1.4517207887505545E-2</v>
      </c>
      <c r="D64" s="17">
        <f t="shared" si="0"/>
        <v>2.0059482098764816E-2</v>
      </c>
      <c r="E64" s="17">
        <f t="shared" si="1"/>
        <v>2.356995822314115E-2</v>
      </c>
    </row>
    <row r="65" spans="1:5" hidden="1" x14ac:dyDescent="0.2">
      <c r="A65" s="15">
        <v>44602</v>
      </c>
      <c r="B65" s="17">
        <v>-4.2714268759707852E-2</v>
      </c>
      <c r="C65" s="17">
        <v>-1.8115725668459759E-2</v>
      </c>
      <c r="D65" s="17">
        <f t="shared" si="0"/>
        <v>-2.0285232417176381E-2</v>
      </c>
      <c r="E65" s="17">
        <f t="shared" si="1"/>
        <v>-2.2429036342531471E-2</v>
      </c>
    </row>
    <row r="66" spans="1:5" hidden="1" x14ac:dyDescent="0.2">
      <c r="A66" s="16">
        <v>44603</v>
      </c>
      <c r="B66" s="17">
        <v>-2.7531671795281598E-2</v>
      </c>
      <c r="C66" s="17">
        <v>-1.896945434456343E-2</v>
      </c>
      <c r="D66" s="17">
        <f t="shared" si="0"/>
        <v>-2.1340713367192864E-2</v>
      </c>
      <c r="E66" s="17">
        <f t="shared" si="1"/>
        <v>-6.1909584280887345E-3</v>
      </c>
    </row>
    <row r="67" spans="1:5" hidden="1" x14ac:dyDescent="0.2">
      <c r="A67" s="15">
        <v>44606</v>
      </c>
      <c r="B67" s="17">
        <v>-9.4370000813089883E-3</v>
      </c>
      <c r="C67" s="17">
        <v>-3.8405967262932217E-3</v>
      </c>
      <c r="D67" s="17">
        <f t="shared" si="0"/>
        <v>-2.6366198319103741E-3</v>
      </c>
      <c r="E67" s="17">
        <f t="shared" si="1"/>
        <v>-6.8003802493986146E-3</v>
      </c>
    </row>
    <row r="68" spans="1:5" hidden="1" x14ac:dyDescent="0.2">
      <c r="A68" s="16">
        <v>44607</v>
      </c>
      <c r="B68" s="17">
        <v>1.0840995989366942E-2</v>
      </c>
      <c r="C68" s="17">
        <v>1.5766721170720421E-2</v>
      </c>
      <c r="D68" s="17">
        <f t="shared" si="0"/>
        <v>2.1604279063117578E-2</v>
      </c>
      <c r="E68" s="17">
        <f t="shared" si="1"/>
        <v>-1.0763283073750636E-2</v>
      </c>
    </row>
    <row r="69" spans="1:5" hidden="1" x14ac:dyDescent="0.2">
      <c r="A69" s="15">
        <v>44608</v>
      </c>
      <c r="B69" s="17">
        <v>-2.762432137875559E-2</v>
      </c>
      <c r="C69" s="17">
        <v>8.8120775589506373E-4</v>
      </c>
      <c r="D69" s="17">
        <f t="shared" si="0"/>
        <v>3.2010365806604329E-3</v>
      </c>
      <c r="E69" s="17">
        <f t="shared" si="1"/>
        <v>-3.0825357959416023E-2</v>
      </c>
    </row>
    <row r="70" spans="1:5" hidden="1" x14ac:dyDescent="0.2">
      <c r="A70" s="16">
        <v>44609</v>
      </c>
      <c r="B70" s="17">
        <v>-3.3422459807823102E-2</v>
      </c>
      <c r="C70" s="17">
        <v>-2.1173138152195015E-2</v>
      </c>
      <c r="D70" s="17">
        <f t="shared" si="0"/>
        <v>-2.4065169443132941E-2</v>
      </c>
      <c r="E70" s="17">
        <f t="shared" si="1"/>
        <v>-9.3572903646901608E-3</v>
      </c>
    </row>
    <row r="71" spans="1:5" hidden="1" x14ac:dyDescent="0.2">
      <c r="A71" s="15">
        <v>44610</v>
      </c>
      <c r="B71" s="17">
        <v>-2.1784203288541026E-2</v>
      </c>
      <c r="C71" s="17">
        <v>-7.1661613961429005E-3</v>
      </c>
      <c r="D71" s="17">
        <f t="shared" si="0"/>
        <v>-6.7480784900566439E-3</v>
      </c>
      <c r="E71" s="17">
        <f t="shared" si="1"/>
        <v>-1.5036124798484382E-2</v>
      </c>
    </row>
    <row r="72" spans="1:5" hidden="1" x14ac:dyDescent="0.2">
      <c r="A72" s="16">
        <v>44614</v>
      </c>
      <c r="B72" s="17">
        <v>-9.1905344810053746E-3</v>
      </c>
      <c r="C72" s="17">
        <v>-1.0142945264832837E-2</v>
      </c>
      <c r="D72" s="17">
        <f t="shared" si="0"/>
        <v>-1.0428332830414611E-2</v>
      </c>
      <c r="E72" s="17">
        <f t="shared" si="1"/>
        <v>1.2377983494092359E-3</v>
      </c>
    </row>
    <row r="73" spans="1:5" hidden="1" x14ac:dyDescent="0.2">
      <c r="A73" s="15">
        <v>44615</v>
      </c>
      <c r="B73" s="17">
        <v>3.888691137660949E-2</v>
      </c>
      <c r="C73" s="17">
        <v>-1.8412122845487655E-2</v>
      </c>
      <c r="D73" s="17">
        <f t="shared" si="0"/>
        <v>-2.0651673867192306E-2</v>
      </c>
      <c r="E73" s="17">
        <f t="shared" si="1"/>
        <v>5.9538585243801796E-2</v>
      </c>
    </row>
    <row r="74" spans="1:5" hidden="1" x14ac:dyDescent="0.2">
      <c r="A74" s="16">
        <v>44616</v>
      </c>
      <c r="B74" s="17">
        <v>5.3914823131081757E-2</v>
      </c>
      <c r="C74" s="17">
        <v>1.4956856067329216E-2</v>
      </c>
      <c r="D74" s="17">
        <f t="shared" si="0"/>
        <v>2.0603027479752997E-2</v>
      </c>
      <c r="E74" s="17">
        <f t="shared" si="1"/>
        <v>3.331179565132876E-2</v>
      </c>
    </row>
    <row r="75" spans="1:5" hidden="1" x14ac:dyDescent="0.2">
      <c r="A75" s="15">
        <v>44617</v>
      </c>
      <c r="B75" s="17">
        <v>1.0426839011263844E-2</v>
      </c>
      <c r="C75" s="17">
        <v>2.2372677655603468E-2</v>
      </c>
      <c r="D75" s="17">
        <f t="shared" si="0"/>
        <v>2.9771348322467625E-2</v>
      </c>
      <c r="E75" s="17">
        <f t="shared" si="1"/>
        <v>-1.9344509311203781E-2</v>
      </c>
    </row>
    <row r="76" spans="1:5" hidden="1" x14ac:dyDescent="0.2">
      <c r="A76" s="16">
        <v>44620</v>
      </c>
      <c r="B76" s="17">
        <v>8.3843994505898856E-3</v>
      </c>
      <c r="C76" s="17">
        <v>-2.4426034406476171E-3</v>
      </c>
      <c r="D76" s="17">
        <f t="shared" ref="D76:D139" si="2">$B$2+$B$3*C76</f>
        <v>-9.0825422518837819E-4</v>
      </c>
      <c r="E76" s="17">
        <f t="shared" ref="E76:E139" si="3">B76-D76</f>
        <v>9.2926536757782646E-3</v>
      </c>
    </row>
    <row r="77" spans="1:5" hidden="1" x14ac:dyDescent="0.2">
      <c r="A77" s="15">
        <v>44621</v>
      </c>
      <c r="B77" s="17">
        <v>2.2385575247678702E-3</v>
      </c>
      <c r="C77" s="17">
        <v>-1.5473503680411893E-2</v>
      </c>
      <c r="D77" s="17">
        <f t="shared" si="2"/>
        <v>-1.7018603273562433E-2</v>
      </c>
      <c r="E77" s="17">
        <f t="shared" si="3"/>
        <v>1.9257160798330304E-2</v>
      </c>
    </row>
    <row r="78" spans="1:5" hidden="1" x14ac:dyDescent="0.2">
      <c r="A78" s="16">
        <v>44622</v>
      </c>
      <c r="B78" s="17">
        <v>1.6911317296268269E-2</v>
      </c>
      <c r="C78" s="17">
        <v>1.8642691757321028E-2</v>
      </c>
      <c r="D78" s="17">
        <f t="shared" si="2"/>
        <v>2.5159896031284237E-2</v>
      </c>
      <c r="E78" s="17">
        <f t="shared" si="3"/>
        <v>-8.2485787350159677E-3</v>
      </c>
    </row>
    <row r="79" spans="1:5" hidden="1" x14ac:dyDescent="0.2">
      <c r="A79" s="15">
        <v>44623</v>
      </c>
      <c r="B79" s="17">
        <v>-3.8908115651515751E-2</v>
      </c>
      <c r="C79" s="17">
        <v>-5.2546664300883172E-3</v>
      </c>
      <c r="D79" s="17">
        <f t="shared" si="2"/>
        <v>-4.3848610192193174E-3</v>
      </c>
      <c r="E79" s="17">
        <f t="shared" si="3"/>
        <v>-3.4523254632296434E-2</v>
      </c>
    </row>
    <row r="80" spans="1:5" hidden="1" x14ac:dyDescent="0.2">
      <c r="A80" s="16">
        <v>44624</v>
      </c>
      <c r="B80" s="17">
        <v>3.5912704330876011E-3</v>
      </c>
      <c r="C80" s="17">
        <v>-7.9340425503344747E-3</v>
      </c>
      <c r="D80" s="17">
        <f t="shared" si="2"/>
        <v>-7.6974245209582189E-3</v>
      </c>
      <c r="E80" s="17">
        <f t="shared" si="3"/>
        <v>1.128869495404582E-2</v>
      </c>
    </row>
    <row r="81" spans="1:5" hidden="1" x14ac:dyDescent="0.2">
      <c r="A81" s="15">
        <v>44627</v>
      </c>
      <c r="B81" s="17">
        <v>-1.5614819317185114E-2</v>
      </c>
      <c r="C81" s="17">
        <v>-2.9518158313449172E-2</v>
      </c>
      <c r="D81" s="17">
        <f t="shared" si="2"/>
        <v>-3.4382276100374545E-2</v>
      </c>
      <c r="E81" s="17">
        <f t="shared" si="3"/>
        <v>1.8767456783189432E-2</v>
      </c>
    </row>
    <row r="82" spans="1:5" hidden="1" x14ac:dyDescent="0.2">
      <c r="A82" s="16">
        <v>44628</v>
      </c>
      <c r="B82" s="17">
        <v>-3.3047682769993258E-4</v>
      </c>
      <c r="C82" s="17">
        <v>-7.2337535181997703E-3</v>
      </c>
      <c r="D82" s="17">
        <f t="shared" si="2"/>
        <v>-6.8316439121856205E-3</v>
      </c>
      <c r="E82" s="17">
        <f t="shared" si="3"/>
        <v>6.5011670844856879E-3</v>
      </c>
    </row>
    <row r="83" spans="1:5" hidden="1" x14ac:dyDescent="0.2">
      <c r="A83" s="15">
        <v>44629</v>
      </c>
      <c r="B83" s="17">
        <v>2.2148762852692627E-2</v>
      </c>
      <c r="C83" s="17">
        <v>2.5698247891435821E-2</v>
      </c>
      <c r="D83" s="17">
        <f t="shared" si="2"/>
        <v>3.3882813861943813E-2</v>
      </c>
      <c r="E83" s="17">
        <f t="shared" si="3"/>
        <v>-1.1734051009251185E-2</v>
      </c>
    </row>
    <row r="84" spans="1:5" hidden="1" x14ac:dyDescent="0.2">
      <c r="A84" s="16">
        <v>44630</v>
      </c>
      <c r="B84" s="17">
        <v>-9.0556496104339246E-3</v>
      </c>
      <c r="C84" s="17">
        <v>-4.291813651667864E-3</v>
      </c>
      <c r="D84" s="17">
        <f t="shared" si="2"/>
        <v>-3.1944678723809174E-3</v>
      </c>
      <c r="E84" s="17">
        <f t="shared" si="3"/>
        <v>-5.8611817380530076E-3</v>
      </c>
    </row>
    <row r="85" spans="1:5" hidden="1" x14ac:dyDescent="0.2">
      <c r="A85" s="15">
        <v>44631</v>
      </c>
      <c r="B85" s="17">
        <v>-1.8603123569799873E-2</v>
      </c>
      <c r="C85" s="17">
        <v>-1.2961545123475138E-2</v>
      </c>
      <c r="D85" s="17">
        <f t="shared" si="2"/>
        <v>-1.39130212797866E-2</v>
      </c>
      <c r="E85" s="17">
        <f t="shared" si="3"/>
        <v>-4.6901022900132736E-3</v>
      </c>
    </row>
    <row r="86" spans="1:5" hidden="1" x14ac:dyDescent="0.2">
      <c r="A86" s="16">
        <v>44634</v>
      </c>
      <c r="B86" s="17">
        <v>3.6581513624189821E-3</v>
      </c>
      <c r="C86" s="17">
        <v>-7.4210024659636664E-3</v>
      </c>
      <c r="D86" s="17">
        <f t="shared" si="2"/>
        <v>-7.0631433367773083E-3</v>
      </c>
      <c r="E86" s="17">
        <f t="shared" si="3"/>
        <v>1.072129469919629E-2</v>
      </c>
    </row>
    <row r="87" spans="1:5" hidden="1" x14ac:dyDescent="0.2">
      <c r="A87" s="15">
        <v>44635</v>
      </c>
      <c r="B87" s="17">
        <v>2.0874723472370293E-2</v>
      </c>
      <c r="C87" s="17">
        <v>2.1408574170870942E-2</v>
      </c>
      <c r="D87" s="17">
        <f t="shared" si="2"/>
        <v>2.8579408903700674E-2</v>
      </c>
      <c r="E87" s="17">
        <f t="shared" si="3"/>
        <v>-7.7046854313303804E-3</v>
      </c>
    </row>
    <row r="88" spans="1:5" hidden="1" x14ac:dyDescent="0.2">
      <c r="A88" s="16">
        <v>44636</v>
      </c>
      <c r="B88" s="17">
        <v>3.2781572424183336E-2</v>
      </c>
      <c r="C88" s="17">
        <v>2.238376135718223E-2</v>
      </c>
      <c r="D88" s="17">
        <f t="shared" si="2"/>
        <v>2.9785051312890113E-2</v>
      </c>
      <c r="E88" s="17">
        <f t="shared" si="3"/>
        <v>2.9965211112932232E-3</v>
      </c>
    </row>
    <row r="89" spans="1:5" hidden="1" x14ac:dyDescent="0.2">
      <c r="A89" s="15">
        <v>44637</v>
      </c>
      <c r="B89" s="17">
        <v>3.3312425627189057E-2</v>
      </c>
      <c r="C89" s="17">
        <v>1.234781757145198E-2</v>
      </c>
      <c r="D89" s="17">
        <f t="shared" si="2"/>
        <v>1.7377423716709573E-2</v>
      </c>
      <c r="E89" s="17">
        <f t="shared" si="3"/>
        <v>1.5935001910479484E-2</v>
      </c>
    </row>
    <row r="90" spans="1:5" hidden="1" x14ac:dyDescent="0.2">
      <c r="A90" s="16">
        <v>44638</v>
      </c>
      <c r="B90" s="17">
        <v>2.5851534261212894E-2</v>
      </c>
      <c r="C90" s="17">
        <v>1.1662294827948783E-2</v>
      </c>
      <c r="D90" s="17">
        <f t="shared" si="2"/>
        <v>1.6529898950559167E-2</v>
      </c>
      <c r="E90" s="17">
        <f t="shared" si="3"/>
        <v>9.3216353106537267E-3</v>
      </c>
    </row>
    <row r="91" spans="1:5" hidden="1" x14ac:dyDescent="0.2">
      <c r="A91" s="15">
        <v>44641</v>
      </c>
      <c r="B91" s="17">
        <v>-3.2612099568460895E-3</v>
      </c>
      <c r="C91" s="17">
        <v>-4.3466036210393355E-4</v>
      </c>
      <c r="D91" s="17">
        <f t="shared" si="2"/>
        <v>1.5742038758944888E-3</v>
      </c>
      <c r="E91" s="17">
        <f t="shared" si="3"/>
        <v>-4.8354138327405781E-3</v>
      </c>
    </row>
    <row r="92" spans="1:5" hidden="1" x14ac:dyDescent="0.2">
      <c r="A92" s="16">
        <v>44642</v>
      </c>
      <c r="B92" s="17">
        <v>2.08209632712264E-2</v>
      </c>
      <c r="C92" s="17">
        <v>1.1304113600650201E-2</v>
      </c>
      <c r="D92" s="17">
        <f t="shared" si="2"/>
        <v>1.6087072707691732E-2</v>
      </c>
      <c r="E92" s="17">
        <f t="shared" si="3"/>
        <v>4.7338905635346679E-3</v>
      </c>
    </row>
    <row r="93" spans="1:5" hidden="1" x14ac:dyDescent="0.2">
      <c r="A93" s="15">
        <v>44643</v>
      </c>
      <c r="B93" s="17">
        <v>-3.2051460177647817E-3</v>
      </c>
      <c r="C93" s="17">
        <v>-1.2272698789159042E-2</v>
      </c>
      <c r="D93" s="17">
        <f t="shared" si="2"/>
        <v>-1.3061387495294821E-2</v>
      </c>
      <c r="E93" s="17">
        <f t="shared" si="3"/>
        <v>9.8562414775300398E-3</v>
      </c>
    </row>
    <row r="94" spans="1:5" hidden="1" x14ac:dyDescent="0.2">
      <c r="A94" s="16">
        <v>44644</v>
      </c>
      <c r="B94" s="17">
        <v>4.4723842003508762E-2</v>
      </c>
      <c r="C94" s="17">
        <v>1.4343912920566471E-2</v>
      </c>
      <c r="D94" s="17">
        <f t="shared" si="2"/>
        <v>1.9845234245251555E-2</v>
      </c>
      <c r="E94" s="17">
        <f t="shared" si="3"/>
        <v>2.4878607758257208E-2</v>
      </c>
    </row>
    <row r="95" spans="1:5" hidden="1" x14ac:dyDescent="0.2">
      <c r="A95" s="15">
        <v>44645</v>
      </c>
      <c r="B95" s="17">
        <v>-9.2334027855827117E-3</v>
      </c>
      <c r="C95" s="17">
        <v>5.0661705674490687E-3</v>
      </c>
      <c r="D95" s="17">
        <f t="shared" si="2"/>
        <v>8.3749854566453428E-3</v>
      </c>
      <c r="E95" s="17">
        <f t="shared" si="3"/>
        <v>-1.7608388242228053E-2</v>
      </c>
    </row>
    <row r="96" spans="1:5" hidden="1" x14ac:dyDescent="0.2">
      <c r="A96" s="16">
        <v>44648</v>
      </c>
      <c r="B96" s="17">
        <v>1.1578645839561474E-2</v>
      </c>
      <c r="C96" s="17">
        <v>7.1449552765867619E-3</v>
      </c>
      <c r="D96" s="17">
        <f t="shared" si="2"/>
        <v>1.0945026408876344E-2</v>
      </c>
      <c r="E96" s="17">
        <f t="shared" si="3"/>
        <v>6.3361943068513012E-4</v>
      </c>
    </row>
    <row r="97" spans="1:5" hidden="1" x14ac:dyDescent="0.2">
      <c r="A97" s="15">
        <v>44649</v>
      </c>
      <c r="B97" s="17">
        <v>1.7029609590971218E-2</v>
      </c>
      <c r="C97" s="17">
        <v>1.2256547427530462E-2</v>
      </c>
      <c r="D97" s="17">
        <f t="shared" si="2"/>
        <v>1.726458470718481E-2</v>
      </c>
      <c r="E97" s="17">
        <f t="shared" si="3"/>
        <v>-2.3497511621359268E-4</v>
      </c>
    </row>
    <row r="98" spans="1:5" hidden="1" x14ac:dyDescent="0.2">
      <c r="A98" s="16">
        <v>44650</v>
      </c>
      <c r="B98" s="17">
        <v>-1.0705445687109627E-2</v>
      </c>
      <c r="C98" s="17">
        <v>-6.2937001746978805E-3</v>
      </c>
      <c r="D98" s="17">
        <f t="shared" si="2"/>
        <v>-5.6694381390424691E-3</v>
      </c>
      <c r="E98" s="17">
        <f t="shared" si="3"/>
        <v>-5.036007548067158E-3</v>
      </c>
    </row>
    <row r="99" spans="1:5" hidden="1" x14ac:dyDescent="0.2">
      <c r="A99" s="15">
        <v>44651</v>
      </c>
      <c r="B99" s="17">
        <v>6.6592080375376117E-3</v>
      </c>
      <c r="C99" s="17">
        <v>-1.5652540713177343E-2</v>
      </c>
      <c r="D99" s="17">
        <f t="shared" si="2"/>
        <v>-1.7239950151933497E-2</v>
      </c>
      <c r="E99" s="17">
        <f t="shared" si="3"/>
        <v>2.3899158189471109E-2</v>
      </c>
    </row>
    <row r="100" spans="1:5" hidden="1" x14ac:dyDescent="0.2">
      <c r="A100" s="16">
        <v>44652</v>
      </c>
      <c r="B100" s="17">
        <v>6.61526148131375E-3</v>
      </c>
      <c r="C100" s="17">
        <v>3.4102225843584133E-3</v>
      </c>
      <c r="D100" s="17">
        <f t="shared" si="2"/>
        <v>6.3277055663325567E-3</v>
      </c>
      <c r="E100" s="17">
        <f t="shared" si="3"/>
        <v>2.8755591498119334E-4</v>
      </c>
    </row>
    <row r="101" spans="1:5" hidden="1" x14ac:dyDescent="0.2">
      <c r="A101" s="15">
        <v>44655</v>
      </c>
      <c r="B101" s="17">
        <v>1.396490457668631E-2</v>
      </c>
      <c r="C101" s="17">
        <v>8.0909386878793566E-3</v>
      </c>
      <c r="D101" s="17">
        <f t="shared" si="2"/>
        <v>1.2114563637270551E-2</v>
      </c>
      <c r="E101" s="17">
        <f t="shared" si="3"/>
        <v>1.8503409394157594E-3</v>
      </c>
    </row>
    <row r="102" spans="1:5" hidden="1" x14ac:dyDescent="0.2">
      <c r="A102" s="16">
        <v>44656</v>
      </c>
      <c r="B102" s="17">
        <v>-2.2144199888083027E-2</v>
      </c>
      <c r="C102" s="17">
        <v>-1.2551720801807331E-2</v>
      </c>
      <c r="D102" s="17">
        <f t="shared" si="2"/>
        <v>-1.3406347700133677E-2</v>
      </c>
      <c r="E102" s="17">
        <f t="shared" si="3"/>
        <v>-8.7378521879493496E-3</v>
      </c>
    </row>
    <row r="103" spans="1:5" hidden="1" x14ac:dyDescent="0.2">
      <c r="A103" s="15">
        <v>44657</v>
      </c>
      <c r="B103" s="17">
        <v>-1.7674659095003542E-2</v>
      </c>
      <c r="C103" s="17">
        <v>-9.7169166132718976E-3</v>
      </c>
      <c r="D103" s="17">
        <f t="shared" si="2"/>
        <v>-9.9016255304607125E-3</v>
      </c>
      <c r="E103" s="17">
        <f t="shared" si="3"/>
        <v>-7.7730335645428295E-3</v>
      </c>
    </row>
    <row r="104" spans="1:5" hidden="1" x14ac:dyDescent="0.2">
      <c r="A104" s="16">
        <v>44658</v>
      </c>
      <c r="B104" s="17">
        <v>-8.7152481290609929E-3</v>
      </c>
      <c r="C104" s="17">
        <v>4.2533856284925342E-3</v>
      </c>
      <c r="D104" s="17">
        <f t="shared" si="2"/>
        <v>7.3701240252076611E-3</v>
      </c>
      <c r="E104" s="17">
        <f t="shared" si="3"/>
        <v>-1.6085372154268654E-2</v>
      </c>
    </row>
    <row r="105" spans="1:5" hidden="1" x14ac:dyDescent="0.2">
      <c r="A105" s="15">
        <v>44659</v>
      </c>
      <c r="B105" s="17">
        <v>-1.7015757643161766E-3</v>
      </c>
      <c r="C105" s="17">
        <v>-2.6510264820542861E-3</v>
      </c>
      <c r="D105" s="17">
        <f t="shared" si="2"/>
        <v>-1.1659315832375792E-3</v>
      </c>
      <c r="E105" s="17">
        <f t="shared" si="3"/>
        <v>-5.3564418107859748E-4</v>
      </c>
    </row>
    <row r="106" spans="1:5" hidden="1" x14ac:dyDescent="0.2">
      <c r="A106" s="16">
        <v>44662</v>
      </c>
      <c r="B106" s="17">
        <v>2.5568224612835255E-3</v>
      </c>
      <c r="C106" s="17">
        <v>-1.687729010355421E-2</v>
      </c>
      <c r="D106" s="17">
        <f t="shared" si="2"/>
        <v>-1.8754131046016653E-2</v>
      </c>
      <c r="E106" s="17">
        <f t="shared" si="3"/>
        <v>2.1310953507300178E-2</v>
      </c>
    </row>
    <row r="107" spans="1:5" hidden="1" x14ac:dyDescent="0.2">
      <c r="A107" s="15">
        <v>44663</v>
      </c>
      <c r="B107" s="17">
        <v>-8.4159851052776236E-2</v>
      </c>
      <c r="C107" s="17">
        <v>-3.4174477177417728E-3</v>
      </c>
      <c r="D107" s="17">
        <f t="shared" si="2"/>
        <v>-2.1134726892106941E-3</v>
      </c>
      <c r="E107" s="17">
        <f t="shared" si="3"/>
        <v>-8.2046378363565542E-2</v>
      </c>
    </row>
    <row r="108" spans="1:5" hidden="1" x14ac:dyDescent="0.2">
      <c r="A108" s="16">
        <v>44664</v>
      </c>
      <c r="B108" s="17">
        <v>5.5693164256003236E-3</v>
      </c>
      <c r="C108" s="17">
        <v>1.1174577597236057E-2</v>
      </c>
      <c r="D108" s="17">
        <f t="shared" si="2"/>
        <v>1.5926924890508308E-2</v>
      </c>
      <c r="E108" s="17">
        <f t="shared" si="3"/>
        <v>-1.0357608464907984E-2</v>
      </c>
    </row>
    <row r="109" spans="1:5" hidden="1" x14ac:dyDescent="0.2">
      <c r="A109" s="15">
        <v>44665</v>
      </c>
      <c r="B109" s="17">
        <v>-4.3076735276442735E-3</v>
      </c>
      <c r="C109" s="17">
        <v>-1.214413784439794E-2</v>
      </c>
      <c r="D109" s="17">
        <f t="shared" si="2"/>
        <v>-1.2902445161612467E-2</v>
      </c>
      <c r="E109" s="17">
        <f t="shared" si="3"/>
        <v>8.5947716339681932E-3</v>
      </c>
    </row>
    <row r="110" spans="1:5" hidden="1" x14ac:dyDescent="0.2">
      <c r="A110" s="16">
        <v>44669</v>
      </c>
      <c r="B110" s="17">
        <v>-2.6267007584598656E-2</v>
      </c>
      <c r="C110" s="17">
        <v>-2.0486828403298851E-4</v>
      </c>
      <c r="D110" s="17">
        <f t="shared" si="2"/>
        <v>1.8583001791550465E-3</v>
      </c>
      <c r="E110" s="17">
        <f t="shared" si="3"/>
        <v>-2.8125307763753701E-2</v>
      </c>
    </row>
    <row r="111" spans="1:5" hidden="1" x14ac:dyDescent="0.2">
      <c r="A111" s="15">
        <v>44670</v>
      </c>
      <c r="B111" s="17">
        <v>2.1263093349006779E-2</v>
      </c>
      <c r="C111" s="17">
        <v>1.6057604355527166E-2</v>
      </c>
      <c r="D111" s="17">
        <f t="shared" si="2"/>
        <v>2.1963903459998397E-2</v>
      </c>
      <c r="E111" s="17">
        <f t="shared" si="3"/>
        <v>-7.008101109916183E-4</v>
      </c>
    </row>
    <row r="112" spans="1:5" hidden="1" x14ac:dyDescent="0.2">
      <c r="A112" s="16">
        <v>44671</v>
      </c>
      <c r="B112" s="17">
        <v>-7.8309522494266703E-2</v>
      </c>
      <c r="C112" s="17">
        <v>-6.1847507158097059E-4</v>
      </c>
      <c r="D112" s="17">
        <f t="shared" si="2"/>
        <v>1.3469502652142412E-3</v>
      </c>
      <c r="E112" s="17">
        <f t="shared" si="3"/>
        <v>-7.9656472759480942E-2</v>
      </c>
    </row>
    <row r="113" spans="1:5" hidden="1" x14ac:dyDescent="0.2">
      <c r="A113" s="15">
        <v>44672</v>
      </c>
      <c r="B113" s="17">
        <v>-5.6304790454665521E-2</v>
      </c>
      <c r="C113" s="17">
        <v>-1.4752948498371943E-2</v>
      </c>
      <c r="D113" s="17">
        <f t="shared" si="2"/>
        <v>-1.6127767239390762E-2</v>
      </c>
      <c r="E113" s="17">
        <f t="shared" si="3"/>
        <v>-4.0177023215274763E-2</v>
      </c>
    </row>
    <row r="114" spans="1:5" hidden="1" x14ac:dyDescent="0.2">
      <c r="A114" s="16">
        <v>44673</v>
      </c>
      <c r="B114" s="17">
        <v>-4.4658807081871754E-2</v>
      </c>
      <c r="C114" s="17">
        <v>-2.7740054250753654E-2</v>
      </c>
      <c r="D114" s="17">
        <f t="shared" si="2"/>
        <v>-3.2183972332616211E-2</v>
      </c>
      <c r="E114" s="17">
        <f t="shared" si="3"/>
        <v>-1.2474834749255544E-2</v>
      </c>
    </row>
    <row r="115" spans="1:5" hidden="1" x14ac:dyDescent="0.2">
      <c r="A115" s="15">
        <v>44676</v>
      </c>
      <c r="B115" s="17">
        <v>2.169034886576604E-2</v>
      </c>
      <c r="C115" s="17">
        <v>5.6979369853822348E-3</v>
      </c>
      <c r="D115" s="17">
        <f t="shared" si="2"/>
        <v>9.1560502582072323E-3</v>
      </c>
      <c r="E115" s="17">
        <f t="shared" si="3"/>
        <v>1.2534298607558808E-2</v>
      </c>
    </row>
    <row r="116" spans="1:5" hidden="1" x14ac:dyDescent="0.2">
      <c r="A116" s="16">
        <v>44677</v>
      </c>
      <c r="B116" s="17">
        <v>-5.1976577311710903E-2</v>
      </c>
      <c r="C116" s="17">
        <v>-2.8146308431003852E-2</v>
      </c>
      <c r="D116" s="17">
        <f t="shared" si="2"/>
        <v>-3.2686232078740253E-2</v>
      </c>
      <c r="E116" s="17">
        <f t="shared" si="3"/>
        <v>-1.929034523297065E-2</v>
      </c>
    </row>
    <row r="117" spans="1:5" hidden="1" x14ac:dyDescent="0.2">
      <c r="A117" s="15">
        <v>44678</v>
      </c>
      <c r="B117" s="17">
        <v>-2.5096510737599553E-2</v>
      </c>
      <c r="C117" s="17">
        <v>2.0980468517017847E-3</v>
      </c>
      <c r="D117" s="17">
        <f t="shared" si="2"/>
        <v>4.7054378275775662E-3</v>
      </c>
      <c r="E117" s="17">
        <f t="shared" si="3"/>
        <v>-2.9801948565177119E-2</v>
      </c>
    </row>
    <row r="118" spans="1:5" hidden="1" x14ac:dyDescent="0.2">
      <c r="A118" s="16">
        <v>44679</v>
      </c>
      <c r="B118" s="17">
        <v>1.7821812393641556E-2</v>
      </c>
      <c r="C118" s="17">
        <v>2.4746900072939448E-2</v>
      </c>
      <c r="D118" s="17">
        <f t="shared" si="2"/>
        <v>3.27066445152078E-2</v>
      </c>
      <c r="E118" s="17">
        <f t="shared" si="3"/>
        <v>-1.4884832121566244E-2</v>
      </c>
    </row>
    <row r="119" spans="1:5" hidden="1" x14ac:dyDescent="0.2">
      <c r="A119" s="15">
        <v>44680</v>
      </c>
      <c r="B119" s="17">
        <v>-3.7354123086472901E-2</v>
      </c>
      <c r="C119" s="17">
        <v>-3.6284507106413955E-2</v>
      </c>
      <c r="D119" s="17">
        <f t="shared" si="2"/>
        <v>-4.2747641411442189E-2</v>
      </c>
      <c r="E119" s="17">
        <f t="shared" si="3"/>
        <v>5.3935183249692875E-3</v>
      </c>
    </row>
    <row r="120" spans="1:5" hidden="1" x14ac:dyDescent="0.2">
      <c r="A120" s="16">
        <v>44683</v>
      </c>
      <c r="B120" s="17">
        <v>9.7008800864399891E-3</v>
      </c>
      <c r="C120" s="17">
        <v>5.6752428123536536E-3</v>
      </c>
      <c r="D120" s="17">
        <f t="shared" si="2"/>
        <v>9.1279930217824639E-3</v>
      </c>
      <c r="E120" s="17">
        <f t="shared" si="3"/>
        <v>5.7288706465752522E-4</v>
      </c>
    </row>
    <row r="121" spans="1:5" hidden="1" x14ac:dyDescent="0.2">
      <c r="A121" s="15">
        <v>44684</v>
      </c>
      <c r="B121" s="17">
        <v>-0.30264209785752361</v>
      </c>
      <c r="C121" s="17">
        <v>4.8371263814863674E-3</v>
      </c>
      <c r="D121" s="17">
        <f t="shared" si="2"/>
        <v>8.0918137865791644E-3</v>
      </c>
      <c r="E121" s="17">
        <f t="shared" si="3"/>
        <v>-0.31073391164410274</v>
      </c>
    </row>
    <row r="122" spans="1:5" hidden="1" x14ac:dyDescent="0.2">
      <c r="A122" s="16">
        <v>44685</v>
      </c>
      <c r="B122" s="17">
        <v>0.17049364525527322</v>
      </c>
      <c r="C122" s="17">
        <v>2.9862421084402291E-2</v>
      </c>
      <c r="D122" s="17">
        <f t="shared" si="2"/>
        <v>3.9031060138272122E-2</v>
      </c>
      <c r="E122" s="17">
        <f t="shared" si="3"/>
        <v>0.1314625851170011</v>
      </c>
    </row>
    <row r="123" spans="1:5" hidden="1" x14ac:dyDescent="0.2">
      <c r="A123" s="15">
        <v>44686</v>
      </c>
      <c r="B123" s="17">
        <v>-4.3158371118606209E-2</v>
      </c>
      <c r="C123" s="17">
        <v>-3.5649708609806985E-2</v>
      </c>
      <c r="D123" s="17">
        <f t="shared" si="2"/>
        <v>-4.1962827993523917E-2</v>
      </c>
      <c r="E123" s="17">
        <f t="shared" si="3"/>
        <v>-1.195543125082292E-3</v>
      </c>
    </row>
    <row r="124" spans="1:5" hidden="1" x14ac:dyDescent="0.2">
      <c r="A124" s="16">
        <v>44687</v>
      </c>
      <c r="B124" s="17">
        <v>-4.4079989762299321E-2</v>
      </c>
      <c r="C124" s="17">
        <v>-5.6742248424840325E-3</v>
      </c>
      <c r="D124" s="17">
        <f t="shared" si="2"/>
        <v>-4.9035690398095289E-3</v>
      </c>
      <c r="E124" s="17">
        <f t="shared" si="3"/>
        <v>-3.9176420722489794E-2</v>
      </c>
    </row>
    <row r="125" spans="1:5" hidden="1" x14ac:dyDescent="0.2">
      <c r="A125" s="15">
        <v>44690</v>
      </c>
      <c r="B125" s="17">
        <v>-6.166217919852679E-2</v>
      </c>
      <c r="C125" s="17">
        <v>-3.2037100632356763E-2</v>
      </c>
      <c r="D125" s="17">
        <f t="shared" si="2"/>
        <v>-3.7496492251495671E-2</v>
      </c>
      <c r="E125" s="17">
        <f t="shared" si="3"/>
        <v>-2.4165686947031119E-2</v>
      </c>
    </row>
    <row r="126" spans="1:5" hidden="1" x14ac:dyDescent="0.2">
      <c r="A126" s="16">
        <v>44691</v>
      </c>
      <c r="B126" s="17">
        <v>1.3142830984933296E-2</v>
      </c>
      <c r="C126" s="17">
        <v>2.4578974498534745E-3</v>
      </c>
      <c r="D126" s="17">
        <f t="shared" si="2"/>
        <v>5.1503279452840296E-3</v>
      </c>
      <c r="E126" s="17">
        <f t="shared" si="3"/>
        <v>7.9925030396492663E-3</v>
      </c>
    </row>
    <row r="127" spans="1:5" hidden="1" x14ac:dyDescent="0.2">
      <c r="A127" s="15">
        <v>44692</v>
      </c>
      <c r="B127" s="17">
        <v>-7.1630033308138663E-2</v>
      </c>
      <c r="C127" s="17">
        <v>-1.6463207503938371E-2</v>
      </c>
      <c r="D127" s="17">
        <f t="shared" si="2"/>
        <v>-1.8242192876594371E-2</v>
      </c>
      <c r="E127" s="17">
        <f t="shared" si="3"/>
        <v>-5.3387840431544292E-2</v>
      </c>
    </row>
    <row r="128" spans="1:5" hidden="1" x14ac:dyDescent="0.2">
      <c r="A128" s="16">
        <v>44693</v>
      </c>
      <c r="B128" s="17">
        <v>7.5334249540544018E-2</v>
      </c>
      <c r="C128" s="17">
        <v>-1.2959645058717717E-3</v>
      </c>
      <c r="D128" s="17">
        <f t="shared" si="2"/>
        <v>5.0935723156457784E-4</v>
      </c>
      <c r="E128" s="17">
        <f t="shared" si="3"/>
        <v>7.4824892308979443E-2</v>
      </c>
    </row>
    <row r="129" spans="1:5" hidden="1" x14ac:dyDescent="0.2">
      <c r="A129" s="15">
        <v>44694</v>
      </c>
      <c r="B129" s="17">
        <v>2.8248586352996652E-2</v>
      </c>
      <c r="C129" s="17">
        <v>2.3869695423071491E-2</v>
      </c>
      <c r="D129" s="17">
        <f t="shared" si="2"/>
        <v>3.1622139773693089E-2</v>
      </c>
      <c r="E129" s="17">
        <f t="shared" si="3"/>
        <v>-3.3735534206964374E-3</v>
      </c>
    </row>
    <row r="130" spans="1:5" hidden="1" x14ac:dyDescent="0.2">
      <c r="A130" s="16">
        <v>44697</v>
      </c>
      <c r="B130" s="17">
        <v>2.9120810828542121E-2</v>
      </c>
      <c r="C130" s="17">
        <v>-3.9464009295556712E-3</v>
      </c>
      <c r="D130" s="17">
        <f t="shared" si="2"/>
        <v>-2.7674275745820354E-3</v>
      </c>
      <c r="E130" s="17">
        <f t="shared" si="3"/>
        <v>3.1888238403124158E-2</v>
      </c>
    </row>
    <row r="131" spans="1:5" hidden="1" x14ac:dyDescent="0.2">
      <c r="A131" s="15">
        <v>44698</v>
      </c>
      <c r="B131" s="17">
        <v>2.7762972262282304E-2</v>
      </c>
      <c r="C131" s="17">
        <v>2.0169632234863677E-2</v>
      </c>
      <c r="D131" s="17">
        <f t="shared" si="2"/>
        <v>2.7047681496346475E-2</v>
      </c>
      <c r="E131" s="17">
        <f t="shared" si="3"/>
        <v>7.1529076593582902E-4</v>
      </c>
    </row>
    <row r="132" spans="1:5" hidden="1" x14ac:dyDescent="0.2">
      <c r="A132" s="16">
        <v>44699</v>
      </c>
      <c r="B132" s="17">
        <v>-3.8441546551592709E-2</v>
      </c>
      <c r="C132" s="17">
        <v>-4.0395260787452592E-2</v>
      </c>
      <c r="D132" s="17">
        <f t="shared" si="2"/>
        <v>-4.782984413227423E-2</v>
      </c>
      <c r="E132" s="17">
        <f t="shared" si="3"/>
        <v>9.3882975806815205E-3</v>
      </c>
    </row>
    <row r="133" spans="1:5" hidden="1" x14ac:dyDescent="0.2">
      <c r="A133" s="15">
        <v>44700</v>
      </c>
      <c r="B133" s="17">
        <v>3.9438116326831585E-2</v>
      </c>
      <c r="C133" s="17">
        <v>-5.8337818009925879E-3</v>
      </c>
      <c r="D133" s="17">
        <f t="shared" si="2"/>
        <v>-5.1008323330105423E-3</v>
      </c>
      <c r="E133" s="17">
        <f t="shared" si="3"/>
        <v>4.4538948659842127E-2</v>
      </c>
    </row>
    <row r="134" spans="1:5" hidden="1" x14ac:dyDescent="0.2">
      <c r="A134" s="16">
        <v>44701</v>
      </c>
      <c r="B134" s="17">
        <v>-3.32640019366921E-2</v>
      </c>
      <c r="C134" s="17">
        <v>1.4614176965843662E-4</v>
      </c>
      <c r="D134" s="17">
        <f t="shared" si="2"/>
        <v>2.2922605641176493E-3</v>
      </c>
      <c r="E134" s="17">
        <f t="shared" si="3"/>
        <v>-3.5556262500809746E-2</v>
      </c>
    </row>
    <row r="135" spans="1:5" hidden="1" x14ac:dyDescent="0.2">
      <c r="A135" s="15">
        <v>44704</v>
      </c>
      <c r="B135" s="17">
        <v>-9.6774355636630727E-3</v>
      </c>
      <c r="C135" s="17">
        <v>1.8555039930923556E-2</v>
      </c>
      <c r="D135" s="17">
        <f t="shared" si="2"/>
        <v>2.5051530416322219E-2</v>
      </c>
      <c r="E135" s="17">
        <f t="shared" si="3"/>
        <v>-3.4728965979985288E-2</v>
      </c>
    </row>
    <row r="136" spans="1:5" hidden="1" x14ac:dyDescent="0.2">
      <c r="A136" s="16">
        <v>44705</v>
      </c>
      <c r="B136" s="17">
        <v>-2.3887108156089853E-2</v>
      </c>
      <c r="C136" s="17">
        <v>-8.1207976171752128E-3</v>
      </c>
      <c r="D136" s="17">
        <f t="shared" si="2"/>
        <v>-7.9283133512000163E-3</v>
      </c>
      <c r="E136" s="17">
        <f t="shared" si="3"/>
        <v>-1.5958794804889837E-2</v>
      </c>
    </row>
    <row r="137" spans="1:5" hidden="1" x14ac:dyDescent="0.2">
      <c r="A137" s="15">
        <v>44706</v>
      </c>
      <c r="B137" s="17">
        <v>1.0567326968573765E-2</v>
      </c>
      <c r="C137" s="17">
        <v>9.450764734207695E-3</v>
      </c>
      <c r="D137" s="17">
        <f t="shared" si="2"/>
        <v>1.3795742362326641E-2</v>
      </c>
      <c r="E137" s="17">
        <f t="shared" si="3"/>
        <v>-3.2284153937528759E-3</v>
      </c>
    </row>
    <row r="138" spans="1:5" hidden="1" x14ac:dyDescent="0.2">
      <c r="A138" s="16">
        <v>44707</v>
      </c>
      <c r="B138" s="17">
        <v>2.5316405203146042E-2</v>
      </c>
      <c r="C138" s="17">
        <v>1.9883256167224195E-2</v>
      </c>
      <c r="D138" s="17">
        <f t="shared" si="2"/>
        <v>2.6693629333880045E-2</v>
      </c>
      <c r="E138" s="17">
        <f t="shared" si="3"/>
        <v>-1.3772241307340033E-3</v>
      </c>
    </row>
    <row r="139" spans="1:5" hidden="1" x14ac:dyDescent="0.2">
      <c r="A139" s="15">
        <v>44708</v>
      </c>
      <c r="B139" s="17">
        <v>3.8110629297101628E-2</v>
      </c>
      <c r="C139" s="17">
        <v>2.4742262955109728E-2</v>
      </c>
      <c r="D139" s="17">
        <f t="shared" si="2"/>
        <v>3.2700911558509439E-2</v>
      </c>
      <c r="E139" s="17">
        <f t="shared" si="3"/>
        <v>5.4097177385921888E-3</v>
      </c>
    </row>
    <row r="140" spans="1:5" hidden="1" x14ac:dyDescent="0.2">
      <c r="A140" s="16">
        <v>44712</v>
      </c>
      <c r="B140" s="17">
        <v>6.2047017031028329E-3</v>
      </c>
      <c r="C140" s="17">
        <v>-6.2743686176590652E-3</v>
      </c>
      <c r="D140" s="17">
        <f t="shared" ref="D140:D203" si="4">$B$2+$B$3*C140</f>
        <v>-5.6455381685251976E-3</v>
      </c>
      <c r="E140" s="17">
        <f t="shared" ref="E140:E203" si="5">B140-D140</f>
        <v>1.185023987162803E-2</v>
      </c>
    </row>
    <row r="141" spans="1:5" hidden="1" x14ac:dyDescent="0.2">
      <c r="A141" s="15">
        <v>44713</v>
      </c>
      <c r="B141" s="17">
        <v>-3.6998938706476858E-2</v>
      </c>
      <c r="C141" s="17">
        <v>-7.4827686811318461E-3</v>
      </c>
      <c r="D141" s="17">
        <f t="shared" si="4"/>
        <v>-7.1395060797534108E-3</v>
      </c>
      <c r="E141" s="17">
        <f t="shared" si="5"/>
        <v>-2.9859432626723449E-2</v>
      </c>
    </row>
    <row r="142" spans="1:5" hidden="1" x14ac:dyDescent="0.2">
      <c r="A142" s="16">
        <v>44714</v>
      </c>
      <c r="B142" s="17">
        <v>8.9647829546133817E-2</v>
      </c>
      <c r="C142" s="17">
        <v>1.8431018038486124E-2</v>
      </c>
      <c r="D142" s="17">
        <f t="shared" si="4"/>
        <v>2.4898199799093652E-2</v>
      </c>
      <c r="E142" s="17">
        <f t="shared" si="5"/>
        <v>6.4749629747040169E-2</v>
      </c>
    </row>
    <row r="143" spans="1:5" hidden="1" x14ac:dyDescent="0.2">
      <c r="A143" s="15">
        <v>44715</v>
      </c>
      <c r="B143" s="17">
        <v>3.5259515703447875E-2</v>
      </c>
      <c r="C143" s="17">
        <v>-1.6347313992415624E-2</v>
      </c>
      <c r="D143" s="17">
        <f t="shared" si="4"/>
        <v>-1.8098911530814766E-2</v>
      </c>
      <c r="E143" s="17">
        <f t="shared" si="5"/>
        <v>5.3358427234262637E-2</v>
      </c>
    </row>
    <row r="144" spans="1:5" hidden="1" x14ac:dyDescent="0.2">
      <c r="A144" s="16">
        <v>44718</v>
      </c>
      <c r="B144" s="17">
        <v>-1.1825922763385566E-2</v>
      </c>
      <c r="C144" s="17">
        <v>3.1374007789131131E-3</v>
      </c>
      <c r="D144" s="17">
        <f t="shared" si="4"/>
        <v>5.9904107952223375E-3</v>
      </c>
      <c r="E144" s="17">
        <f t="shared" si="5"/>
        <v>-1.7816333558607903E-2</v>
      </c>
    </row>
    <row r="145" spans="1:5" hidden="1" x14ac:dyDescent="0.2">
      <c r="A145" s="15">
        <v>44719</v>
      </c>
      <c r="B145" s="17">
        <v>-2.010531778675273E-2</v>
      </c>
      <c r="C145" s="17">
        <v>9.5233931732350285E-3</v>
      </c>
      <c r="D145" s="17">
        <f t="shared" si="4"/>
        <v>1.3885534278620987E-2</v>
      </c>
      <c r="E145" s="17">
        <f t="shared" si="5"/>
        <v>-3.3990852065373715E-2</v>
      </c>
    </row>
    <row r="146" spans="1:5" hidden="1" x14ac:dyDescent="0.2">
      <c r="A146" s="16">
        <v>44720</v>
      </c>
      <c r="B146" s="17">
        <v>3.9081546843955373E-3</v>
      </c>
      <c r="C146" s="17">
        <v>-1.0793945785935621E-2</v>
      </c>
      <c r="D146" s="17">
        <f t="shared" si="4"/>
        <v>-1.1233177118427438E-2</v>
      </c>
      <c r="E146" s="17">
        <f t="shared" si="5"/>
        <v>1.5141331802822976E-2</v>
      </c>
    </row>
    <row r="147" spans="1:5" hidden="1" x14ac:dyDescent="0.2">
      <c r="A147" s="15">
        <v>44721</v>
      </c>
      <c r="B147" s="17">
        <v>-3.9416033869315692E-2</v>
      </c>
      <c r="C147" s="17">
        <v>-2.3798693976353591E-2</v>
      </c>
      <c r="D147" s="17">
        <f t="shared" si="4"/>
        <v>-2.7311193892319518E-2</v>
      </c>
      <c r="E147" s="17">
        <f t="shared" si="5"/>
        <v>-1.2104839976996174E-2</v>
      </c>
    </row>
    <row r="148" spans="1:5" hidden="1" x14ac:dyDescent="0.2">
      <c r="A148" s="16">
        <v>44722</v>
      </c>
      <c r="B148" s="17">
        <v>-4.0020213644306524E-2</v>
      </c>
      <c r="C148" s="17">
        <v>-2.9110303335524668E-2</v>
      </c>
      <c r="D148" s="17">
        <f t="shared" si="4"/>
        <v>-3.3878037257732654E-2</v>
      </c>
      <c r="E148" s="17">
        <f t="shared" si="5"/>
        <v>-6.1421763865738693E-3</v>
      </c>
    </row>
    <row r="149" spans="1:5" hidden="1" x14ac:dyDescent="0.2">
      <c r="A149" s="15">
        <v>44725</v>
      </c>
      <c r="B149" s="17">
        <v>-8.7598933012106972E-2</v>
      </c>
      <c r="C149" s="17">
        <v>-3.8768430665237275E-2</v>
      </c>
      <c r="D149" s="17">
        <f t="shared" si="4"/>
        <v>-4.5818563205472208E-2</v>
      </c>
      <c r="E149" s="17">
        <f t="shared" si="5"/>
        <v>-4.1780369806634764E-2</v>
      </c>
    </row>
    <row r="150" spans="1:5" hidden="1" x14ac:dyDescent="0.2">
      <c r="A150" s="16">
        <v>44726</v>
      </c>
      <c r="B150" s="17">
        <v>1.3880842013295647E-2</v>
      </c>
      <c r="C150" s="17">
        <v>-3.7736797459957394E-3</v>
      </c>
      <c r="D150" s="17">
        <f t="shared" si="4"/>
        <v>-2.5538891003400502E-3</v>
      </c>
      <c r="E150" s="17">
        <f t="shared" si="5"/>
        <v>1.6434731113635696E-2</v>
      </c>
    </row>
    <row r="151" spans="1:5" hidden="1" x14ac:dyDescent="0.2">
      <c r="A151" s="15">
        <v>44727</v>
      </c>
      <c r="B151" s="17">
        <v>6.0467736704077568E-2</v>
      </c>
      <c r="C151" s="17">
        <v>1.4592504858983224E-2</v>
      </c>
      <c r="D151" s="17">
        <f t="shared" si="4"/>
        <v>2.0152573172326192E-2</v>
      </c>
      <c r="E151" s="17">
        <f t="shared" si="5"/>
        <v>4.031516353175138E-2</v>
      </c>
    </row>
    <row r="152" spans="1:5" hidden="1" x14ac:dyDescent="0.2">
      <c r="A152" s="16">
        <v>44728</v>
      </c>
      <c r="B152" s="17">
        <v>-8.4453990421601177E-2</v>
      </c>
      <c r="C152" s="17">
        <v>-3.2511951488163437E-2</v>
      </c>
      <c r="D152" s="17">
        <f t="shared" si="4"/>
        <v>-3.8083559368287827E-2</v>
      </c>
      <c r="E152" s="17">
        <f t="shared" si="5"/>
        <v>-4.637043105331335E-2</v>
      </c>
    </row>
    <row r="153" spans="1:5" hidden="1" x14ac:dyDescent="0.2">
      <c r="A153" s="15">
        <v>44729</v>
      </c>
      <c r="B153" s="17">
        <v>0.1251468333418877</v>
      </c>
      <c r="C153" s="17">
        <v>2.2008656982546171E-3</v>
      </c>
      <c r="D153" s="17">
        <f t="shared" si="4"/>
        <v>4.8325547171430804E-3</v>
      </c>
      <c r="E153" s="17">
        <f t="shared" si="5"/>
        <v>0.12031427862474461</v>
      </c>
    </row>
    <row r="154" spans="1:5" hidden="1" x14ac:dyDescent="0.2">
      <c r="A154" s="16">
        <v>44733</v>
      </c>
      <c r="B154" s="17">
        <v>-3.6553465772055427E-2</v>
      </c>
      <c r="C154" s="17">
        <v>2.4477242280086964E-2</v>
      </c>
      <c r="D154" s="17">
        <f t="shared" si="4"/>
        <v>3.2373261472859662E-2</v>
      </c>
      <c r="E154" s="17">
        <f t="shared" si="5"/>
        <v>-6.8926727244915081E-2</v>
      </c>
    </row>
    <row r="155" spans="1:5" hidden="1" x14ac:dyDescent="0.2">
      <c r="A155" s="15">
        <v>44734</v>
      </c>
      <c r="B155" s="17">
        <v>2.1679678333161867E-3</v>
      </c>
      <c r="C155" s="17">
        <v>-1.3015723144006452E-3</v>
      </c>
      <c r="D155" s="17">
        <f t="shared" si="4"/>
        <v>5.0242419154935972E-4</v>
      </c>
      <c r="E155" s="17">
        <f t="shared" si="5"/>
        <v>1.665543641766827E-3</v>
      </c>
    </row>
    <row r="156" spans="1:5" hidden="1" x14ac:dyDescent="0.2">
      <c r="A156" s="16">
        <v>44735</v>
      </c>
      <c r="B156" s="17">
        <v>3.6776652979626734E-2</v>
      </c>
      <c r="C156" s="17">
        <v>9.5322174091778678E-3</v>
      </c>
      <c r="D156" s="17">
        <f t="shared" si="4"/>
        <v>1.3896443848835524E-2</v>
      </c>
      <c r="E156" s="17">
        <f t="shared" si="5"/>
        <v>2.288020913079121E-2</v>
      </c>
    </row>
    <row r="157" spans="1:5" hidden="1" x14ac:dyDescent="0.2">
      <c r="A157" s="15">
        <v>44736</v>
      </c>
      <c r="B157" s="17">
        <v>1.14762291329642E-2</v>
      </c>
      <c r="C157" s="17">
        <v>3.056329358583576E-2</v>
      </c>
      <c r="D157" s="17">
        <f t="shared" si="4"/>
        <v>3.9897562101202086E-2</v>
      </c>
      <c r="E157" s="17">
        <f t="shared" si="5"/>
        <v>-2.8421332968237886E-2</v>
      </c>
    </row>
    <row r="158" spans="1:5" hidden="1" x14ac:dyDescent="0.2">
      <c r="A158" s="16">
        <v>44739</v>
      </c>
      <c r="B158" s="17">
        <v>2.0629663118347796E-3</v>
      </c>
      <c r="C158" s="17">
        <v>-2.9730715337762392E-3</v>
      </c>
      <c r="D158" s="17">
        <f t="shared" si="4"/>
        <v>-1.5640819870531325E-3</v>
      </c>
      <c r="E158" s="17">
        <f t="shared" si="5"/>
        <v>3.6270482988879122E-3</v>
      </c>
    </row>
    <row r="159" spans="1:5" hidden="1" x14ac:dyDescent="0.2">
      <c r="A159" s="15">
        <v>44740</v>
      </c>
      <c r="B159" s="17">
        <v>-5.558414342476159E-2</v>
      </c>
      <c r="C159" s="17">
        <v>-2.0143036075892073E-2</v>
      </c>
      <c r="D159" s="17">
        <f t="shared" si="4"/>
        <v>-2.2791634714192724E-2</v>
      </c>
      <c r="E159" s="17">
        <f t="shared" si="5"/>
        <v>-3.2792508710568866E-2</v>
      </c>
    </row>
    <row r="160" spans="1:5" hidden="1" x14ac:dyDescent="0.2">
      <c r="A160" s="16">
        <v>44741</v>
      </c>
      <c r="B160" s="17">
        <v>-3.8146971863229906E-3</v>
      </c>
      <c r="C160" s="17">
        <v>-7.1174540915908135E-4</v>
      </c>
      <c r="D160" s="17">
        <f t="shared" si="4"/>
        <v>1.2316383783456924E-3</v>
      </c>
      <c r="E160" s="17">
        <f t="shared" si="5"/>
        <v>-5.0463355646686832E-3</v>
      </c>
    </row>
    <row r="161" spans="1:5" hidden="1" x14ac:dyDescent="0.2">
      <c r="A161" s="15">
        <v>44742</v>
      </c>
      <c r="B161" s="17">
        <v>2.7352296565572587E-2</v>
      </c>
      <c r="C161" s="17">
        <v>-8.7592782679987158E-3</v>
      </c>
      <c r="D161" s="17">
        <f t="shared" si="4"/>
        <v>-8.7176790861943718E-3</v>
      </c>
      <c r="E161" s="17">
        <f t="shared" si="5"/>
        <v>3.6069975651766957E-2</v>
      </c>
    </row>
    <row r="162" spans="1:5" hidden="1" x14ac:dyDescent="0.2">
      <c r="A162" s="16">
        <v>44743</v>
      </c>
      <c r="B162" s="17">
        <v>1.9701752841141618E-2</v>
      </c>
      <c r="C162" s="17">
        <v>1.0553814029047315E-2</v>
      </c>
      <c r="D162" s="17">
        <f t="shared" si="4"/>
        <v>1.5159463120713061E-2</v>
      </c>
      <c r="E162" s="17">
        <f t="shared" si="5"/>
        <v>4.5422897204285568E-3</v>
      </c>
    </row>
    <row r="163" spans="1:5" hidden="1" x14ac:dyDescent="0.2">
      <c r="A163" s="15">
        <v>44747</v>
      </c>
      <c r="B163" s="17">
        <v>1.5666155218343469E-3</v>
      </c>
      <c r="C163" s="17">
        <v>1.5841285142366157E-3</v>
      </c>
      <c r="D163" s="17">
        <f t="shared" si="4"/>
        <v>4.070070842443335E-3</v>
      </c>
      <c r="E163" s="17">
        <f t="shared" si="5"/>
        <v>-2.5034553206089881E-3</v>
      </c>
    </row>
    <row r="164" spans="1:5" hidden="1" x14ac:dyDescent="0.2">
      <c r="A164" s="16">
        <v>44748</v>
      </c>
      <c r="B164" s="17">
        <v>-1.6684029704518322E-2</v>
      </c>
      <c r="C164" s="17">
        <v>3.5731642904301975E-3</v>
      </c>
      <c r="D164" s="17">
        <f t="shared" si="4"/>
        <v>6.5291534871249803E-3</v>
      </c>
      <c r="E164" s="17">
        <f t="shared" si="5"/>
        <v>-2.3213183191643304E-2</v>
      </c>
    </row>
    <row r="165" spans="1:5" hidden="1" x14ac:dyDescent="0.2">
      <c r="A165" s="15">
        <v>44749</v>
      </c>
      <c r="B165" s="17">
        <v>4.2417773656990843E-3</v>
      </c>
      <c r="C165" s="17">
        <v>1.4964587965241805E-2</v>
      </c>
      <c r="D165" s="17">
        <f t="shared" si="4"/>
        <v>2.0612586571748658E-2</v>
      </c>
      <c r="E165" s="17">
        <f t="shared" si="5"/>
        <v>-1.6370809206049573E-2</v>
      </c>
    </row>
    <row r="166" spans="1:5" hidden="1" x14ac:dyDescent="0.2">
      <c r="A166" s="16">
        <v>44750</v>
      </c>
      <c r="B166" s="17">
        <v>2.2703288967841351E-2</v>
      </c>
      <c r="C166" s="17">
        <v>-8.3027152981907104E-4</v>
      </c>
      <c r="D166" s="17">
        <f t="shared" si="4"/>
        <v>1.0851022879721944E-3</v>
      </c>
      <c r="E166" s="17">
        <f t="shared" si="5"/>
        <v>2.1618186679869155E-2</v>
      </c>
    </row>
    <row r="167" spans="1:5" hidden="1" x14ac:dyDescent="0.2">
      <c r="A167" s="15">
        <v>44753</v>
      </c>
      <c r="B167" s="17">
        <v>-9.2927262076485162E-2</v>
      </c>
      <c r="C167" s="17">
        <v>-1.1527461422777274E-2</v>
      </c>
      <c r="D167" s="17">
        <f t="shared" si="4"/>
        <v>-1.2140036408616677E-2</v>
      </c>
      <c r="E167" s="17">
        <f t="shared" si="5"/>
        <v>-8.0787225667868487E-2</v>
      </c>
    </row>
    <row r="168" spans="1:5" hidden="1" x14ac:dyDescent="0.2">
      <c r="A168" s="16">
        <v>44754</v>
      </c>
      <c r="B168" s="17">
        <v>4.6101279454261679E-2</v>
      </c>
      <c r="C168" s="17">
        <v>-9.2438787173215742E-3</v>
      </c>
      <c r="D168" s="17">
        <f t="shared" si="4"/>
        <v>-9.3167998103149165E-3</v>
      </c>
      <c r="E168" s="17">
        <f t="shared" si="5"/>
        <v>5.5418079264576592E-2</v>
      </c>
    </row>
    <row r="169" spans="1:5" hidden="1" x14ac:dyDescent="0.2">
      <c r="A169" s="15">
        <v>44755</v>
      </c>
      <c r="B169" s="17">
        <v>8.7052101233102697E-3</v>
      </c>
      <c r="C169" s="17">
        <v>-4.4569025122100925E-3</v>
      </c>
      <c r="D169" s="17">
        <f t="shared" si="4"/>
        <v>-3.3985703609578509E-3</v>
      </c>
      <c r="E169" s="17">
        <f t="shared" si="5"/>
        <v>1.210378048426812E-2</v>
      </c>
    </row>
    <row r="170" spans="1:5" hidden="1" x14ac:dyDescent="0.2">
      <c r="A170" s="16">
        <v>44756</v>
      </c>
      <c r="B170" s="17">
        <v>-9.708753845045992E-3</v>
      </c>
      <c r="C170" s="17">
        <v>-2.9986339021522701E-3</v>
      </c>
      <c r="D170" s="17">
        <f t="shared" si="4"/>
        <v>-1.5956852277704773E-3</v>
      </c>
      <c r="E170" s="17">
        <f t="shared" si="5"/>
        <v>-8.1130686172755147E-3</v>
      </c>
    </row>
    <row r="171" spans="1:5" hidden="1" x14ac:dyDescent="0.2">
      <c r="A171" s="15">
        <v>44757</v>
      </c>
      <c r="B171" s="17">
        <v>5.773417378563428E-2</v>
      </c>
      <c r="C171" s="17">
        <v>1.9201249359436678E-2</v>
      </c>
      <c r="D171" s="17">
        <f t="shared" si="4"/>
        <v>2.5850451385721417E-2</v>
      </c>
      <c r="E171" s="17">
        <f t="shared" si="5"/>
        <v>3.1883722399912863E-2</v>
      </c>
    </row>
    <row r="172" spans="1:5" hidden="1" x14ac:dyDescent="0.2">
      <c r="A172" s="16">
        <v>44760</v>
      </c>
      <c r="B172" s="17">
        <v>1.6992786941792293E-2</v>
      </c>
      <c r="C172" s="17">
        <v>-8.3635715808313416E-3</v>
      </c>
      <c r="D172" s="17">
        <f t="shared" si="4"/>
        <v>-8.2284594057621119E-3</v>
      </c>
      <c r="E172" s="17">
        <f t="shared" si="5"/>
        <v>2.5221246347554405E-2</v>
      </c>
    </row>
    <row r="173" spans="1:5" hidden="1" x14ac:dyDescent="0.2">
      <c r="A173" s="15">
        <v>44761</v>
      </c>
      <c r="B173" s="17">
        <v>-8.6075987996936387E-3</v>
      </c>
      <c r="C173" s="17">
        <v>2.7628291645959591E-2</v>
      </c>
      <c r="D173" s="17">
        <f t="shared" si="4"/>
        <v>3.6268963551673521E-2</v>
      </c>
      <c r="E173" s="17">
        <f t="shared" si="5"/>
        <v>-4.4876562351367159E-2</v>
      </c>
    </row>
    <row r="174" spans="1:5" hidden="1" x14ac:dyDescent="0.2">
      <c r="A174" s="16">
        <v>44762</v>
      </c>
      <c r="B174" s="17">
        <v>3.8815129307619989E-2</v>
      </c>
      <c r="C174" s="17">
        <v>5.8958061932632422E-3</v>
      </c>
      <c r="D174" s="17">
        <f t="shared" si="4"/>
        <v>9.400679711754947E-3</v>
      </c>
      <c r="E174" s="17">
        <f t="shared" si="5"/>
        <v>2.941444959586504E-2</v>
      </c>
    </row>
    <row r="175" spans="1:5" hidden="1" x14ac:dyDescent="0.2">
      <c r="A175" s="15">
        <v>44763</v>
      </c>
      <c r="B175" s="17">
        <v>3.7856462732902108E-2</v>
      </c>
      <c r="C175" s="17">
        <v>9.8613727091971803E-3</v>
      </c>
      <c r="D175" s="17">
        <f t="shared" si="4"/>
        <v>1.4303384787440188E-2</v>
      </c>
      <c r="E175" s="17">
        <f t="shared" si="5"/>
        <v>2.3553077945461919E-2</v>
      </c>
    </row>
    <row r="176" spans="1:5" hidden="1" x14ac:dyDescent="0.2">
      <c r="A176" s="16">
        <v>44764</v>
      </c>
      <c r="B176" s="17">
        <v>-3.0317445688904265E-2</v>
      </c>
      <c r="C176" s="17">
        <v>-9.3324669763467094E-3</v>
      </c>
      <c r="D176" s="17">
        <f t="shared" si="4"/>
        <v>-9.4263231546904327E-3</v>
      </c>
      <c r="E176" s="17">
        <f t="shared" si="5"/>
        <v>-2.0891122534213831E-2</v>
      </c>
    </row>
    <row r="177" spans="1:5" hidden="1" x14ac:dyDescent="0.2">
      <c r="A177" s="15">
        <v>44767</v>
      </c>
      <c r="B177" s="17">
        <v>-3.9081546843949821E-3</v>
      </c>
      <c r="C177" s="17">
        <v>1.3151670479691902E-3</v>
      </c>
      <c r="D177" s="17">
        <f t="shared" si="4"/>
        <v>3.7375486818555185E-3</v>
      </c>
      <c r="E177" s="17">
        <f t="shared" si="5"/>
        <v>-7.6457033662505006E-3</v>
      </c>
    </row>
    <row r="178" spans="1:5" hidden="1" x14ac:dyDescent="0.2">
      <c r="A178" s="16">
        <v>44768</v>
      </c>
      <c r="B178" s="17">
        <v>-3.2368801724789509E-2</v>
      </c>
      <c r="C178" s="17">
        <v>-1.154320266205866E-2</v>
      </c>
      <c r="D178" s="17">
        <f t="shared" si="4"/>
        <v>-1.2159497601213582E-2</v>
      </c>
      <c r="E178" s="17">
        <f t="shared" si="5"/>
        <v>-2.0209304123575925E-2</v>
      </c>
    </row>
    <row r="179" spans="1:5" hidden="1" x14ac:dyDescent="0.2">
      <c r="A179" s="15">
        <v>44769</v>
      </c>
      <c r="B179" s="17">
        <v>5.9300562769365461E-2</v>
      </c>
      <c r="C179" s="17">
        <v>2.6156273782937722E-2</v>
      </c>
      <c r="D179" s="17">
        <f t="shared" si="4"/>
        <v>3.4449079956343893E-2</v>
      </c>
      <c r="E179" s="17">
        <f t="shared" si="5"/>
        <v>2.4851482813021568E-2</v>
      </c>
    </row>
    <row r="180" spans="1:5" hidden="1" x14ac:dyDescent="0.2">
      <c r="A180" s="16">
        <v>44770</v>
      </c>
      <c r="B180" s="17">
        <v>7.1770153716792517E-3</v>
      </c>
      <c r="C180" s="17">
        <v>1.2133338697180918E-2</v>
      </c>
      <c r="D180" s="17">
        <f t="shared" si="4"/>
        <v>1.7112259417664057E-2</v>
      </c>
      <c r="E180" s="17">
        <f t="shared" si="5"/>
        <v>-9.9352440459848056E-3</v>
      </c>
    </row>
    <row r="181" spans="1:5" hidden="1" x14ac:dyDescent="0.2">
      <c r="A181" s="15">
        <v>44771</v>
      </c>
      <c r="B181" s="17">
        <v>1.1876484991023117E-2</v>
      </c>
      <c r="C181" s="17">
        <v>1.4207760082581844E-2</v>
      </c>
      <c r="D181" s="17">
        <f t="shared" si="4"/>
        <v>1.9676905910025289E-2</v>
      </c>
      <c r="E181" s="17">
        <f t="shared" si="5"/>
        <v>-7.8004209190021719E-3</v>
      </c>
    </row>
    <row r="182" spans="1:5" hidden="1" x14ac:dyDescent="0.2">
      <c r="A182" s="16">
        <v>44774</v>
      </c>
      <c r="B182" s="17">
        <v>-7.5117301945120118E-3</v>
      </c>
      <c r="C182" s="17">
        <v>-2.8230841271976725E-3</v>
      </c>
      <c r="D182" s="17">
        <f t="shared" si="4"/>
        <v>-1.3786497123536821E-3</v>
      </c>
      <c r="E182" s="17">
        <f t="shared" si="5"/>
        <v>-6.1330804821583297E-3</v>
      </c>
    </row>
    <row r="183" spans="1:5" hidden="1" x14ac:dyDescent="0.2">
      <c r="A183" s="15">
        <v>44775</v>
      </c>
      <c r="B183" s="17">
        <v>1.1352875025894216E-2</v>
      </c>
      <c r="C183" s="17">
        <v>-6.6623955507048027E-3</v>
      </c>
      <c r="D183" s="17">
        <f t="shared" si="4"/>
        <v>-6.1252632233192612E-3</v>
      </c>
      <c r="E183" s="17">
        <f t="shared" si="5"/>
        <v>1.7478138249213477E-2</v>
      </c>
    </row>
    <row r="184" spans="1:5" hidden="1" x14ac:dyDescent="0.2">
      <c r="A184" s="16">
        <v>44776</v>
      </c>
      <c r="B184" s="17">
        <v>3.6014990083659937E-2</v>
      </c>
      <c r="C184" s="17">
        <v>1.5638477163140152E-2</v>
      </c>
      <c r="D184" s="17">
        <f t="shared" si="4"/>
        <v>2.1445728564881406E-2</v>
      </c>
      <c r="E184" s="17">
        <f t="shared" si="5"/>
        <v>1.4569261518778531E-2</v>
      </c>
    </row>
    <row r="185" spans="1:5" hidden="1" x14ac:dyDescent="0.2">
      <c r="A185" s="15">
        <v>44777</v>
      </c>
      <c r="B185" s="17">
        <v>-2.3476319039240301E-2</v>
      </c>
      <c r="C185" s="17">
        <v>-7.7734016405583972E-4</v>
      </c>
      <c r="D185" s="17">
        <f t="shared" si="4"/>
        <v>1.1505423391093091E-3</v>
      </c>
      <c r="E185" s="17">
        <f t="shared" si="5"/>
        <v>-2.4626861378349608E-2</v>
      </c>
    </row>
    <row r="186" spans="1:5" hidden="1" x14ac:dyDescent="0.2">
      <c r="A186" s="16">
        <v>44778</v>
      </c>
      <c r="B186" s="17">
        <v>9.0614936101172994E-2</v>
      </c>
      <c r="C186" s="17">
        <v>-1.6257460597355333E-3</v>
      </c>
      <c r="D186" s="17">
        <f t="shared" si="4"/>
        <v>1.0164204345747621E-4</v>
      </c>
      <c r="E186" s="17">
        <f t="shared" si="5"/>
        <v>9.0513294057715521E-2</v>
      </c>
    </row>
    <row r="187" spans="1:5" hidden="1" x14ac:dyDescent="0.2">
      <c r="A187" s="15">
        <v>44781</v>
      </c>
      <c r="B187" s="17">
        <v>-4.8749453628304074E-2</v>
      </c>
      <c r="C187" s="17">
        <v>-1.2375507238541195E-3</v>
      </c>
      <c r="D187" s="17">
        <f t="shared" si="4"/>
        <v>5.8157529787041255E-4</v>
      </c>
      <c r="E187" s="17">
        <f t="shared" si="5"/>
        <v>-4.9331028926174483E-2</v>
      </c>
    </row>
    <row r="188" spans="1:5" hidden="1" x14ac:dyDescent="0.2">
      <c r="A188" s="16">
        <v>44782</v>
      </c>
      <c r="B188" s="17">
        <v>-3.9215732939918868E-2</v>
      </c>
      <c r="C188" s="17">
        <v>-4.248692893594086E-3</v>
      </c>
      <c r="D188" s="17">
        <f t="shared" si="4"/>
        <v>-3.1411568615515059E-3</v>
      </c>
      <c r="E188" s="17">
        <f t="shared" si="5"/>
        <v>-3.6074576078367365E-2</v>
      </c>
    </row>
    <row r="189" spans="1:5" hidden="1" x14ac:dyDescent="0.2">
      <c r="A189" s="15">
        <v>44783</v>
      </c>
      <c r="B189" s="17">
        <v>6.4007472277315403E-2</v>
      </c>
      <c r="C189" s="17">
        <v>2.1290637641290244E-2</v>
      </c>
      <c r="D189" s="17">
        <f t="shared" si="4"/>
        <v>2.8433601735957881E-2</v>
      </c>
      <c r="E189" s="17">
        <f t="shared" si="5"/>
        <v>3.5573870541357522E-2</v>
      </c>
    </row>
    <row r="190" spans="1:5" hidden="1" x14ac:dyDescent="0.2">
      <c r="A190" s="16">
        <v>44784</v>
      </c>
      <c r="B190" s="17">
        <v>-3.7053197980871255E-2</v>
      </c>
      <c r="C190" s="17">
        <v>-7.0547395835030002E-4</v>
      </c>
      <c r="D190" s="17">
        <f t="shared" si="4"/>
        <v>1.2393918918950373E-3</v>
      </c>
      <c r="E190" s="17">
        <f t="shared" si="5"/>
        <v>-3.8292589872766292E-2</v>
      </c>
    </row>
    <row r="191" spans="1:5" hidden="1" x14ac:dyDescent="0.2">
      <c r="A191" s="15">
        <v>44785</v>
      </c>
      <c r="B191" s="17">
        <v>2.3087380052466466E-2</v>
      </c>
      <c r="C191" s="17">
        <v>1.7322368774566943E-2</v>
      </c>
      <c r="D191" s="17">
        <f t="shared" si="4"/>
        <v>2.3527555692751841E-2</v>
      </c>
      <c r="E191" s="17">
        <f t="shared" si="5"/>
        <v>-4.4017564028537431E-4</v>
      </c>
    </row>
    <row r="192" spans="1:5" hidden="1" x14ac:dyDescent="0.2">
      <c r="A192" s="16">
        <v>44788</v>
      </c>
      <c r="B192" s="17">
        <v>-2.2124399807611494E-3</v>
      </c>
      <c r="C192" s="17">
        <v>3.9695418998517695E-3</v>
      </c>
      <c r="D192" s="17">
        <f t="shared" si="4"/>
        <v>7.0192026414616204E-3</v>
      </c>
      <c r="E192" s="17">
        <f t="shared" si="5"/>
        <v>-9.2316426222227698E-3</v>
      </c>
    </row>
    <row r="193" spans="1:5" hidden="1" x14ac:dyDescent="0.2">
      <c r="A193" s="15">
        <v>44789</v>
      </c>
      <c r="B193" s="17">
        <v>-2.6607472036407565E-2</v>
      </c>
      <c r="C193" s="17">
        <v>1.8756797165810912E-3</v>
      </c>
      <c r="D193" s="17">
        <f t="shared" si="4"/>
        <v>4.4305211220724882E-3</v>
      </c>
      <c r="E193" s="17">
        <f t="shared" si="5"/>
        <v>-3.1037993158480052E-2</v>
      </c>
    </row>
    <row r="194" spans="1:5" hidden="1" x14ac:dyDescent="0.2">
      <c r="A194" s="16">
        <v>44790</v>
      </c>
      <c r="B194" s="17">
        <v>-5.3758554175911577E-2</v>
      </c>
      <c r="C194" s="17">
        <v>-7.2377949540946007E-3</v>
      </c>
      <c r="D194" s="17">
        <f t="shared" si="4"/>
        <v>-6.836640416013012E-3</v>
      </c>
      <c r="E194" s="17">
        <f t="shared" si="5"/>
        <v>-4.6921913759898563E-2</v>
      </c>
    </row>
    <row r="195" spans="1:5" hidden="1" x14ac:dyDescent="0.2">
      <c r="A195" s="15">
        <v>44791</v>
      </c>
      <c r="B195" s="17">
        <v>1.9740001847658117E-2</v>
      </c>
      <c r="C195" s="17">
        <v>2.2695611701915031E-3</v>
      </c>
      <c r="D195" s="17">
        <f t="shared" si="4"/>
        <v>4.9174842316495951E-3</v>
      </c>
      <c r="E195" s="17">
        <f t="shared" si="5"/>
        <v>1.4822517616008522E-2</v>
      </c>
    </row>
    <row r="196" spans="1:5" hidden="1" x14ac:dyDescent="0.2">
      <c r="A196" s="16">
        <v>44792</v>
      </c>
      <c r="B196" s="17">
        <v>-1.4164629940152107E-3</v>
      </c>
      <c r="C196" s="17">
        <v>-1.2900001139847905E-2</v>
      </c>
      <c r="D196" s="17">
        <f t="shared" si="4"/>
        <v>-1.3836933285878353E-2</v>
      </c>
      <c r="E196" s="17">
        <f t="shared" si="5"/>
        <v>1.2420470291863142E-2</v>
      </c>
    </row>
    <row r="197" spans="1:5" hidden="1" x14ac:dyDescent="0.2">
      <c r="A197" s="15">
        <v>44795</v>
      </c>
      <c r="B197" s="17">
        <v>-7.1394811163914329E-2</v>
      </c>
      <c r="C197" s="17">
        <v>-2.14000649197158E-2</v>
      </c>
      <c r="D197" s="17">
        <f t="shared" si="4"/>
        <v>-2.4345723308630513E-2</v>
      </c>
      <c r="E197" s="17">
        <f t="shared" si="5"/>
        <v>-4.7049087855283819E-2</v>
      </c>
    </row>
    <row r="198" spans="1:5" hidden="1" x14ac:dyDescent="0.2">
      <c r="A198" s="16">
        <v>44796</v>
      </c>
      <c r="B198" s="17">
        <v>1.0183532782699345E-3</v>
      </c>
      <c r="C198" s="17">
        <v>-2.2378626777133093E-3</v>
      </c>
      <c r="D198" s="17">
        <f t="shared" si="4"/>
        <v>-6.5512933783510273E-4</v>
      </c>
      <c r="E198" s="17">
        <f t="shared" si="5"/>
        <v>1.6734826161050372E-3</v>
      </c>
    </row>
    <row r="199" spans="1:5" hidden="1" x14ac:dyDescent="0.2">
      <c r="A199" s="15">
        <v>44797</v>
      </c>
      <c r="B199" s="17">
        <v>2.9501522289299364E-2</v>
      </c>
      <c r="C199" s="17">
        <v>2.9161604463010526E-3</v>
      </c>
      <c r="D199" s="17">
        <f t="shared" si="4"/>
        <v>5.716887177024248E-3</v>
      </c>
      <c r="E199" s="17">
        <f t="shared" si="5"/>
        <v>2.3784635112275118E-2</v>
      </c>
    </row>
    <row r="200" spans="1:5" hidden="1" x14ac:dyDescent="0.2">
      <c r="A200" s="16">
        <v>44798</v>
      </c>
      <c r="B200" s="17">
        <v>6.422977746311398E-3</v>
      </c>
      <c r="C200" s="17">
        <v>1.4091605518061545E-2</v>
      </c>
      <c r="D200" s="17">
        <f t="shared" si="4"/>
        <v>1.9533301819474921E-2</v>
      </c>
      <c r="E200" s="17">
        <f t="shared" si="5"/>
        <v>-1.3110324073163523E-2</v>
      </c>
    </row>
    <row r="201" spans="1:5" hidden="1" x14ac:dyDescent="0.2">
      <c r="A201" s="15">
        <v>44799</v>
      </c>
      <c r="B201" s="17">
        <v>-5.0564587344625322E-2</v>
      </c>
      <c r="C201" s="17">
        <v>-3.3688058719518743E-2</v>
      </c>
      <c r="D201" s="17">
        <f t="shared" si="4"/>
        <v>-3.9537603038857248E-2</v>
      </c>
      <c r="E201" s="17">
        <f t="shared" si="5"/>
        <v>-1.1026984305768074E-2</v>
      </c>
    </row>
    <row r="202" spans="1:5" hidden="1" x14ac:dyDescent="0.2">
      <c r="A202" s="16">
        <v>44802</v>
      </c>
      <c r="B202" s="17">
        <v>1.9131278643514271E-2</v>
      </c>
      <c r="C202" s="17">
        <v>-6.666355799502699E-3</v>
      </c>
      <c r="D202" s="17">
        <f t="shared" si="4"/>
        <v>-6.1301593539993069E-3</v>
      </c>
      <c r="E202" s="17">
        <f t="shared" si="5"/>
        <v>2.5261437997513576E-2</v>
      </c>
    </row>
    <row r="203" spans="1:5" hidden="1" x14ac:dyDescent="0.2">
      <c r="A203" s="15">
        <v>44803</v>
      </c>
      <c r="B203" s="17">
        <v>-3.2470797533046381E-2</v>
      </c>
      <c r="C203" s="17">
        <v>-1.1028155571448206E-2</v>
      </c>
      <c r="D203" s="17">
        <f t="shared" si="4"/>
        <v>-1.1522735117163282E-2</v>
      </c>
      <c r="E203" s="17">
        <f t="shared" si="5"/>
        <v>-2.0948062415883099E-2</v>
      </c>
    </row>
    <row r="204" spans="1:5" hidden="1" x14ac:dyDescent="0.2">
      <c r="A204" s="16">
        <v>44804</v>
      </c>
      <c r="B204" s="17">
        <v>3.19874473053674E-2</v>
      </c>
      <c r="C204" s="17">
        <v>-7.8170251059712648E-3</v>
      </c>
      <c r="D204" s="17">
        <f t="shared" ref="D204:D263" si="6">$B$2+$B$3*C204</f>
        <v>-7.5527536356967944E-3</v>
      </c>
      <c r="E204" s="17">
        <f t="shared" ref="E204:E263" si="7">B204-D204</f>
        <v>3.9540200941064196E-2</v>
      </c>
    </row>
    <row r="205" spans="1:5" hidden="1" x14ac:dyDescent="0.2">
      <c r="A205" s="15">
        <v>44805</v>
      </c>
      <c r="B205" s="17">
        <v>1.3719535242723513E-2</v>
      </c>
      <c r="C205" s="17">
        <v>2.9962320243361873E-3</v>
      </c>
      <c r="D205" s="17">
        <f t="shared" si="6"/>
        <v>5.8158811872050433E-3</v>
      </c>
      <c r="E205" s="17">
        <f t="shared" si="7"/>
        <v>7.9036540555184696E-3</v>
      </c>
    </row>
    <row r="206" spans="1:5" hidden="1" x14ac:dyDescent="0.2">
      <c r="A206" s="16">
        <v>44806</v>
      </c>
      <c r="B206" s="17">
        <v>3.4586396006098585E-2</v>
      </c>
      <c r="C206" s="17">
        <v>-1.0736500458081055E-2</v>
      </c>
      <c r="D206" s="17">
        <f t="shared" si="6"/>
        <v>-1.1162156370366513E-2</v>
      </c>
      <c r="E206" s="17">
        <f t="shared" si="7"/>
        <v>4.57485523764651E-2</v>
      </c>
    </row>
    <row r="207" spans="1:5" hidden="1" x14ac:dyDescent="0.2">
      <c r="A207" s="15">
        <v>44810</v>
      </c>
      <c r="B207" s="17">
        <v>-1.45348471866239E-2</v>
      </c>
      <c r="C207" s="17">
        <v>-4.0950569838349438E-3</v>
      </c>
      <c r="D207" s="17">
        <f t="shared" si="6"/>
        <v>-2.9512138731897859E-3</v>
      </c>
      <c r="E207" s="17">
        <f t="shared" si="7"/>
        <v>-1.1583633313434115E-2</v>
      </c>
    </row>
    <row r="208" spans="1:5" hidden="1" x14ac:dyDescent="0.2">
      <c r="A208" s="16">
        <v>44811</v>
      </c>
      <c r="B208" s="17">
        <v>5.4572300984488065E-2</v>
      </c>
      <c r="C208" s="17">
        <v>1.8341016392734E-2</v>
      </c>
      <c r="D208" s="17">
        <f t="shared" si="6"/>
        <v>2.4786929057908001E-2</v>
      </c>
      <c r="E208" s="17">
        <f t="shared" si="7"/>
        <v>2.9785371926580064E-2</v>
      </c>
    </row>
    <row r="209" spans="1:5" hidden="1" x14ac:dyDescent="0.2">
      <c r="A209" s="15">
        <v>44812</v>
      </c>
      <c r="B209" s="17">
        <v>5.9207389521836129E-2</v>
      </c>
      <c r="C209" s="17">
        <v>6.6107218774560383E-3</v>
      </c>
      <c r="D209" s="17">
        <f t="shared" si="6"/>
        <v>1.0284543527806342E-2</v>
      </c>
      <c r="E209" s="17">
        <f t="shared" si="7"/>
        <v>4.8922845994029789E-2</v>
      </c>
    </row>
    <row r="210" spans="1:5" hidden="1" x14ac:dyDescent="0.2">
      <c r="A210" s="16">
        <v>44813</v>
      </c>
      <c r="B210" s="17">
        <v>1.540494683307525E-2</v>
      </c>
      <c r="C210" s="17">
        <v>1.5271449816332883E-2</v>
      </c>
      <c r="D210" s="17">
        <f t="shared" si="6"/>
        <v>2.0991965696732034E-2</v>
      </c>
      <c r="E210" s="17">
        <f t="shared" si="7"/>
        <v>-5.5870188636567841E-3</v>
      </c>
    </row>
    <row r="211" spans="1:5" hidden="1" x14ac:dyDescent="0.2">
      <c r="A211" s="15">
        <v>44816</v>
      </c>
      <c r="B211" s="17">
        <v>2.1673664963419714E-3</v>
      </c>
      <c r="C211" s="17">
        <v>1.0584272769349701E-2</v>
      </c>
      <c r="D211" s="17">
        <f t="shared" si="6"/>
        <v>1.5197119838884214E-2</v>
      </c>
      <c r="E211" s="17">
        <f t="shared" si="7"/>
        <v>-1.3029753342542243E-2</v>
      </c>
    </row>
    <row r="212" spans="1:5" hidden="1" x14ac:dyDescent="0.2">
      <c r="A212" s="16">
        <v>44817</v>
      </c>
      <c r="B212" s="17">
        <v>-6.4878890378523679E-2</v>
      </c>
      <c r="C212" s="17">
        <v>-4.3236613400616797E-2</v>
      </c>
      <c r="D212" s="17">
        <f t="shared" si="6"/>
        <v>-5.1342662243481961E-2</v>
      </c>
      <c r="E212" s="17">
        <f t="shared" si="7"/>
        <v>-1.3536228135041718E-2</v>
      </c>
    </row>
    <row r="213" spans="1:5" hidden="1" x14ac:dyDescent="0.2">
      <c r="A213" s="15">
        <v>44818</v>
      </c>
      <c r="B213" s="17">
        <v>1.4801095393276897E-2</v>
      </c>
      <c r="C213" s="17">
        <v>3.3870120853238816E-3</v>
      </c>
      <c r="D213" s="17">
        <f t="shared" si="6"/>
        <v>6.2990099862764524E-3</v>
      </c>
      <c r="E213" s="17">
        <f t="shared" si="7"/>
        <v>8.502085407000445E-3</v>
      </c>
    </row>
    <row r="214" spans="1:5" hidden="1" x14ac:dyDescent="0.2">
      <c r="A214" s="16">
        <v>44819</v>
      </c>
      <c r="B214" s="17">
        <v>4.5123051368270328E-2</v>
      </c>
      <c r="C214" s="17">
        <v>-1.1317739184353415E-2</v>
      </c>
      <c r="D214" s="17">
        <f t="shared" si="6"/>
        <v>-1.1880752828660744E-2</v>
      </c>
      <c r="E214" s="17">
        <f t="shared" si="7"/>
        <v>5.7003804196931074E-2</v>
      </c>
    </row>
    <row r="215" spans="1:5" hidden="1" x14ac:dyDescent="0.2">
      <c r="A215" s="15">
        <v>44820</v>
      </c>
      <c r="B215" s="17">
        <v>-7.8499830809111715E-2</v>
      </c>
      <c r="C215" s="17">
        <v>-7.1821340894484553E-3</v>
      </c>
      <c r="D215" s="17">
        <f t="shared" si="6"/>
        <v>-6.7678258336522825E-3</v>
      </c>
      <c r="E215" s="17">
        <f t="shared" si="7"/>
        <v>-7.1732004975459437E-2</v>
      </c>
    </row>
    <row r="216" spans="1:5" hidden="1" x14ac:dyDescent="0.2">
      <c r="A216" s="16">
        <v>44823</v>
      </c>
      <c r="B216" s="17">
        <v>3.4548105943155827E-2</v>
      </c>
      <c r="C216" s="17">
        <v>6.8571007162865349E-3</v>
      </c>
      <c r="D216" s="17">
        <f t="shared" si="6"/>
        <v>1.0589146357899393E-2</v>
      </c>
      <c r="E216" s="17">
        <f t="shared" si="7"/>
        <v>2.3958959585256435E-2</v>
      </c>
    </row>
    <row r="217" spans="1:5" hidden="1" x14ac:dyDescent="0.2">
      <c r="A217" s="15">
        <v>44824</v>
      </c>
      <c r="B217" s="17">
        <v>-3.5224173662604663E-2</v>
      </c>
      <c r="C217" s="17">
        <v>-1.1272103097361819E-2</v>
      </c>
      <c r="D217" s="17">
        <f t="shared" si="6"/>
        <v>-1.1824332068996492E-2</v>
      </c>
      <c r="E217" s="17">
        <f t="shared" si="7"/>
        <v>-2.3399841593608171E-2</v>
      </c>
    </row>
    <row r="218" spans="1:5" hidden="1" x14ac:dyDescent="0.2">
      <c r="A218" s="16">
        <v>44825</v>
      </c>
      <c r="B218" s="17">
        <v>-5.0260761416462629E-2</v>
      </c>
      <c r="C218" s="17">
        <v>-1.7116493600784488E-2</v>
      </c>
      <c r="D218" s="17">
        <f t="shared" si="6"/>
        <v>-1.9049862865236019E-2</v>
      </c>
      <c r="E218" s="17">
        <f t="shared" si="7"/>
        <v>-3.121089855122661E-2</v>
      </c>
    </row>
    <row r="219" spans="1:5" hidden="1" x14ac:dyDescent="0.2">
      <c r="A219" s="15">
        <v>44826</v>
      </c>
      <c r="B219" s="17">
        <v>-3.5446878057007081E-2</v>
      </c>
      <c r="C219" s="17">
        <v>-8.4275809796894308E-3</v>
      </c>
      <c r="D219" s="17">
        <f t="shared" si="6"/>
        <v>-8.3075954392675799E-3</v>
      </c>
      <c r="E219" s="17">
        <f t="shared" si="7"/>
        <v>-2.7139282617739499E-2</v>
      </c>
    </row>
    <row r="220" spans="1:5" hidden="1" x14ac:dyDescent="0.2">
      <c r="A220" s="16">
        <v>44827</v>
      </c>
      <c r="B220" s="17">
        <v>-1.9151083733396246E-2</v>
      </c>
      <c r="C220" s="17">
        <v>-1.7232619015461026E-2</v>
      </c>
      <c r="D220" s="17">
        <f t="shared" si="6"/>
        <v>-1.9193430917281824E-2</v>
      </c>
      <c r="E220" s="17">
        <f t="shared" si="7"/>
        <v>4.234718388557851E-5</v>
      </c>
    </row>
    <row r="221" spans="1:5" hidden="1" x14ac:dyDescent="0.2">
      <c r="A221" s="15">
        <v>44830</v>
      </c>
      <c r="B221" s="17">
        <v>9.0765131615102801E-2</v>
      </c>
      <c r="C221" s="17">
        <v>-1.0340526208282075E-2</v>
      </c>
      <c r="D221" s="17">
        <f t="shared" si="6"/>
        <v>-1.067260589717948E-2</v>
      </c>
      <c r="E221" s="17">
        <f t="shared" si="7"/>
        <v>0.10143773751228229</v>
      </c>
    </row>
    <row r="222" spans="1:5" hidden="1" x14ac:dyDescent="0.2">
      <c r="A222" s="16">
        <v>44831</v>
      </c>
      <c r="B222" s="17">
        <v>-7.7406795753044433E-3</v>
      </c>
      <c r="C222" s="17">
        <v>-2.1203598092424114E-3</v>
      </c>
      <c r="D222" s="17">
        <f t="shared" si="6"/>
        <v>-5.098583135451037E-4</v>
      </c>
      <c r="E222" s="17">
        <f t="shared" si="7"/>
        <v>-7.23082126175934E-3</v>
      </c>
    </row>
    <row r="223" spans="1:5" hidden="1" x14ac:dyDescent="0.2">
      <c r="A223" s="15">
        <v>44832</v>
      </c>
      <c r="B223" s="17">
        <v>0.10580205032071066</v>
      </c>
      <c r="C223" s="17">
        <v>1.9672139926234733E-2</v>
      </c>
      <c r="D223" s="17">
        <f t="shared" si="6"/>
        <v>2.643262232212025E-2</v>
      </c>
      <c r="E223" s="17">
        <f t="shared" si="7"/>
        <v>7.9369427998590411E-2</v>
      </c>
    </row>
    <row r="224" spans="1:5" hidden="1" x14ac:dyDescent="0.2">
      <c r="A224" s="16">
        <v>44833</v>
      </c>
      <c r="B224" s="17">
        <v>-4.6296346132304045E-2</v>
      </c>
      <c r="C224" s="17">
        <v>-2.1126437880238824E-2</v>
      </c>
      <c r="D224" s="17">
        <f t="shared" si="6"/>
        <v>-2.4007433011418701E-2</v>
      </c>
      <c r="E224" s="17">
        <f t="shared" si="7"/>
        <v>-2.2288913120885344E-2</v>
      </c>
    </row>
    <row r="225" spans="1:5" hidden="1" x14ac:dyDescent="0.2">
      <c r="A225" s="15">
        <v>44834</v>
      </c>
      <c r="B225" s="17">
        <v>-2.5889943951460381E-2</v>
      </c>
      <c r="C225" s="17">
        <v>-1.5066695771983274E-2</v>
      </c>
      <c r="D225" s="17">
        <f t="shared" si="6"/>
        <v>-1.6515658942792038E-2</v>
      </c>
      <c r="E225" s="17">
        <f t="shared" si="7"/>
        <v>-9.3742850086683434E-3</v>
      </c>
    </row>
    <row r="226" spans="1:5" hidden="1" x14ac:dyDescent="0.2">
      <c r="A226" s="16">
        <v>44837</v>
      </c>
      <c r="B226" s="17">
        <v>6.1699606074112623E-3</v>
      </c>
      <c r="C226" s="17">
        <v>2.5883894952576147E-2</v>
      </c>
      <c r="D226" s="17">
        <f t="shared" si="6"/>
        <v>3.4112332843729033E-2</v>
      </c>
      <c r="E226" s="17">
        <f t="shared" si="7"/>
        <v>-2.7942372236317771E-2</v>
      </c>
    </row>
    <row r="227" spans="1:5" hidden="1" x14ac:dyDescent="0.2">
      <c r="A227" s="15">
        <v>44838</v>
      </c>
      <c r="B227" s="17">
        <v>3.2075394969602211E-2</v>
      </c>
      <c r="C227" s="17">
        <v>3.0583700679551518E-2</v>
      </c>
      <c r="D227" s="17">
        <f t="shared" si="6"/>
        <v>3.9922791778106564E-2</v>
      </c>
      <c r="E227" s="17">
        <f t="shared" si="7"/>
        <v>-7.8473968085043533E-3</v>
      </c>
    </row>
    <row r="228" spans="1:5" hidden="1" x14ac:dyDescent="0.2">
      <c r="A228" s="16">
        <v>44839</v>
      </c>
      <c r="B228" s="17">
        <v>-1.8281518915572725E-2</v>
      </c>
      <c r="C228" s="17">
        <v>-2.0179487570848309E-3</v>
      </c>
      <c r="D228" s="17">
        <f t="shared" si="6"/>
        <v>-3.8324558792272477E-4</v>
      </c>
      <c r="E228" s="17">
        <f t="shared" si="7"/>
        <v>-1.789827332765E-2</v>
      </c>
    </row>
    <row r="229" spans="1:5" hidden="1" x14ac:dyDescent="0.2">
      <c r="A229" s="15">
        <v>44840</v>
      </c>
      <c r="B229" s="17">
        <v>2.6070827990003931E-2</v>
      </c>
      <c r="C229" s="17">
        <v>-1.0245080846639998E-2</v>
      </c>
      <c r="D229" s="17">
        <f t="shared" si="6"/>
        <v>-1.0554604986819508E-2</v>
      </c>
      <c r="E229" s="17">
        <f t="shared" si="7"/>
        <v>3.6625432976823441E-2</v>
      </c>
    </row>
    <row r="230" spans="1:5" hidden="1" x14ac:dyDescent="0.2">
      <c r="A230" s="16">
        <v>44841</v>
      </c>
      <c r="B230" s="17">
        <v>-4.2649750227341077E-2</v>
      </c>
      <c r="C230" s="17">
        <v>-2.8003617786773516E-2</v>
      </c>
      <c r="D230" s="17">
        <f t="shared" si="6"/>
        <v>-3.2509820929687544E-2</v>
      </c>
      <c r="E230" s="17">
        <f t="shared" si="7"/>
        <v>-1.0139929297653533E-2</v>
      </c>
    </row>
    <row r="231" spans="1:5" hidden="1" x14ac:dyDescent="0.2">
      <c r="A231" s="15">
        <v>44844</v>
      </c>
      <c r="B231" s="17">
        <v>6.6350420434768687E-3</v>
      </c>
      <c r="C231" s="17">
        <v>-7.4924636339018802E-3</v>
      </c>
      <c r="D231" s="17">
        <f t="shared" si="6"/>
        <v>-7.1514921336912757E-3</v>
      </c>
      <c r="E231" s="17">
        <f t="shared" si="7"/>
        <v>1.3786534177168144E-2</v>
      </c>
    </row>
    <row r="232" spans="1:5" hidden="1" x14ac:dyDescent="0.2">
      <c r="A232" s="16">
        <v>44845</v>
      </c>
      <c r="B232" s="17">
        <v>-1.5065899165373042E-2</v>
      </c>
      <c r="C232" s="17">
        <v>-6.5191757777544046E-3</v>
      </c>
      <c r="D232" s="17">
        <f t="shared" si="6"/>
        <v>-5.9481979023970032E-3</v>
      </c>
      <c r="E232" s="17">
        <f t="shared" si="7"/>
        <v>-9.1177012629760391E-3</v>
      </c>
    </row>
    <row r="233" spans="1:5" hidden="1" x14ac:dyDescent="0.2">
      <c r="A233" s="15">
        <v>44846</v>
      </c>
      <c r="B233" s="17">
        <v>3.0592704938546378E-2</v>
      </c>
      <c r="C233" s="17">
        <v>-3.2907731480149582E-3</v>
      </c>
      <c r="D233" s="17">
        <f t="shared" si="6"/>
        <v>-1.9568625167512275E-3</v>
      </c>
      <c r="E233" s="17">
        <f t="shared" si="7"/>
        <v>3.2549567455297607E-2</v>
      </c>
    </row>
    <row r="234" spans="1:5" hidden="1" x14ac:dyDescent="0.2">
      <c r="A234" s="16">
        <v>44847</v>
      </c>
      <c r="B234" s="17">
        <v>8.8126409445306031E-3</v>
      </c>
      <c r="C234" s="17">
        <v>2.5965642460864968E-2</v>
      </c>
      <c r="D234" s="17">
        <f t="shared" si="6"/>
        <v>3.4213398838260169E-2</v>
      </c>
      <c r="E234" s="17">
        <f t="shared" si="7"/>
        <v>-2.5400757893729566E-2</v>
      </c>
    </row>
    <row r="235" spans="1:5" hidden="1" x14ac:dyDescent="0.2">
      <c r="A235" s="15">
        <v>44848</v>
      </c>
      <c r="B235" s="17">
        <v>-7.9540208838452031E-2</v>
      </c>
      <c r="C235" s="17">
        <v>-2.3662663615654389E-2</v>
      </c>
      <c r="D235" s="17">
        <f t="shared" si="6"/>
        <v>-2.7143016978083544E-2</v>
      </c>
      <c r="E235" s="17">
        <f t="shared" si="7"/>
        <v>-5.2397191860368487E-2</v>
      </c>
    </row>
    <row r="236" spans="1:5" hidden="1" x14ac:dyDescent="0.2">
      <c r="A236" s="16">
        <v>44851</v>
      </c>
      <c r="B236" s="17">
        <v>8.6913073493133153E-2</v>
      </c>
      <c r="C236" s="17">
        <v>2.6480052302171098E-2</v>
      </c>
      <c r="D236" s="17">
        <f t="shared" si="6"/>
        <v>3.4849373478912496E-2</v>
      </c>
      <c r="E236" s="17">
        <f t="shared" si="7"/>
        <v>5.2063700014220657E-2</v>
      </c>
    </row>
    <row r="237" spans="1:5" hidden="1" x14ac:dyDescent="0.2">
      <c r="A237" s="15">
        <v>44852</v>
      </c>
      <c r="B237" s="17">
        <v>5.0551750548952779E-3</v>
      </c>
      <c r="C237" s="17">
        <v>1.1427569666488724E-2</v>
      </c>
      <c r="D237" s="17">
        <f t="shared" si="6"/>
        <v>1.6239703782767297E-2</v>
      </c>
      <c r="E237" s="17">
        <f t="shared" si="7"/>
        <v>-1.1184528727872019E-2</v>
      </c>
    </row>
    <row r="238" spans="1:5" hidden="1" x14ac:dyDescent="0.2">
      <c r="A238" s="16">
        <v>44853</v>
      </c>
      <c r="B238" s="17">
        <v>-3.4750809314942788E-2</v>
      </c>
      <c r="C238" s="17">
        <v>-6.6720972934503076E-3</v>
      </c>
      <c r="D238" s="17">
        <f t="shared" si="6"/>
        <v>-6.1372576718325481E-3</v>
      </c>
      <c r="E238" s="17">
        <f t="shared" si="7"/>
        <v>-2.861355164311024E-2</v>
      </c>
    </row>
    <row r="239" spans="1:5" hidden="1" x14ac:dyDescent="0.2">
      <c r="A239" s="15">
        <v>44854</v>
      </c>
      <c r="B239" s="17">
        <v>9.9478483373272031E-3</v>
      </c>
      <c r="C239" s="17">
        <v>-7.9509097065648682E-3</v>
      </c>
      <c r="D239" s="17">
        <f t="shared" si="6"/>
        <v>-7.7182777060279574E-3</v>
      </c>
      <c r="E239" s="17">
        <f t="shared" si="7"/>
        <v>1.766612604335516E-2</v>
      </c>
    </row>
    <row r="240" spans="1:5" hidden="1" x14ac:dyDescent="0.2">
      <c r="A240" s="16">
        <v>44855</v>
      </c>
      <c r="B240" s="17">
        <v>8.4427911703712777E-3</v>
      </c>
      <c r="C240" s="17">
        <v>2.372481982226482E-2</v>
      </c>
      <c r="D240" s="17">
        <f t="shared" si="6"/>
        <v>3.1443027321395575E-2</v>
      </c>
      <c r="E240" s="17">
        <f t="shared" si="7"/>
        <v>-2.3000236151024298E-2</v>
      </c>
    </row>
    <row r="241" spans="1:5" hidden="1" x14ac:dyDescent="0.2">
      <c r="A241" s="15">
        <v>44858</v>
      </c>
      <c r="B241" s="17">
        <v>-2.3255813953488413E-2</v>
      </c>
      <c r="C241" s="17">
        <v>1.1881976654619875E-2</v>
      </c>
      <c r="D241" s="17">
        <f t="shared" si="6"/>
        <v>1.680149575831124E-2</v>
      </c>
      <c r="E241" s="17">
        <f t="shared" si="7"/>
        <v>-4.0057309711799653E-2</v>
      </c>
    </row>
    <row r="242" spans="1:5" hidden="1" x14ac:dyDescent="0.2">
      <c r="A242" s="16">
        <v>44859</v>
      </c>
      <c r="B242" s="17">
        <v>5.6666692097981919E-2</v>
      </c>
      <c r="C242" s="17">
        <v>1.6266654579669915E-2</v>
      </c>
      <c r="D242" s="17">
        <f t="shared" si="6"/>
        <v>2.222235621595637E-2</v>
      </c>
      <c r="E242" s="17">
        <f t="shared" si="7"/>
        <v>3.4444335882025549E-2</v>
      </c>
    </row>
    <row r="243" spans="1:5" hidden="1" x14ac:dyDescent="0.2">
      <c r="A243" s="15">
        <v>44860</v>
      </c>
      <c r="B243" s="17">
        <v>-2.2082008081347748E-2</v>
      </c>
      <c r="C243" s="17">
        <v>-7.3877160723645474E-3</v>
      </c>
      <c r="D243" s="17">
        <f t="shared" si="6"/>
        <v>-7.0219907372196071E-3</v>
      </c>
      <c r="E243" s="17">
        <f t="shared" si="7"/>
        <v>-1.5060017344128141E-2</v>
      </c>
    </row>
    <row r="244" spans="1:5" hidden="1" x14ac:dyDescent="0.2">
      <c r="A244" s="16">
        <v>44861</v>
      </c>
      <c r="B244" s="17">
        <v>1.658980139842936E-2</v>
      </c>
      <c r="C244" s="17">
        <v>-6.0826106182112483E-3</v>
      </c>
      <c r="D244" s="17">
        <f t="shared" si="6"/>
        <v>-5.4084641178394916E-3</v>
      </c>
      <c r="E244" s="17">
        <f t="shared" si="7"/>
        <v>2.199826551626885E-2</v>
      </c>
    </row>
    <row r="245" spans="1:5" hidden="1" x14ac:dyDescent="0.2">
      <c r="A245" s="15">
        <v>44862</v>
      </c>
      <c r="B245" s="17">
        <v>3.3998187586445683E-2</v>
      </c>
      <c r="C245" s="17">
        <v>2.4626377895927698E-2</v>
      </c>
      <c r="D245" s="17">
        <f t="shared" si="6"/>
        <v>3.2557640662518927E-2</v>
      </c>
      <c r="E245" s="17">
        <f t="shared" si="7"/>
        <v>1.4405469239267554E-3</v>
      </c>
    </row>
    <row r="246" spans="1:5" hidden="1" x14ac:dyDescent="0.2">
      <c r="A246" s="16">
        <v>44865</v>
      </c>
      <c r="B246" s="17">
        <v>-5.436211311489092E-2</v>
      </c>
      <c r="C246" s="17">
        <v>-7.4544041076575196E-3</v>
      </c>
      <c r="D246" s="17">
        <f t="shared" si="6"/>
        <v>-7.1044384197397753E-3</v>
      </c>
      <c r="E246" s="17">
        <f t="shared" si="7"/>
        <v>-4.7257674695151144E-2</v>
      </c>
    </row>
    <row r="247" spans="1:5" hidden="1" x14ac:dyDescent="0.2">
      <c r="A247" s="15">
        <v>44866</v>
      </c>
      <c r="B247" s="17">
        <v>-2.1325873480797397E-2</v>
      </c>
      <c r="C247" s="17">
        <v>-4.1012306087846451E-3</v>
      </c>
      <c r="D247" s="17">
        <f t="shared" si="6"/>
        <v>-2.9588464427746509E-3</v>
      </c>
      <c r="E247" s="17">
        <f t="shared" si="7"/>
        <v>-1.8367027038022746E-2</v>
      </c>
    </row>
    <row r="248" spans="1:5" hidden="1" x14ac:dyDescent="0.2">
      <c r="A248" s="16">
        <v>44867</v>
      </c>
      <c r="B248" s="17">
        <v>0.21980100689211524</v>
      </c>
      <c r="C248" s="17">
        <v>-2.500198485734284E-2</v>
      </c>
      <c r="D248" s="17">
        <f t="shared" si="6"/>
        <v>-2.8798845224366935E-2</v>
      </c>
      <c r="E248" s="17">
        <f t="shared" si="7"/>
        <v>0.24859985211648217</v>
      </c>
    </row>
    <row r="249" spans="1:5" hidden="1" x14ac:dyDescent="0.2">
      <c r="A249" s="15">
        <v>44868</v>
      </c>
      <c r="B249" s="17">
        <v>-7.7670199199786349E-3</v>
      </c>
      <c r="C249" s="17">
        <v>-1.0585992315429671E-2</v>
      </c>
      <c r="D249" s="17">
        <f t="shared" si="6"/>
        <v>-1.097608029978644E-2</v>
      </c>
      <c r="E249" s="17">
        <f t="shared" si="7"/>
        <v>3.2090603798078047E-3</v>
      </c>
    </row>
    <row r="250" spans="1:5" hidden="1" x14ac:dyDescent="0.2">
      <c r="A250" s="16">
        <v>44869</v>
      </c>
      <c r="B250" s="17">
        <v>1.3307247073992778E-2</v>
      </c>
      <c r="C250" s="17">
        <v>1.3618724670070526E-2</v>
      </c>
      <c r="D250" s="17">
        <f t="shared" si="6"/>
        <v>1.894867026069904E-2</v>
      </c>
      <c r="E250" s="17">
        <f t="shared" si="7"/>
        <v>-5.6414231867062611E-3</v>
      </c>
    </row>
    <row r="251" spans="1:5" hidden="1" x14ac:dyDescent="0.2">
      <c r="A251" s="15">
        <v>44872</v>
      </c>
      <c r="B251" s="17">
        <v>-5.4074697933139682E-3</v>
      </c>
      <c r="C251" s="17">
        <v>9.6139819205598442E-3</v>
      </c>
      <c r="D251" s="17">
        <f t="shared" si="6"/>
        <v>1.3997530864613125E-2</v>
      </c>
      <c r="E251" s="17">
        <f t="shared" si="7"/>
        <v>-1.9405000657927093E-2</v>
      </c>
    </row>
    <row r="252" spans="1:5" hidden="1" x14ac:dyDescent="0.2">
      <c r="A252" s="16">
        <v>44873</v>
      </c>
      <c r="B252" s="17">
        <v>2.0582550937689792E-2</v>
      </c>
      <c r="C252" s="17">
        <v>5.5978928024627006E-3</v>
      </c>
      <c r="D252" s="17">
        <f t="shared" si="6"/>
        <v>9.0323637379026121E-3</v>
      </c>
      <c r="E252" s="17">
        <f t="shared" si="7"/>
        <v>1.155018719978718E-2</v>
      </c>
    </row>
    <row r="253" spans="1:5" hidden="1" x14ac:dyDescent="0.2">
      <c r="A253" s="15">
        <v>44874</v>
      </c>
      <c r="B253" s="17">
        <v>3.6149118370212729E-2</v>
      </c>
      <c r="C253" s="17">
        <v>-2.077788695478977E-2</v>
      </c>
      <c r="D253" s="17">
        <f t="shared" si="6"/>
        <v>-2.3576512893330251E-2</v>
      </c>
      <c r="E253" s="17">
        <f t="shared" si="7"/>
        <v>5.972563126354298E-2</v>
      </c>
    </row>
    <row r="254" spans="1:5" hidden="1" x14ac:dyDescent="0.2">
      <c r="A254" s="16">
        <v>44875</v>
      </c>
      <c r="B254" s="17">
        <v>4.6272502756654399E-2</v>
      </c>
      <c r="C254" s="17">
        <v>5.5434484360344927E-2</v>
      </c>
      <c r="D254" s="17">
        <f t="shared" si="6"/>
        <v>7.064628684420507E-2</v>
      </c>
      <c r="E254" s="17">
        <f t="shared" si="7"/>
        <v>-2.4373784087550671E-2</v>
      </c>
    </row>
    <row r="255" spans="1:5" hidden="1" x14ac:dyDescent="0.2">
      <c r="A255" s="15">
        <v>44876</v>
      </c>
      <c r="B255" s="17">
        <v>-9.8280340082470552E-3</v>
      </c>
      <c r="C255" s="17">
        <v>9.2407467881479022E-3</v>
      </c>
      <c r="D255" s="17">
        <f t="shared" si="6"/>
        <v>1.3536093193413421E-2</v>
      </c>
      <c r="E255" s="17">
        <f t="shared" si="7"/>
        <v>-2.3364127201660478E-2</v>
      </c>
    </row>
    <row r="256" spans="1:5" hidden="1" x14ac:dyDescent="0.2">
      <c r="A256" s="16">
        <v>44879</v>
      </c>
      <c r="B256" s="17">
        <v>-4.4310529619549843E-2</v>
      </c>
      <c r="C256" s="17">
        <v>-8.9357770488009969E-3</v>
      </c>
      <c r="D256" s="17">
        <f t="shared" si="6"/>
        <v>-8.9358878755349813E-3</v>
      </c>
      <c r="E256" s="17">
        <f t="shared" si="7"/>
        <v>-3.5374641744014862E-2</v>
      </c>
    </row>
    <row r="257" spans="1:8" hidden="1" x14ac:dyDescent="0.2">
      <c r="A257" s="15">
        <v>44880</v>
      </c>
      <c r="B257" s="17">
        <v>7.1958479226170713E-2</v>
      </c>
      <c r="C257" s="17">
        <v>8.7131165503191443E-3</v>
      </c>
      <c r="D257" s="17">
        <f t="shared" si="6"/>
        <v>1.2883773925865129E-2</v>
      </c>
      <c r="E257" s="17">
        <f t="shared" si="7"/>
        <v>5.9074705300305584E-2</v>
      </c>
    </row>
    <row r="258" spans="1:8" hidden="1" x14ac:dyDescent="0.2">
      <c r="A258" s="16">
        <v>44881</v>
      </c>
      <c r="B258" s="17">
        <v>-1.3148760061676645E-2</v>
      </c>
      <c r="C258" s="17">
        <v>-8.252046497990273E-3</v>
      </c>
      <c r="D258" s="17">
        <f t="shared" si="6"/>
        <v>-8.0905788311924649E-3</v>
      </c>
      <c r="E258" s="17">
        <f t="shared" si="7"/>
        <v>-5.0581812304841805E-3</v>
      </c>
    </row>
    <row r="259" spans="1:8" hidden="1" x14ac:dyDescent="0.2">
      <c r="A259" s="15">
        <v>44882</v>
      </c>
      <c r="B259" s="17">
        <v>8.4151391046993762E-3</v>
      </c>
      <c r="C259" s="17">
        <v>-3.0893228355314273E-3</v>
      </c>
      <c r="D259" s="17">
        <f t="shared" si="6"/>
        <v>-1.7078056756812498E-3</v>
      </c>
      <c r="E259" s="17">
        <f t="shared" si="7"/>
        <v>1.0122944780380626E-2</v>
      </c>
    </row>
    <row r="260" spans="1:8" hidden="1" x14ac:dyDescent="0.2">
      <c r="A260" s="16">
        <v>44883</v>
      </c>
      <c r="B260" s="17">
        <v>-1.6342117858626048E-2</v>
      </c>
      <c r="C260" s="17">
        <v>4.7585819088147296E-3</v>
      </c>
      <c r="D260" s="17">
        <f t="shared" si="6"/>
        <v>7.9947077657150645E-3</v>
      </c>
      <c r="E260" s="17">
        <f t="shared" si="7"/>
        <v>-2.4336825624341113E-2</v>
      </c>
    </row>
    <row r="261" spans="1:8" hidden="1" x14ac:dyDescent="0.2">
      <c r="A261" s="15">
        <v>44886</v>
      </c>
      <c r="B261" s="17">
        <v>1.1311406308530225E-2</v>
      </c>
      <c r="C261" s="17">
        <v>-3.8836886983297791E-3</v>
      </c>
      <c r="D261" s="17">
        <f t="shared" si="6"/>
        <v>-2.6898952540161509E-3</v>
      </c>
      <c r="E261" s="17">
        <f t="shared" si="7"/>
        <v>1.4001301562546377E-2</v>
      </c>
    </row>
    <row r="262" spans="1:8" hidden="1" x14ac:dyDescent="0.2">
      <c r="A262" s="16">
        <v>44887</v>
      </c>
      <c r="B262" s="17">
        <v>-9.7868116278263528E-3</v>
      </c>
      <c r="C262" s="17">
        <v>1.3579987927526016E-2</v>
      </c>
      <c r="D262" s="17">
        <f t="shared" si="6"/>
        <v>1.8900779291394807E-2</v>
      </c>
      <c r="E262" s="17">
        <f t="shared" si="7"/>
        <v>-2.868759091922116E-2</v>
      </c>
    </row>
    <row r="263" spans="1:8" x14ac:dyDescent="0.2">
      <c r="A263" s="20">
        <v>44888</v>
      </c>
      <c r="B263" s="22">
        <v>8.1185860520907038E-3</v>
      </c>
      <c r="C263" s="22">
        <v>5.9146891478476515E-3</v>
      </c>
      <c r="D263" s="17">
        <f t="shared" si="6"/>
        <v>9.4240250665517805E-3</v>
      </c>
      <c r="E263" s="17">
        <f t="shared" si="7"/>
        <v>-1.3054390144610767E-3</v>
      </c>
      <c r="F263" s="17">
        <f>E263</f>
        <v>-1.3054390144610767E-3</v>
      </c>
      <c r="G263">
        <f>E263/$B$5</f>
        <v>-3.1090090678363116E-2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0</v>
      </c>
      <c r="C264" s="22">
        <v>-2.8304419763336419E-4</v>
      </c>
      <c r="D264" s="17">
        <f t="shared" ref="D264:D293" si="8">$B$2+$B$3*C264</f>
        <v>1.7616498148590822E-3</v>
      </c>
      <c r="E264" s="17">
        <f t="shared" ref="E264:E293" si="9">B264-D264</f>
        <v>-1.7616498148590822E-3</v>
      </c>
      <c r="F264" s="17">
        <f>F263+E264</f>
        <v>-3.0670888293201589E-3</v>
      </c>
      <c r="G264">
        <f t="shared" ref="G264:G282" si="10">E264/$B$5</f>
        <v>-4.195512151910142E-2</v>
      </c>
      <c r="H264" t="str">
        <f t="shared" ref="H264:H282" si="11">IF(ABS(G264)&lt;1.96, "no", "yes")</f>
        <v>no</v>
      </c>
    </row>
    <row r="265" spans="1:8" x14ac:dyDescent="0.2">
      <c r="A265" s="20">
        <v>44893</v>
      </c>
      <c r="B265" s="22">
        <v>-5.2520875817642088E-3</v>
      </c>
      <c r="C265" s="22">
        <v>-1.5444192913123267E-2</v>
      </c>
      <c r="D265" s="17">
        <f t="shared" si="8"/>
        <v>-1.6982365816195177E-2</v>
      </c>
      <c r="E265" s="17">
        <f t="shared" si="9"/>
        <v>1.1730278234430968E-2</v>
      </c>
      <c r="F265" s="17">
        <f t="shared" ref="F265:F282" si="12">F264+E265</f>
        <v>8.6631894051108094E-3</v>
      </c>
      <c r="G265">
        <f t="shared" si="10"/>
        <v>0.27936610592371863</v>
      </c>
      <c r="H265" t="str">
        <f t="shared" si="11"/>
        <v>no</v>
      </c>
    </row>
    <row r="266" spans="1:8" x14ac:dyDescent="0.2">
      <c r="A266" s="21">
        <v>44894</v>
      </c>
      <c r="B266" s="22">
        <v>-1.0559635292918812E-2</v>
      </c>
      <c r="C266" s="22">
        <v>-1.5918653377758885E-3</v>
      </c>
      <c r="D266" s="17">
        <f t="shared" si="8"/>
        <v>1.4352942243649495E-4</v>
      </c>
      <c r="E266" s="17">
        <f t="shared" si="9"/>
        <v>-1.0703164715355307E-2</v>
      </c>
      <c r="F266" s="17">
        <f t="shared" si="12"/>
        <v>-2.0399753102444979E-3</v>
      </c>
      <c r="G266">
        <f t="shared" si="10"/>
        <v>-0.25490456303179132</v>
      </c>
      <c r="H266" t="str">
        <f t="shared" si="11"/>
        <v>no</v>
      </c>
    </row>
    <row r="267" spans="1:8" x14ac:dyDescent="0.2">
      <c r="A267" s="18">
        <v>44895</v>
      </c>
      <c r="B267" s="19">
        <v>6.154391692183947E-2</v>
      </c>
      <c r="C267" s="19">
        <v>3.0947872397389053E-2</v>
      </c>
      <c r="D267" s="19">
        <f>$B$2+$B$3*C267</f>
        <v>4.0373024178014402E-2</v>
      </c>
      <c r="E267" s="19">
        <f t="shared" si="9"/>
        <v>2.1170892743825068E-2</v>
      </c>
      <c r="F267" s="19">
        <f t="shared" si="12"/>
        <v>1.9130917433580572E-2</v>
      </c>
      <c r="G267" s="27">
        <f t="shared" si="10"/>
        <v>0.50420201009477816</v>
      </c>
      <c r="H267" s="27" t="str">
        <f t="shared" si="11"/>
        <v>no</v>
      </c>
    </row>
    <row r="268" spans="1:8" x14ac:dyDescent="0.2">
      <c r="A268" s="21">
        <v>44896</v>
      </c>
      <c r="B268" s="22">
        <v>-8.378016042949632E-3</v>
      </c>
      <c r="C268" s="22">
        <v>-8.6763321804983473E-4</v>
      </c>
      <c r="D268" s="17">
        <f t="shared" si="8"/>
        <v>1.0389113243887743E-3</v>
      </c>
      <c r="E268" s="17">
        <f t="shared" si="9"/>
        <v>-9.4169273673384065E-3</v>
      </c>
      <c r="F268" s="17">
        <f t="shared" si="12"/>
        <v>9.713990066242165E-3</v>
      </c>
      <c r="G268">
        <f t="shared" si="10"/>
        <v>-0.22427177563938183</v>
      </c>
      <c r="H268" t="str">
        <f t="shared" si="11"/>
        <v>no</v>
      </c>
    </row>
    <row r="269" spans="1:8" x14ac:dyDescent="0.2">
      <c r="A269" s="20">
        <v>44897</v>
      </c>
      <c r="B269" s="22">
        <v>3.3795329825634379E-3</v>
      </c>
      <c r="C269" s="22">
        <v>-1.194660488065602E-3</v>
      </c>
      <c r="D269" s="17">
        <f t="shared" si="8"/>
        <v>6.3460130962756972E-4</v>
      </c>
      <c r="E269" s="17">
        <f t="shared" si="9"/>
        <v>2.7449316729358684E-3</v>
      </c>
      <c r="F269" s="17">
        <f t="shared" si="12"/>
        <v>1.2458921739178033E-2</v>
      </c>
      <c r="G269">
        <f t="shared" si="10"/>
        <v>6.5372777795152714E-2</v>
      </c>
      <c r="H269" t="str">
        <f t="shared" si="11"/>
        <v>no</v>
      </c>
    </row>
    <row r="270" spans="1:8" x14ac:dyDescent="0.2">
      <c r="A270" s="21">
        <v>44900</v>
      </c>
      <c r="B270" s="22">
        <v>-3.7049523802059614E-2</v>
      </c>
      <c r="C270" s="22">
        <v>-1.7894212283564803E-2</v>
      </c>
      <c r="D270" s="17">
        <f t="shared" si="8"/>
        <v>-2.0011371219263538E-2</v>
      </c>
      <c r="E270" s="17">
        <f t="shared" si="9"/>
        <v>-1.7038152582796076E-2</v>
      </c>
      <c r="F270" s="17">
        <f t="shared" si="12"/>
        <v>-4.5792308436180436E-3</v>
      </c>
      <c r="G270">
        <f t="shared" si="10"/>
        <v>-0.40577744568910384</v>
      </c>
      <c r="H270" t="str">
        <f t="shared" si="11"/>
        <v>no</v>
      </c>
    </row>
    <row r="271" spans="1:8" x14ac:dyDescent="0.2">
      <c r="A271" s="20">
        <v>44901</v>
      </c>
      <c r="B271" s="22">
        <v>-1.3990892493719098E-2</v>
      </c>
      <c r="C271" s="22">
        <v>-1.4399194981406072E-2</v>
      </c>
      <c r="D271" s="17">
        <f t="shared" si="8"/>
        <v>-1.5690415058762511E-2</v>
      </c>
      <c r="E271" s="17">
        <f t="shared" si="9"/>
        <v>1.6995225650434133E-3</v>
      </c>
      <c r="F271" s="17">
        <f t="shared" si="12"/>
        <v>-2.8797082785746303E-3</v>
      </c>
      <c r="G271">
        <f t="shared" si="10"/>
        <v>4.0475510592072501E-2</v>
      </c>
      <c r="H271" t="str">
        <f t="shared" si="11"/>
        <v>no</v>
      </c>
    </row>
    <row r="272" spans="1:8" x14ac:dyDescent="0.2">
      <c r="A272" s="21">
        <v>44902</v>
      </c>
      <c r="B272" s="22">
        <v>-2.1284156442098801E-2</v>
      </c>
      <c r="C272" s="22">
        <v>-1.8623708845491027E-3</v>
      </c>
      <c r="D272" s="17">
        <f t="shared" si="8"/>
        <v>-1.9090171415830047E-4</v>
      </c>
      <c r="E272" s="17">
        <f t="shared" si="9"/>
        <v>-2.1093254727940498E-2</v>
      </c>
      <c r="F272" s="17">
        <f t="shared" si="12"/>
        <v>-2.3972963006515129E-2</v>
      </c>
      <c r="G272">
        <f t="shared" si="10"/>
        <v>-0.50235299767274944</v>
      </c>
      <c r="H272" t="str">
        <f t="shared" si="11"/>
        <v>no</v>
      </c>
    </row>
    <row r="273" spans="1:8" x14ac:dyDescent="0.2">
      <c r="A273" s="20">
        <v>44903</v>
      </c>
      <c r="B273" s="22">
        <v>1.7760049597977279E-2</v>
      </c>
      <c r="C273" s="22">
        <v>7.5217819575039702E-3</v>
      </c>
      <c r="D273" s="17">
        <f t="shared" si="8"/>
        <v>1.1410904379593302E-2</v>
      </c>
      <c r="E273" s="17">
        <f t="shared" si="9"/>
        <v>6.3491452183839763E-3</v>
      </c>
      <c r="F273" s="17">
        <f t="shared" si="12"/>
        <v>-1.7623817788131151E-2</v>
      </c>
      <c r="G273">
        <f t="shared" si="10"/>
        <v>0.15121005147156877</v>
      </c>
      <c r="H273" t="str">
        <f t="shared" si="11"/>
        <v>no</v>
      </c>
    </row>
    <row r="274" spans="1:8" x14ac:dyDescent="0.2">
      <c r="A274" s="21">
        <v>44904</v>
      </c>
      <c r="B274" s="22">
        <v>-3.1695135045106015E-2</v>
      </c>
      <c r="C274" s="22">
        <v>-7.349578247904498E-3</v>
      </c>
      <c r="D274" s="17">
        <f t="shared" si="8"/>
        <v>-6.9748402216994205E-3</v>
      </c>
      <c r="E274" s="17">
        <f t="shared" si="9"/>
        <v>-2.4720294823406597E-2</v>
      </c>
      <c r="F274" s="17">
        <f t="shared" si="12"/>
        <v>-4.2344112611537747E-2</v>
      </c>
      <c r="G274">
        <f t="shared" si="10"/>
        <v>-0.58873390418231364</v>
      </c>
      <c r="H274" t="str">
        <f t="shared" si="11"/>
        <v>no</v>
      </c>
    </row>
    <row r="275" spans="1:8" x14ac:dyDescent="0.2">
      <c r="A275" s="20">
        <v>44907</v>
      </c>
      <c r="B275" s="22">
        <v>1.6917950549374394E-2</v>
      </c>
      <c r="C275" s="22">
        <v>1.4279296218109305E-2</v>
      </c>
      <c r="D275" s="17">
        <f t="shared" si="8"/>
        <v>1.9765347390791322E-2</v>
      </c>
      <c r="E275" s="17">
        <f t="shared" si="9"/>
        <v>-2.8473968414169278E-3</v>
      </c>
      <c r="F275" s="17">
        <f t="shared" si="12"/>
        <v>-4.5191509452954678E-2</v>
      </c>
      <c r="G275">
        <f t="shared" si="10"/>
        <v>-6.7813069026041825E-2</v>
      </c>
      <c r="H275" t="str">
        <f t="shared" si="11"/>
        <v>no</v>
      </c>
    </row>
    <row r="276" spans="1:8" x14ac:dyDescent="0.2">
      <c r="A276" s="21">
        <v>44908</v>
      </c>
      <c r="B276" s="22">
        <v>1.0849951122897217E-2</v>
      </c>
      <c r="C276" s="22">
        <v>7.2896644387934195E-3</v>
      </c>
      <c r="D276" s="17">
        <f t="shared" si="8"/>
        <v>1.1123933089976775E-2</v>
      </c>
      <c r="E276" s="17">
        <f t="shared" si="9"/>
        <v>-2.7398196707955833E-4</v>
      </c>
      <c r="F276" s="17">
        <f t="shared" si="12"/>
        <v>-4.546549142003424E-2</v>
      </c>
      <c r="G276">
        <f t="shared" si="10"/>
        <v>-6.5251031311150884E-3</v>
      </c>
      <c r="H276" t="str">
        <f t="shared" si="11"/>
        <v>no</v>
      </c>
    </row>
    <row r="277" spans="1:8" x14ac:dyDescent="0.2">
      <c r="A277" s="20">
        <v>44909</v>
      </c>
      <c r="B277" s="22">
        <v>2.7906932307891985E-2</v>
      </c>
      <c r="C277" s="22">
        <v>-6.0527246341003371E-3</v>
      </c>
      <c r="D277" s="17">
        <f t="shared" si="8"/>
        <v>-5.3715155090080235E-3</v>
      </c>
      <c r="E277" s="17">
        <f t="shared" si="9"/>
        <v>3.3278447816900009E-2</v>
      </c>
      <c r="F277" s="17">
        <f t="shared" si="12"/>
        <v>-1.2187043603134232E-2</v>
      </c>
      <c r="G277">
        <f t="shared" si="10"/>
        <v>0.79255327043348844</v>
      </c>
      <c r="H277" t="str">
        <f t="shared" si="11"/>
        <v>no</v>
      </c>
    </row>
    <row r="278" spans="1:8" x14ac:dyDescent="0.2">
      <c r="A278" s="21">
        <v>44910</v>
      </c>
      <c r="B278" s="22">
        <v>-3.8635528043469369E-2</v>
      </c>
      <c r="C278" s="22">
        <v>-2.4921675023714007E-2</v>
      </c>
      <c r="D278" s="17">
        <f t="shared" si="8"/>
        <v>-2.8699556654278032E-2</v>
      </c>
      <c r="E278" s="17">
        <f t="shared" si="9"/>
        <v>-9.9359713891913372E-3</v>
      </c>
      <c r="F278" s="17">
        <f t="shared" si="12"/>
        <v>-2.2123014992325569E-2</v>
      </c>
      <c r="G278">
        <f t="shared" si="10"/>
        <v>-0.23663323069527487</v>
      </c>
      <c r="H278" t="str">
        <f t="shared" si="11"/>
        <v>no</v>
      </c>
    </row>
    <row r="279" spans="1:8" x14ac:dyDescent="0.2">
      <c r="A279" s="20">
        <v>44911</v>
      </c>
      <c r="B279" s="22">
        <v>3.6205094526660098E-3</v>
      </c>
      <c r="C279" s="22">
        <v>-1.1137750774080746E-2</v>
      </c>
      <c r="D279" s="17">
        <f t="shared" si="8"/>
        <v>-1.1658229744238214E-2</v>
      </c>
      <c r="E279" s="17">
        <f t="shared" si="9"/>
        <v>1.5278739196904223E-2</v>
      </c>
      <c r="F279" s="17">
        <f t="shared" si="12"/>
        <v>-6.8442757954213455E-3</v>
      </c>
      <c r="G279">
        <f t="shared" si="10"/>
        <v>0.36387558654274954</v>
      </c>
      <c r="H279" t="str">
        <f t="shared" si="11"/>
        <v>no</v>
      </c>
    </row>
    <row r="280" spans="1:8" x14ac:dyDescent="0.2">
      <c r="A280" s="21">
        <v>44914</v>
      </c>
      <c r="B280" s="22">
        <v>-1.6233725351285533E-2</v>
      </c>
      <c r="C280" s="22">
        <v>-9.0075160018523448E-3</v>
      </c>
      <c r="D280" s="17">
        <f t="shared" si="8"/>
        <v>-9.0245801034514652E-3</v>
      </c>
      <c r="E280" s="17">
        <f t="shared" si="9"/>
        <v>-7.2091452478340676E-3</v>
      </c>
      <c r="F280" s="17">
        <f t="shared" si="12"/>
        <v>-1.4053421043255413E-2</v>
      </c>
      <c r="G280">
        <f t="shared" si="10"/>
        <v>-0.17169165084374344</v>
      </c>
      <c r="H280" t="str">
        <f t="shared" si="11"/>
        <v>no</v>
      </c>
    </row>
    <row r="281" spans="1:8" x14ac:dyDescent="0.2">
      <c r="A281" s="20">
        <v>44915</v>
      </c>
      <c r="B281" s="22">
        <v>-1.8701878266255578E-2</v>
      </c>
      <c r="C281" s="22">
        <v>1.0373383615349674E-3</v>
      </c>
      <c r="D281" s="17">
        <f t="shared" si="8"/>
        <v>3.3940638088420512E-3</v>
      </c>
      <c r="E281" s="17">
        <f t="shared" si="9"/>
        <v>-2.209594207509763E-2</v>
      </c>
      <c r="F281" s="17">
        <f t="shared" si="12"/>
        <v>-3.614936311835304E-2</v>
      </c>
      <c r="G281">
        <f t="shared" si="10"/>
        <v>-0.52623281143642187</v>
      </c>
      <c r="H281" t="str">
        <f t="shared" si="11"/>
        <v>no</v>
      </c>
    </row>
    <row r="282" spans="1:8" x14ac:dyDescent="0.2">
      <c r="A282" s="21">
        <v>44916</v>
      </c>
      <c r="B282" s="22">
        <v>4.1106356282027967E-3</v>
      </c>
      <c r="C282" s="22">
        <v>1.4867993802734736E-2</v>
      </c>
      <c r="D282" s="17">
        <f t="shared" si="8"/>
        <v>2.0493165377096615E-2</v>
      </c>
      <c r="E282" s="17">
        <f t="shared" si="9"/>
        <v>-1.6382529748893818E-2</v>
      </c>
      <c r="F282" s="17">
        <f t="shared" si="12"/>
        <v>-5.2531892867246854E-2</v>
      </c>
      <c r="G282">
        <f t="shared" si="10"/>
        <v>-0.39016325526654971</v>
      </c>
      <c r="H282" t="str">
        <f t="shared" si="11"/>
        <v>no</v>
      </c>
    </row>
    <row r="283" spans="1:8" x14ac:dyDescent="0.2">
      <c r="A283" s="15">
        <v>44917</v>
      </c>
      <c r="B283" s="17">
        <v>-3.0145193449652607E-2</v>
      </c>
      <c r="C283" s="17">
        <v>-1.4451699568616361E-2</v>
      </c>
      <c r="D283" s="17">
        <f t="shared" si="8"/>
        <v>-1.5755327475482375E-2</v>
      </c>
      <c r="E283" s="17">
        <f t="shared" si="9"/>
        <v>-1.4389865974170232E-2</v>
      </c>
    </row>
    <row r="284" spans="1:8" x14ac:dyDescent="0.2">
      <c r="A284" s="16">
        <v>44918</v>
      </c>
      <c r="B284" s="17">
        <v>-2.3023586788937234E-3</v>
      </c>
      <c r="C284" s="17">
        <v>5.8681025252820262E-3</v>
      </c>
      <c r="D284" s="17">
        <f t="shared" si="8"/>
        <v>9.3664291417340281E-3</v>
      </c>
      <c r="E284" s="17">
        <f t="shared" si="9"/>
        <v>-1.1668787820627751E-2</v>
      </c>
    </row>
    <row r="285" spans="1:8" x14ac:dyDescent="0.2">
      <c r="A285" s="15">
        <v>44922</v>
      </c>
      <c r="B285" s="17">
        <v>-2.2692313561072708E-2</v>
      </c>
      <c r="C285" s="17">
        <v>-4.0496221104097119E-3</v>
      </c>
      <c r="D285" s="17">
        <f t="shared" si="8"/>
        <v>-2.895041877672888E-3</v>
      </c>
      <c r="E285" s="17">
        <f t="shared" si="9"/>
        <v>-1.9797271683399821E-2</v>
      </c>
    </row>
    <row r="286" spans="1:8" x14ac:dyDescent="0.2">
      <c r="A286" s="16">
        <v>44923</v>
      </c>
      <c r="B286" s="17">
        <v>-5.9031727442354631E-3</v>
      </c>
      <c r="C286" s="17">
        <v>-1.2020638322615351E-2</v>
      </c>
      <c r="D286" s="17">
        <f t="shared" si="8"/>
        <v>-1.2749760361129275E-2</v>
      </c>
      <c r="E286" s="17">
        <f t="shared" si="9"/>
        <v>6.8465876168938115E-3</v>
      </c>
    </row>
    <row r="287" spans="1:8" x14ac:dyDescent="0.2">
      <c r="A287" s="15">
        <v>44924</v>
      </c>
      <c r="B287" s="17">
        <v>1.0688854129738301E-2</v>
      </c>
      <c r="C287" s="17">
        <v>1.7461331644819111E-2</v>
      </c>
      <c r="D287" s="17">
        <f t="shared" si="8"/>
        <v>2.3699358124152151E-2</v>
      </c>
      <c r="E287" s="17">
        <f t="shared" si="9"/>
        <v>-1.301050399441385E-2</v>
      </c>
    </row>
    <row r="288" spans="1:8" x14ac:dyDescent="0.2">
      <c r="A288" s="16">
        <v>44925</v>
      </c>
      <c r="B288" s="17">
        <v>-1.0184105831922197E-2</v>
      </c>
      <c r="C288" s="17">
        <v>-2.5407424823445934E-3</v>
      </c>
      <c r="D288" s="17">
        <f t="shared" si="8"/>
        <v>-1.0295853832757202E-3</v>
      </c>
      <c r="E288" s="17">
        <f t="shared" si="9"/>
        <v>-9.1545204486464769E-3</v>
      </c>
    </row>
    <row r="289" spans="1:5" x14ac:dyDescent="0.2">
      <c r="A289" s="15">
        <v>44929</v>
      </c>
      <c r="B289" s="17">
        <v>5.5401419514193861E-3</v>
      </c>
      <c r="C289" s="17">
        <v>-4.000548879248611E-3</v>
      </c>
      <c r="D289" s="17">
        <f t="shared" si="8"/>
        <v>-2.834371711499382E-3</v>
      </c>
      <c r="E289" s="17">
        <f t="shared" si="9"/>
        <v>8.3745136629187686E-3</v>
      </c>
    </row>
    <row r="290" spans="1:5" x14ac:dyDescent="0.2">
      <c r="A290" s="16">
        <v>44930</v>
      </c>
      <c r="B290" s="17">
        <v>1.9676992271073779E-3</v>
      </c>
      <c r="C290" s="17">
        <v>7.5389705750443792E-3</v>
      </c>
      <c r="D290" s="17">
        <f t="shared" si="8"/>
        <v>1.1432154993375916E-2</v>
      </c>
      <c r="E290" s="17">
        <f t="shared" si="9"/>
        <v>-9.4644557662685383E-3</v>
      </c>
    </row>
    <row r="291" spans="1:5" x14ac:dyDescent="0.2">
      <c r="A291" s="15">
        <v>44931</v>
      </c>
      <c r="B291" s="17">
        <v>3.8884592068605617E-2</v>
      </c>
      <c r="C291" s="17">
        <v>-1.1645528874622113E-2</v>
      </c>
      <c r="D291" s="17">
        <f t="shared" si="8"/>
        <v>-1.2286005438037078E-2</v>
      </c>
      <c r="E291" s="17">
        <f t="shared" si="9"/>
        <v>5.1170597506642698E-2</v>
      </c>
    </row>
    <row r="292" spans="1:5" x14ac:dyDescent="0.2">
      <c r="A292" s="16">
        <v>44932</v>
      </c>
      <c r="B292" s="17">
        <v>-2.9111547657970527E-2</v>
      </c>
      <c r="C292" s="17">
        <v>2.284078102943865E-2</v>
      </c>
      <c r="D292" s="17">
        <f t="shared" si="8"/>
        <v>3.035007339935784E-2</v>
      </c>
      <c r="E292" s="17">
        <f t="shared" si="9"/>
        <v>-5.946162105732837E-2</v>
      </c>
    </row>
    <row r="293" spans="1:5" x14ac:dyDescent="0.2">
      <c r="A293" s="15">
        <v>44935</v>
      </c>
      <c r="B293" s="17">
        <v>-2.4922094316309207E-2</v>
      </c>
      <c r="C293" s="17">
        <v>-7.6763254526313052E-4</v>
      </c>
      <c r="D293" s="17">
        <f t="shared" si="8"/>
        <v>1.1625440522911707E-3</v>
      </c>
      <c r="E293" s="17">
        <f t="shared" si="9"/>
        <v>-2.6084638368600376E-2</v>
      </c>
    </row>
  </sheetData>
  <mergeCells count="2">
    <mergeCell ref="D9:F9"/>
    <mergeCell ref="G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23</vt:i4>
      </vt:variant>
    </vt:vector>
  </HeadingPairs>
  <TitlesOfParts>
    <vt:vector size="61" baseType="lpstr">
      <vt:lpstr>Formula Analysis Cheat Sheet</vt:lpstr>
      <vt:lpstr>Excel File Contents</vt:lpstr>
      <vt:lpstr>All Data</vt:lpstr>
      <vt:lpstr>Market Conditions</vt:lpstr>
      <vt:lpstr>Apple Event 1 Analysis</vt:lpstr>
      <vt:lpstr>Adobe Event 1 Analysis</vt:lpstr>
      <vt:lpstr>AMD Event 1 Analysis</vt:lpstr>
      <vt:lpstr>BAC Event 1 Analysis</vt:lpstr>
      <vt:lpstr>Chegg Event 1 Analysis</vt:lpstr>
      <vt:lpstr>Google Event 1 Analysis</vt:lpstr>
      <vt:lpstr>JP Morgan Event 1 Analysis</vt:lpstr>
      <vt:lpstr>Meta Event 1 Analysis</vt:lpstr>
      <vt:lpstr>Microsoft Event 1 Analysis</vt:lpstr>
      <vt:lpstr>TSMC Event 1 Analysis</vt:lpstr>
      <vt:lpstr>Pearson Event 1 Analysis</vt:lpstr>
      <vt:lpstr>Wells Fargo Event 1 Analysis</vt:lpstr>
      <vt:lpstr>Salesforce Event 1 Analysis</vt:lpstr>
      <vt:lpstr>ServiceNow Event 1 Analysis</vt:lpstr>
      <vt:lpstr>Nvidia Event 1 Analysis</vt:lpstr>
      <vt:lpstr>Summary Table</vt:lpstr>
      <vt:lpstr>AR Graph</vt:lpstr>
      <vt:lpstr>T-statistics for CARs</vt:lpstr>
      <vt:lpstr>Chegg Event 1 v. Event2</vt:lpstr>
      <vt:lpstr>BAC Event 1 v. Event 2</vt:lpstr>
      <vt:lpstr>WFC Event 1 v. Event 2</vt:lpstr>
      <vt:lpstr>NVDA Event 1 v. Event 2</vt:lpstr>
      <vt:lpstr>Meta Event 1 v. Event 2</vt:lpstr>
      <vt:lpstr>NVDA (Old)</vt:lpstr>
      <vt:lpstr>Adobe (Old)</vt:lpstr>
      <vt:lpstr>NOW (Old)</vt:lpstr>
      <vt:lpstr>MSFT (Old)</vt:lpstr>
      <vt:lpstr>CRM (Old)</vt:lpstr>
      <vt:lpstr>JPM (Old)</vt:lpstr>
      <vt:lpstr>GOOG (Old)</vt:lpstr>
      <vt:lpstr>META (Old)</vt:lpstr>
      <vt:lpstr>CHGG (Old)</vt:lpstr>
      <vt:lpstr>BAC (Old)</vt:lpstr>
      <vt:lpstr>AMD (Old)</vt:lpstr>
      <vt:lpstr>alpha_abde</vt:lpstr>
      <vt:lpstr>alpha_amd</vt:lpstr>
      <vt:lpstr>alpha_bac</vt:lpstr>
      <vt:lpstr>alpha_chgg</vt:lpstr>
      <vt:lpstr>alpha_crm</vt:lpstr>
      <vt:lpstr>alpha_goog</vt:lpstr>
      <vt:lpstr>alpha_jpm</vt:lpstr>
      <vt:lpstr>alpha_meta</vt:lpstr>
      <vt:lpstr>alpha_msft</vt:lpstr>
      <vt:lpstr>alpha_now</vt:lpstr>
      <vt:lpstr>alpha_nvda</vt:lpstr>
      <vt:lpstr>beta_adbe</vt:lpstr>
      <vt:lpstr>beta_amd</vt:lpstr>
      <vt:lpstr>beta_bac</vt:lpstr>
      <vt:lpstr>beta_chgg</vt:lpstr>
      <vt:lpstr>beta_crm</vt:lpstr>
      <vt:lpstr>beta_goog</vt:lpstr>
      <vt:lpstr>beta_jpm</vt:lpstr>
      <vt:lpstr>beta_meta</vt:lpstr>
      <vt:lpstr>beta_msft</vt:lpstr>
      <vt:lpstr>beta_now</vt:lpstr>
      <vt:lpstr>beta_nvda</vt:lpstr>
      <vt:lpstr>intercept_adbe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Maha Salman Cheema</cp:lastModifiedBy>
  <dcterms:created xsi:type="dcterms:W3CDTF">2025-06-16T22:41:34Z</dcterms:created>
  <dcterms:modified xsi:type="dcterms:W3CDTF">2025-07-23T20:25:48Z</dcterms:modified>
</cp:coreProperties>
</file>