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avirpatel/Desktop/Math463_Regression_Analysis/Computer Project 2/"/>
    </mc:Choice>
  </mc:AlternateContent>
  <xr:revisionPtr revIDLastSave="0" documentId="13_ncr:1_{E93A2405-FAA0-4744-818D-6A3B9B8E6F10}" xr6:coauthVersionLast="43" xr6:coauthVersionMax="43" xr10:uidLastSave="{00000000-0000-0000-0000-000000000000}"/>
  <bookViews>
    <workbookView xWindow="0" yWindow="460" windowWidth="25600" windowHeight="14740" activeTab="2" xr2:uid="{7F95529A-51FB-0B48-BB80-41DB411DC0E0}"/>
  </bookViews>
  <sheets>
    <sheet name="data.2" sheetId="1" r:id="rId1"/>
    <sheet name="Charts.3" sheetId="2" r:id="rId2"/>
    <sheet name="0th Order.4" sheetId="17" r:id="rId3"/>
    <sheet name="1st Order.5" sheetId="5" r:id="rId4"/>
    <sheet name="2nd Order.6" sheetId="6" r:id="rId5"/>
    <sheet name="Extra" sheetId="3" r:id="rId6"/>
    <sheet name="1st Order (day).7" sheetId="12" r:id="rId7"/>
    <sheet name="2nd Order (day).8" sheetId="15" r:id="rId8"/>
    <sheet name="2nd Order (day) - RF.9" sheetId="18" r:id="rId9"/>
    <sheet name="Final Model.10" sheetId="20" r:id="rId10"/>
    <sheet name="Extra (day)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0" i="20" l="1"/>
  <c r="C80" i="20"/>
  <c r="D80" i="20" s="1"/>
  <c r="E79" i="20"/>
  <c r="D79" i="20"/>
  <c r="C79" i="20"/>
  <c r="E78" i="20"/>
  <c r="C78" i="20"/>
  <c r="D78" i="20" s="1"/>
  <c r="E77" i="20"/>
  <c r="C77" i="20"/>
  <c r="D77" i="20" s="1"/>
  <c r="E76" i="20"/>
  <c r="C76" i="20"/>
  <c r="D76" i="20" s="1"/>
  <c r="E75" i="20"/>
  <c r="C75" i="20"/>
  <c r="D75" i="20" s="1"/>
  <c r="E74" i="20"/>
  <c r="C74" i="20"/>
  <c r="D74" i="20" s="1"/>
  <c r="E73" i="20"/>
  <c r="C73" i="20"/>
  <c r="D73" i="20" s="1"/>
  <c r="E72" i="20"/>
  <c r="C72" i="20"/>
  <c r="D72" i="20" s="1"/>
  <c r="E71" i="20"/>
  <c r="C71" i="20"/>
  <c r="D71" i="20" s="1"/>
  <c r="E70" i="20"/>
  <c r="C70" i="20"/>
  <c r="D70" i="20" s="1"/>
  <c r="E69" i="20"/>
  <c r="C69" i="20"/>
  <c r="D69" i="20" s="1"/>
  <c r="E68" i="20"/>
  <c r="C68" i="20"/>
  <c r="D68" i="20" s="1"/>
  <c r="E67" i="20"/>
  <c r="C67" i="20"/>
  <c r="D67" i="20" s="1"/>
  <c r="E66" i="20"/>
  <c r="C66" i="20"/>
  <c r="D66" i="20" s="1"/>
  <c r="E65" i="20"/>
  <c r="C65" i="20"/>
  <c r="D65" i="20" s="1"/>
  <c r="E64" i="20"/>
  <c r="C64" i="20"/>
  <c r="D64" i="20" s="1"/>
  <c r="E63" i="20"/>
  <c r="C63" i="20"/>
  <c r="D63" i="20" s="1"/>
  <c r="E62" i="20"/>
  <c r="C62" i="20"/>
  <c r="D62" i="20" s="1"/>
  <c r="E61" i="20"/>
  <c r="C61" i="20"/>
  <c r="D61" i="20" s="1"/>
  <c r="E58" i="20"/>
  <c r="E59" i="20"/>
  <c r="E60" i="20"/>
  <c r="E57" i="20"/>
  <c r="C59" i="20"/>
  <c r="D59" i="20" s="1"/>
  <c r="C60" i="20"/>
  <c r="D60" i="20" s="1"/>
  <c r="C58" i="20"/>
  <c r="D58" i="20" s="1"/>
  <c r="E82" i="20" l="1"/>
  <c r="D82" i="20"/>
  <c r="D83" i="20" s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D63" i="17"/>
  <c r="E62" i="17"/>
  <c r="D62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37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38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37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38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10" i="17"/>
  <c r="J3" i="14" l="1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" i="1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" i="3"/>
  <c r="I3" i="3"/>
  <c r="O3" i="3" s="1"/>
  <c r="I4" i="3"/>
  <c r="O4" i="3" s="1"/>
  <c r="I5" i="3"/>
  <c r="O5" i="3" s="1"/>
  <c r="I6" i="3"/>
  <c r="O6" i="3" s="1"/>
  <c r="I7" i="3"/>
  <c r="O7" i="3" s="1"/>
  <c r="I8" i="3"/>
  <c r="O8" i="3" s="1"/>
  <c r="I9" i="3"/>
  <c r="O9" i="3" s="1"/>
  <c r="I10" i="3"/>
  <c r="O10" i="3" s="1"/>
  <c r="I11" i="3"/>
  <c r="O11" i="3" s="1"/>
  <c r="I12" i="3"/>
  <c r="O12" i="3" s="1"/>
  <c r="I13" i="3"/>
  <c r="O13" i="3" s="1"/>
  <c r="I14" i="3"/>
  <c r="O14" i="3" s="1"/>
  <c r="I15" i="3"/>
  <c r="O15" i="3" s="1"/>
  <c r="I16" i="3"/>
  <c r="O16" i="3" s="1"/>
  <c r="I17" i="3"/>
  <c r="O17" i="3" s="1"/>
  <c r="I18" i="3"/>
  <c r="O18" i="3" s="1"/>
  <c r="I19" i="3"/>
  <c r="O19" i="3" s="1"/>
  <c r="I20" i="3"/>
  <c r="O20" i="3" s="1"/>
  <c r="I21" i="3"/>
  <c r="O21" i="3" s="1"/>
  <c r="I22" i="3"/>
  <c r="O22" i="3" s="1"/>
  <c r="I23" i="3"/>
  <c r="O23" i="3" s="1"/>
  <c r="I24" i="3"/>
  <c r="O24" i="3" s="1"/>
  <c r="I25" i="3"/>
  <c r="O25" i="3" s="1"/>
  <c r="I2" i="3"/>
  <c r="O2" i="3" s="1"/>
  <c r="H3" i="3"/>
  <c r="N3" i="3" s="1"/>
  <c r="H4" i="3"/>
  <c r="N4" i="3" s="1"/>
  <c r="H5" i="3"/>
  <c r="N5" i="3" s="1"/>
  <c r="H6" i="3"/>
  <c r="N6" i="3" s="1"/>
  <c r="H7" i="3"/>
  <c r="N7" i="3" s="1"/>
  <c r="H8" i="3"/>
  <c r="N8" i="3" s="1"/>
  <c r="H9" i="3"/>
  <c r="N9" i="3" s="1"/>
  <c r="H10" i="3"/>
  <c r="N10" i="3" s="1"/>
  <c r="H11" i="3"/>
  <c r="N11" i="3" s="1"/>
  <c r="H12" i="3"/>
  <c r="N12" i="3" s="1"/>
  <c r="H13" i="3"/>
  <c r="N13" i="3" s="1"/>
  <c r="H14" i="3"/>
  <c r="N14" i="3" s="1"/>
  <c r="H15" i="3"/>
  <c r="N15" i="3" s="1"/>
  <c r="H16" i="3"/>
  <c r="N16" i="3" s="1"/>
  <c r="H17" i="3"/>
  <c r="N17" i="3" s="1"/>
  <c r="H18" i="3"/>
  <c r="N18" i="3" s="1"/>
  <c r="H19" i="3"/>
  <c r="N19" i="3" s="1"/>
  <c r="H20" i="3"/>
  <c r="N20" i="3" s="1"/>
  <c r="H21" i="3"/>
  <c r="N21" i="3" s="1"/>
  <c r="H22" i="3"/>
  <c r="N22" i="3" s="1"/>
  <c r="H23" i="3"/>
  <c r="N23" i="3" s="1"/>
  <c r="H24" i="3"/>
  <c r="N24" i="3" s="1"/>
  <c r="H25" i="3"/>
  <c r="N25" i="3" s="1"/>
  <c r="H2" i="3"/>
  <c r="N2" i="3" s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F3" i="3"/>
  <c r="K3" i="3" s="1"/>
  <c r="F4" i="3"/>
  <c r="K4" i="3" s="1"/>
  <c r="F5" i="3"/>
  <c r="K5" i="3" s="1"/>
  <c r="F6" i="3"/>
  <c r="K6" i="3" s="1"/>
  <c r="F7" i="3"/>
  <c r="K7" i="3" s="1"/>
  <c r="F8" i="3"/>
  <c r="K8" i="3" s="1"/>
  <c r="F9" i="3"/>
  <c r="K9" i="3" s="1"/>
  <c r="F10" i="3"/>
  <c r="K10" i="3" s="1"/>
  <c r="F11" i="3"/>
  <c r="K11" i="3" s="1"/>
  <c r="F12" i="3"/>
  <c r="K12" i="3" s="1"/>
  <c r="F13" i="3"/>
  <c r="K13" i="3" s="1"/>
  <c r="F14" i="3"/>
  <c r="K14" i="3" s="1"/>
  <c r="F15" i="3"/>
  <c r="K15" i="3" s="1"/>
  <c r="F16" i="3"/>
  <c r="K16" i="3" s="1"/>
  <c r="F17" i="3"/>
  <c r="K17" i="3" s="1"/>
  <c r="F18" i="3"/>
  <c r="K18" i="3" s="1"/>
  <c r="F19" i="3"/>
  <c r="K19" i="3" s="1"/>
  <c r="F20" i="3"/>
  <c r="K20" i="3" s="1"/>
  <c r="F21" i="3"/>
  <c r="K21" i="3" s="1"/>
  <c r="F22" i="3"/>
  <c r="K22" i="3" s="1"/>
  <c r="F23" i="3"/>
  <c r="K23" i="3" s="1"/>
  <c r="F24" i="3"/>
  <c r="K24" i="3" s="1"/>
  <c r="F25" i="3"/>
  <c r="K25" i="3" s="1"/>
  <c r="F2" i="3"/>
  <c r="K2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P22" i="3" l="1"/>
  <c r="J22" i="3"/>
  <c r="P10" i="3"/>
  <c r="J10" i="3"/>
  <c r="P13" i="3"/>
  <c r="J13" i="3"/>
  <c r="P14" i="3"/>
  <c r="J14" i="3"/>
  <c r="P21" i="3"/>
  <c r="J21" i="3"/>
  <c r="P9" i="3"/>
  <c r="J9" i="3"/>
  <c r="P24" i="3"/>
  <c r="J24" i="3"/>
  <c r="P2" i="3"/>
  <c r="J2" i="3"/>
  <c r="P18" i="3"/>
  <c r="J18" i="3"/>
  <c r="P6" i="3"/>
  <c r="J6" i="3"/>
  <c r="P25" i="3"/>
  <c r="J25" i="3"/>
  <c r="P17" i="3"/>
  <c r="J17" i="3"/>
  <c r="P5" i="3"/>
  <c r="J5" i="3"/>
  <c r="P20" i="3"/>
  <c r="J20" i="3"/>
  <c r="P16" i="3"/>
  <c r="J16" i="3"/>
  <c r="P12" i="3"/>
  <c r="J12" i="3"/>
  <c r="P8" i="3"/>
  <c r="J8" i="3"/>
  <c r="P4" i="3"/>
  <c r="J4" i="3"/>
  <c r="P23" i="3"/>
  <c r="J23" i="3"/>
  <c r="J19" i="3"/>
  <c r="P19" i="3"/>
  <c r="P15" i="3"/>
  <c r="J15" i="3"/>
  <c r="J11" i="3"/>
  <c r="P11" i="3"/>
  <c r="P7" i="3"/>
  <c r="J7" i="3"/>
  <c r="J3" i="3"/>
  <c r="P3" i="3"/>
</calcChain>
</file>

<file path=xl/sharedStrings.xml><?xml version="1.0" encoding="utf-8"?>
<sst xmlns="http://schemas.openxmlformats.org/spreadsheetml/2006/main" count="476" uniqueCount="134">
  <si>
    <t>Day</t>
  </si>
  <si>
    <t>Profit (in $100)</t>
  </si>
  <si>
    <t>A (in gallons)</t>
  </si>
  <si>
    <t>B (in lbs)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</si>
  <si>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</si>
  <si>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</si>
  <si>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</si>
  <si>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</si>
  <si>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</si>
  <si>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</si>
  <si>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</si>
  <si>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</si>
  <si>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</si>
  <si>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</si>
  <si>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</si>
  <si>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</si>
  <si>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</si>
  <si>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Units</t>
  </si>
  <si>
    <t>gallons</t>
  </si>
  <si>
    <t>lbs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</si>
  <si>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</si>
  <si>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</si>
  <si>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</si>
  <si>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</si>
  <si>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</si>
  <si>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</si>
  <si>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</si>
  <si>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</si>
  <si>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</si>
  <si>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</si>
  <si>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</si>
  <si>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</si>
  <si>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</si>
  <si>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</si>
  <si>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</si>
  <si>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</si>
  <si>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</si>
  <si>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</si>
  <si>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</si>
  <si>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</si>
  <si>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</si>
  <si>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</si>
  <si>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</si>
  <si>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</si>
  <si>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</si>
  <si>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</si>
  <si>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</si>
  <si>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</si>
  <si>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</si>
  <si>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Material A (in gallons)</t>
  </si>
  <si>
    <t>Material B (in lbs)</t>
  </si>
  <si>
    <t>A^2</t>
  </si>
  <si>
    <t>B^2</t>
  </si>
  <si>
    <t>A*B</t>
  </si>
  <si>
    <t>FIRST ORDER MODEL</t>
  </si>
  <si>
    <t>P</t>
  </si>
  <si>
    <t>A</t>
  </si>
  <si>
    <t>Predicted Profit</t>
  </si>
  <si>
    <t>SECOND ORDER MODEL</t>
  </si>
  <si>
    <t>Profit (P)</t>
  </si>
  <si>
    <t>Material A (A)</t>
  </si>
  <si>
    <t>Material B (B)</t>
  </si>
  <si>
    <t xml:space="preserve">A </t>
  </si>
  <si>
    <t>B</t>
  </si>
  <si>
    <t>A^3</t>
  </si>
  <si>
    <t>B^3</t>
  </si>
  <si>
    <t>(A^2)*B</t>
  </si>
  <si>
    <t>A*(B^2)</t>
  </si>
  <si>
    <t>A^4</t>
  </si>
  <si>
    <t>B^4</t>
  </si>
  <si>
    <t>(A^3)*B</t>
  </si>
  <si>
    <t>A*(B^3)</t>
  </si>
  <si>
    <t>(A^2)*(B^2)</t>
  </si>
  <si>
    <t>e(t-1)</t>
  </si>
  <si>
    <t>e(t)</t>
  </si>
  <si>
    <t>Difference</t>
  </si>
  <si>
    <t>Numerator</t>
  </si>
  <si>
    <t>Denominator</t>
  </si>
  <si>
    <t>X Variable 1</t>
  </si>
  <si>
    <t>Day (D)</t>
  </si>
  <si>
    <t>FIRST ORDER MODEL (with ordered variable DAY)</t>
  </si>
  <si>
    <t>D^2</t>
  </si>
  <si>
    <t>A*D</t>
  </si>
  <si>
    <t>B*D</t>
  </si>
  <si>
    <t>D</t>
  </si>
  <si>
    <t>SECOND ORDER MODEL (with ordered variable "DAY")</t>
  </si>
  <si>
    <t>Material A</t>
  </si>
  <si>
    <t>Profit</t>
  </si>
  <si>
    <t>Material B</t>
  </si>
  <si>
    <t xml:space="preserve">Material A </t>
  </si>
  <si>
    <t>0th ORDERM MODEL</t>
  </si>
  <si>
    <t xml:space="preserve">Observations </t>
  </si>
  <si>
    <t>Profit(P)</t>
  </si>
  <si>
    <t>Predicted Profit (P)</t>
  </si>
  <si>
    <t>Durbin Watson:</t>
  </si>
  <si>
    <t>BEST FIT FOR e(t) Vs e(t-1):</t>
  </si>
  <si>
    <t>DURBIN WATSON CALCULATION:</t>
  </si>
  <si>
    <t>Residual Output:</t>
  </si>
  <si>
    <t xml:space="preserve">e(t-1) </t>
  </si>
  <si>
    <t>Caution: Information for material B was missing for day 14. Hence, the data entry for day 14 has been omitted.</t>
  </si>
  <si>
    <t>2a.</t>
  </si>
  <si>
    <t>2b.</t>
  </si>
  <si>
    <t>2c.</t>
  </si>
  <si>
    <t>3a.</t>
  </si>
  <si>
    <t>3b.</t>
  </si>
  <si>
    <t>4a.</t>
  </si>
  <si>
    <t>4b.</t>
  </si>
  <si>
    <t>4c.</t>
  </si>
  <si>
    <t>4d.</t>
  </si>
  <si>
    <t>4e.</t>
  </si>
  <si>
    <t>4f.</t>
  </si>
  <si>
    <t>5a.</t>
  </si>
  <si>
    <t>5b.</t>
  </si>
  <si>
    <t>5c.</t>
  </si>
  <si>
    <t>6a.</t>
  </si>
  <si>
    <t>6b.</t>
  </si>
  <si>
    <t>6c.</t>
  </si>
  <si>
    <t>7a.</t>
  </si>
  <si>
    <t>7b.</t>
  </si>
  <si>
    <t>7c.</t>
  </si>
  <si>
    <t>8a.</t>
  </si>
  <si>
    <t>8b.</t>
  </si>
  <si>
    <t>8c.</t>
  </si>
  <si>
    <t>9a.</t>
  </si>
  <si>
    <t>9b.</t>
  </si>
  <si>
    <t>9c.</t>
  </si>
  <si>
    <t>10a.</t>
  </si>
  <si>
    <t>10b.</t>
  </si>
  <si>
    <t>10c.</t>
  </si>
  <si>
    <t>10d.</t>
  </si>
  <si>
    <t>10e.</t>
  </si>
  <si>
    <t>10f.</t>
  </si>
  <si>
    <t>FIRST ORDER MODEL (with vordered variable DAY) WITHOUT VARIABLE B</t>
  </si>
  <si>
    <t>FINAL MODEL - FIRST ORDER MODEL (with vordered variable DAY) without variable A and variable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</si>
</sst>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0" fillId="0" borderId="0" xfId="0" applyBorder="1"/>
    <xf numFmtId="0" fontId="1" fillId="0" borderId="0" xfId="0" applyFont="1"/>
    <xf numFmtId="0" fontId="5" fillId="0" borderId="0" xfId="0" applyFont="1"/>
    <xf numFmtId="0" fontId="2" fillId="0" borderId="0" xfId="0" applyFont="1" applyBorder="1"/>
    <xf numFmtId="0" fontId="4" fillId="0" borderId="0" xfId="0" applyFont="1" applyFill="1" applyBorder="1" applyAlignment="1">
      <alignment horizontal="center"/>
    </xf>
    <xf numFmtId="0" fontId="5" fillId="0" borderId="6" xfId="0" applyFont="1" applyBorder="1"/>
    <xf numFmtId="0" fontId="0" fillId="0" borderId="7" xfId="0" applyBorder="1"/>
    <xf numFmtId="0" fontId="2" fillId="0" borderId="8" xfId="0" applyFont="1" applyBorder="1"/>
    <xf numFmtId="0" fontId="2" fillId="0" borderId="8" xfId="0" applyFont="1" applyFill="1" applyBorder="1" applyAlignment="1"/>
    <xf numFmtId="0" fontId="2" fillId="0" borderId="9" xfId="0" applyFont="1" applyFill="1" applyBorder="1" applyAlignment="1"/>
    <xf numFmtId="0" fontId="0" fillId="0" borderId="9" xfId="0" applyBorder="1"/>
    <xf numFmtId="0" fontId="2" fillId="0" borderId="3" xfId="0" applyFont="1" applyBorder="1"/>
    <xf numFmtId="0" fontId="5" fillId="0" borderId="0" xfId="0" applyFont="1" applyAlignment="1">
      <alignment horizontal="left"/>
    </xf>
    <xf numFmtId="0" fontId="2" fillId="0" borderId="11" xfId="0" applyFont="1" applyBorder="1"/>
    <xf numFmtId="0" fontId="2" fillId="0" borderId="4" xfId="0" applyFont="1" applyFill="1" applyBorder="1" applyAlignment="1"/>
    <xf numFmtId="0" fontId="2" fillId="0" borderId="6" xfId="0" applyFont="1" applyBorder="1"/>
    <xf numFmtId="0" fontId="2" fillId="0" borderId="7" xfId="0" applyFont="1" applyBorder="1"/>
    <xf numFmtId="0" fontId="2" fillId="0" borderId="13" xfId="0" applyFont="1" applyFill="1" applyBorder="1" applyAlignment="1"/>
    <xf numFmtId="0" fontId="2" fillId="0" borderId="13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/>
    <xf numFmtId="0" fontId="5" fillId="0" borderId="4" xfId="0" applyFont="1" applyBorder="1"/>
    <xf numFmtId="0" fontId="6" fillId="0" borderId="0" xfId="0" applyFont="1" applyFill="1" applyBorder="1" applyAlignment="1">
      <alignment horizontal="center"/>
    </xf>
    <xf numFmtId="0" fontId="5" fillId="0" borderId="9" xfId="0" applyFont="1" applyBorder="1"/>
    <xf numFmtId="0" fontId="5" fillId="0" borderId="5" xfId="0" applyFont="1" applyBorder="1"/>
    <xf numFmtId="0" fontId="1" fillId="0" borderId="6" xfId="0" applyFont="1" applyFill="1" applyBorder="1" applyAlignment="1"/>
    <xf numFmtId="0" fontId="5" fillId="0" borderId="10" xfId="0" applyFont="1" applyBorder="1"/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2" fillId="0" borderId="12" xfId="0" applyFont="1" applyFill="1" applyBorder="1" applyAlignment="1"/>
    <xf numFmtId="0" fontId="2" fillId="0" borderId="16" xfId="0" applyFont="1" applyFill="1" applyBorder="1" applyAlignment="1"/>
    <xf numFmtId="0" fontId="2" fillId="0" borderId="17" xfId="0" applyFont="1" applyFill="1" applyBorder="1" applyAlignment="1"/>
    <xf numFmtId="6" fontId="2" fillId="0" borderId="12" xfId="0" applyNumberFormat="1" applyFont="1" applyFill="1" applyBorder="1" applyAlignment="1"/>
    <xf numFmtId="0" fontId="2" fillId="0" borderId="12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2" fillId="0" borderId="1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Continuous"/>
    </xf>
    <xf numFmtId="0" fontId="4" fillId="0" borderId="1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Profit Vs Material 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 (in $100)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data.2!$B$3:$B$26</c:f>
              <c:numCache>
                <c:formatCode>General</c:formatCode>
                <c:ptCount val="24"/>
                <c:pt idx="0">
                  <c:v>66</c:v>
                </c:pt>
                <c:pt idx="1">
                  <c:v>66</c:v>
                </c:pt>
                <c:pt idx="2">
                  <c:v>56</c:v>
                </c:pt>
                <c:pt idx="3">
                  <c:v>101</c:v>
                </c:pt>
                <c:pt idx="4">
                  <c:v>79</c:v>
                </c:pt>
                <c:pt idx="5">
                  <c:v>108</c:v>
                </c:pt>
                <c:pt idx="6">
                  <c:v>66</c:v>
                </c:pt>
                <c:pt idx="7">
                  <c:v>66</c:v>
                </c:pt>
                <c:pt idx="8">
                  <c:v>86</c:v>
                </c:pt>
                <c:pt idx="9">
                  <c:v>76</c:v>
                </c:pt>
                <c:pt idx="10">
                  <c:v>66</c:v>
                </c:pt>
                <c:pt idx="11">
                  <c:v>66</c:v>
                </c:pt>
                <c:pt idx="12">
                  <c:v>71</c:v>
                </c:pt>
                <c:pt idx="13">
                  <c:v>109</c:v>
                </c:pt>
                <c:pt idx="14">
                  <c:v>71</c:v>
                </c:pt>
                <c:pt idx="15">
                  <c:v>91</c:v>
                </c:pt>
                <c:pt idx="16">
                  <c:v>98</c:v>
                </c:pt>
                <c:pt idx="17">
                  <c:v>71</c:v>
                </c:pt>
                <c:pt idx="18">
                  <c:v>56</c:v>
                </c:pt>
                <c:pt idx="19">
                  <c:v>81</c:v>
                </c:pt>
                <c:pt idx="20">
                  <c:v>109</c:v>
                </c:pt>
                <c:pt idx="21">
                  <c:v>81</c:v>
                </c:pt>
                <c:pt idx="22">
                  <c:v>76</c:v>
                </c:pt>
                <c:pt idx="23">
                  <c:v>71</c:v>
                </c:pt>
              </c:numCache>
            </c:numRef>
          </c:xVal>
          <c:yVal>
            <c:numRef>
              <c:f>data.2!$A$3:$A$26</c:f>
              <c:numCache>
                <c:formatCode>General</c:formatCode>
                <c:ptCount val="24"/>
                <c:pt idx="0">
                  <c:v>176.7</c:v>
                </c:pt>
                <c:pt idx="1">
                  <c:v>170.5</c:v>
                </c:pt>
                <c:pt idx="2">
                  <c:v>211.8</c:v>
                </c:pt>
                <c:pt idx="3">
                  <c:v>222.1</c:v>
                </c:pt>
                <c:pt idx="4">
                  <c:v>276.10000000000002</c:v>
                </c:pt>
                <c:pt idx="5">
                  <c:v>200.5</c:v>
                </c:pt>
                <c:pt idx="6">
                  <c:v>187.8</c:v>
                </c:pt>
                <c:pt idx="7">
                  <c:v>241.5</c:v>
                </c:pt>
                <c:pt idx="8">
                  <c:v>142.4</c:v>
                </c:pt>
                <c:pt idx="9">
                  <c:v>307.10000000000002</c:v>
                </c:pt>
                <c:pt idx="10">
                  <c:v>169.9</c:v>
                </c:pt>
                <c:pt idx="11">
                  <c:v>279</c:v>
                </c:pt>
                <c:pt idx="12">
                  <c:v>245.8</c:v>
                </c:pt>
                <c:pt idx="13">
                  <c:v>233.7</c:v>
                </c:pt>
                <c:pt idx="14">
                  <c:v>188.3</c:v>
                </c:pt>
                <c:pt idx="15">
                  <c:v>309.8</c:v>
                </c:pt>
                <c:pt idx="16">
                  <c:v>222.9</c:v>
                </c:pt>
                <c:pt idx="17">
                  <c:v>195.1</c:v>
                </c:pt>
                <c:pt idx="18">
                  <c:v>336</c:v>
                </c:pt>
                <c:pt idx="19">
                  <c:v>313.60000000000002</c:v>
                </c:pt>
                <c:pt idx="20">
                  <c:v>275.8</c:v>
                </c:pt>
                <c:pt idx="21">
                  <c:v>235.8</c:v>
                </c:pt>
                <c:pt idx="22">
                  <c:v>348.7</c:v>
                </c:pt>
                <c:pt idx="23">
                  <c:v>289.8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5-C049-B465-78CFB02B01C2}"/>
            </c:ext>
          </c:extLst>
        </c:ser>
        <c:ser>
          <c:idx val="1"/>
          <c:order val="1"/>
          <c:tx>
            <c:v>Predicted Profit (in $100)</c:v>
          </c:tx>
          <c:spPr>
            <a:ln w="19050">
              <a:noFill/>
            </a:ln>
          </c:spPr>
          <c:xVal>
            <c:numRef>
              <c:f>data.2!$B$3:$B$26</c:f>
              <c:numCache>
                <c:formatCode>General</c:formatCode>
                <c:ptCount val="24"/>
                <c:pt idx="0">
                  <c:v>66</c:v>
                </c:pt>
                <c:pt idx="1">
                  <c:v>66</c:v>
                </c:pt>
                <c:pt idx="2">
                  <c:v>56</c:v>
                </c:pt>
                <c:pt idx="3">
                  <c:v>101</c:v>
                </c:pt>
                <c:pt idx="4">
                  <c:v>79</c:v>
                </c:pt>
                <c:pt idx="5">
                  <c:v>108</c:v>
                </c:pt>
                <c:pt idx="6">
                  <c:v>66</c:v>
                </c:pt>
                <c:pt idx="7">
                  <c:v>66</c:v>
                </c:pt>
                <c:pt idx="8">
                  <c:v>86</c:v>
                </c:pt>
                <c:pt idx="9">
                  <c:v>76</c:v>
                </c:pt>
                <c:pt idx="10">
                  <c:v>66</c:v>
                </c:pt>
                <c:pt idx="11">
                  <c:v>66</c:v>
                </c:pt>
                <c:pt idx="12">
                  <c:v>71</c:v>
                </c:pt>
                <c:pt idx="13">
                  <c:v>109</c:v>
                </c:pt>
                <c:pt idx="14">
                  <c:v>71</c:v>
                </c:pt>
                <c:pt idx="15">
                  <c:v>91</c:v>
                </c:pt>
                <c:pt idx="16">
                  <c:v>98</c:v>
                </c:pt>
                <c:pt idx="17">
                  <c:v>71</c:v>
                </c:pt>
                <c:pt idx="18">
                  <c:v>56</c:v>
                </c:pt>
                <c:pt idx="19">
                  <c:v>81</c:v>
                </c:pt>
                <c:pt idx="20">
                  <c:v>109</c:v>
                </c:pt>
                <c:pt idx="21">
                  <c:v>81</c:v>
                </c:pt>
                <c:pt idx="22">
                  <c:v>76</c:v>
                </c:pt>
                <c:pt idx="23">
                  <c:v>71</c:v>
                </c:pt>
              </c:numCache>
            </c:numRef>
          </c:xVal>
          <c:yVal>
            <c:numRef>
              <c:f>'Charts.3'!$B$82:$B$106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5-C049-B465-78CFB02B0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54240"/>
        <c:axId val="270755040"/>
      </c:scatterChart>
      <c:valAx>
        <c:axId val="270754240"/>
        <c:scaling>
          <c:orientation val="minMax"/>
          <c:max val="120"/>
          <c:min val="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 (in gallons)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755040"/>
        <c:crosses val="autoZero"/>
        <c:crossBetween val="midCat"/>
      </c:valAx>
      <c:valAx>
        <c:axId val="270755040"/>
        <c:scaling>
          <c:orientation val="minMax"/>
          <c:max val="350"/>
          <c:min val="14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(in $100)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754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Histogram of Day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Extra!$H$29:$H$33</c:f>
              <c:strCach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More</c:v>
                </c:pt>
              </c:strCache>
            </c:strRef>
          </c:cat>
          <c:val>
            <c:numRef>
              <c:f>Extra!$I$29:$I$33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5-E24A-A333-4D5EF1851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196160"/>
        <c:axId val="270990112"/>
      </c:barChart>
      <c:catAx>
        <c:axId val="26519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990112"/>
        <c:crosses val="autoZero"/>
        <c:auto val="1"/>
        <c:lblAlgn val="ctr"/>
        <c:lblOffset val="100"/>
        <c:noMultiLvlLbl val="0"/>
      </c:catAx>
      <c:valAx>
        <c:axId val="27099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7948717948717947E-2"/>
              <c:y val="0.308509316770186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51961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Histogram of Resoduals</a:t>
            </a:r>
            <a:r>
              <a:rPr lang="en-US" sz="1200" baseline="0"/>
              <a:t> - 0th Order Model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Extra!$J$29:$J$33</c:f>
              <c:strCache>
                <c:ptCount val="5"/>
                <c:pt idx="0">
                  <c:v>-98.4625</c:v>
                </c:pt>
                <c:pt idx="1">
                  <c:v>-46.8875</c:v>
                </c:pt>
                <c:pt idx="2">
                  <c:v>4.6875</c:v>
                </c:pt>
                <c:pt idx="3">
                  <c:v>56.2625</c:v>
                </c:pt>
                <c:pt idx="4">
                  <c:v>More</c:v>
                </c:pt>
              </c:strCache>
            </c:strRef>
          </c:cat>
          <c:val>
            <c:numRef>
              <c:f>Extra!$K$29:$K$33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0-544B-A42C-596C3B738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312512"/>
        <c:axId val="320313088"/>
      </c:barChart>
      <c:catAx>
        <c:axId val="26031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Residauls (in $100)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0313088"/>
        <c:crosses val="autoZero"/>
        <c:auto val="1"/>
        <c:lblAlgn val="ctr"/>
        <c:lblOffset val="100"/>
        <c:noMultiLvlLbl val="0"/>
      </c:catAx>
      <c:valAx>
        <c:axId val="32031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3125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Residual Plot - 0th</a:t>
            </a:r>
            <a:r>
              <a:rPr lang="en-US" sz="1200" baseline="0"/>
              <a:t> Order Model</a:t>
            </a:r>
            <a:endParaRPr lang="en-US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'0th Order.4'!$C$10:$C$33</c:f>
              <c:numCache>
                <c:formatCode>General</c:formatCode>
                <c:ptCount val="24"/>
                <c:pt idx="0">
                  <c:v>240.86250000000001</c:v>
                </c:pt>
                <c:pt idx="1">
                  <c:v>240.86250000000001</c:v>
                </c:pt>
                <c:pt idx="2">
                  <c:v>240.86250000000001</c:v>
                </c:pt>
                <c:pt idx="3">
                  <c:v>240.86250000000001</c:v>
                </c:pt>
                <c:pt idx="4">
                  <c:v>240.86250000000001</c:v>
                </c:pt>
                <c:pt idx="5">
                  <c:v>240.86250000000001</c:v>
                </c:pt>
                <c:pt idx="6">
                  <c:v>240.86250000000001</c:v>
                </c:pt>
                <c:pt idx="7">
                  <c:v>240.86250000000001</c:v>
                </c:pt>
                <c:pt idx="8">
                  <c:v>240.86250000000001</c:v>
                </c:pt>
                <c:pt idx="9">
                  <c:v>240.86250000000001</c:v>
                </c:pt>
                <c:pt idx="10">
                  <c:v>240.86250000000001</c:v>
                </c:pt>
                <c:pt idx="11">
                  <c:v>240.86250000000001</c:v>
                </c:pt>
                <c:pt idx="12">
                  <c:v>240.86250000000001</c:v>
                </c:pt>
                <c:pt idx="13">
                  <c:v>240.86250000000001</c:v>
                </c:pt>
                <c:pt idx="14">
                  <c:v>240.86250000000001</c:v>
                </c:pt>
                <c:pt idx="15">
                  <c:v>240.86250000000001</c:v>
                </c:pt>
                <c:pt idx="16">
                  <c:v>240.86250000000001</c:v>
                </c:pt>
                <c:pt idx="17">
                  <c:v>240.86250000000001</c:v>
                </c:pt>
                <c:pt idx="18">
                  <c:v>240.86250000000001</c:v>
                </c:pt>
                <c:pt idx="19">
                  <c:v>240.86250000000001</c:v>
                </c:pt>
                <c:pt idx="20">
                  <c:v>240.86250000000001</c:v>
                </c:pt>
                <c:pt idx="21">
                  <c:v>240.86250000000001</c:v>
                </c:pt>
                <c:pt idx="22">
                  <c:v>240.86250000000001</c:v>
                </c:pt>
                <c:pt idx="23">
                  <c:v>240.86250000000001</c:v>
                </c:pt>
              </c:numCache>
            </c:numRef>
          </c:xVal>
          <c:yVal>
            <c:numRef>
              <c:f>'0th Order.4'!$D$10:$D$33</c:f>
              <c:numCache>
                <c:formatCode>General</c:formatCode>
                <c:ptCount val="24"/>
                <c:pt idx="0">
                  <c:v>-64.162500000000023</c:v>
                </c:pt>
                <c:pt idx="1">
                  <c:v>-70.362500000000011</c:v>
                </c:pt>
                <c:pt idx="2">
                  <c:v>-29.0625</c:v>
                </c:pt>
                <c:pt idx="3">
                  <c:v>-18.762500000000017</c:v>
                </c:pt>
                <c:pt idx="4">
                  <c:v>35.237500000000011</c:v>
                </c:pt>
                <c:pt idx="5">
                  <c:v>-40.362500000000011</c:v>
                </c:pt>
                <c:pt idx="6">
                  <c:v>-53.0625</c:v>
                </c:pt>
                <c:pt idx="7">
                  <c:v>0.63749999999998863</c:v>
                </c:pt>
                <c:pt idx="8">
                  <c:v>-98.462500000000006</c:v>
                </c:pt>
                <c:pt idx="9">
                  <c:v>66.237500000000011</c:v>
                </c:pt>
                <c:pt idx="10">
                  <c:v>-70.962500000000006</c:v>
                </c:pt>
                <c:pt idx="11">
                  <c:v>38.137499999999989</c:v>
                </c:pt>
                <c:pt idx="12">
                  <c:v>4.9375</c:v>
                </c:pt>
                <c:pt idx="13">
                  <c:v>-7.1625000000000227</c:v>
                </c:pt>
                <c:pt idx="14">
                  <c:v>-52.5625</c:v>
                </c:pt>
                <c:pt idx="15">
                  <c:v>68.9375</c:v>
                </c:pt>
                <c:pt idx="16">
                  <c:v>-17.962500000000006</c:v>
                </c:pt>
                <c:pt idx="17">
                  <c:v>-45.762500000000017</c:v>
                </c:pt>
                <c:pt idx="18">
                  <c:v>95.137499999999989</c:v>
                </c:pt>
                <c:pt idx="19">
                  <c:v>72.737500000000011</c:v>
                </c:pt>
                <c:pt idx="20">
                  <c:v>34.9375</c:v>
                </c:pt>
                <c:pt idx="21">
                  <c:v>-5.0625</c:v>
                </c:pt>
                <c:pt idx="22">
                  <c:v>107.83749999999998</c:v>
                </c:pt>
                <c:pt idx="23">
                  <c:v>48.9375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7-6548-AD4F-2700007A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56864"/>
        <c:axId val="322658496"/>
      </c:scatterChart>
      <c:valAx>
        <c:axId val="322656864"/>
        <c:scaling>
          <c:orientation val="minMax"/>
          <c:max val="241"/>
          <c:min val="240.8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 Profit</a:t>
                </a:r>
                <a:r>
                  <a:rPr lang="en-US" baseline="0"/>
                  <a:t> </a:t>
                </a:r>
                <a:r>
                  <a:rPr lang="en-US"/>
                  <a:t>(in $100)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2658496"/>
        <c:crosses val="autoZero"/>
        <c:crossBetween val="midCat"/>
      </c:valAx>
      <c:valAx>
        <c:axId val="322658496"/>
        <c:scaling>
          <c:orientation val="minMax"/>
          <c:max val="110"/>
          <c:min val="-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 (in $100)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2656864"/>
        <c:crosses val="autoZero"/>
        <c:crossBetween val="midCat"/>
        <c:majorUnit val="2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e(t) Vs e(t-1)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'0th Order.4'!$A$38:$A$60</c:f>
              <c:numCache>
                <c:formatCode>General</c:formatCode>
                <c:ptCount val="23"/>
                <c:pt idx="0">
                  <c:v>-64.162500000000023</c:v>
                </c:pt>
                <c:pt idx="1">
                  <c:v>-70.362500000000011</c:v>
                </c:pt>
                <c:pt idx="2">
                  <c:v>-29.0625</c:v>
                </c:pt>
                <c:pt idx="3">
                  <c:v>-18.762500000000017</c:v>
                </c:pt>
                <c:pt idx="4">
                  <c:v>35.237500000000011</c:v>
                </c:pt>
                <c:pt idx="5">
                  <c:v>-40.362500000000011</c:v>
                </c:pt>
                <c:pt idx="6">
                  <c:v>-53.0625</c:v>
                </c:pt>
                <c:pt idx="7">
                  <c:v>0.63749999999998863</c:v>
                </c:pt>
                <c:pt idx="8">
                  <c:v>-98.462500000000006</c:v>
                </c:pt>
                <c:pt idx="9">
                  <c:v>66.237500000000011</c:v>
                </c:pt>
                <c:pt idx="10">
                  <c:v>-70.962500000000006</c:v>
                </c:pt>
                <c:pt idx="11">
                  <c:v>38.137499999999989</c:v>
                </c:pt>
                <c:pt idx="12">
                  <c:v>4.9375</c:v>
                </c:pt>
                <c:pt idx="13">
                  <c:v>-7.1625000000000227</c:v>
                </c:pt>
                <c:pt idx="14">
                  <c:v>-52.5625</c:v>
                </c:pt>
                <c:pt idx="15">
                  <c:v>68.9375</c:v>
                </c:pt>
                <c:pt idx="16">
                  <c:v>-17.962500000000006</c:v>
                </c:pt>
                <c:pt idx="17">
                  <c:v>-45.762500000000017</c:v>
                </c:pt>
                <c:pt idx="18">
                  <c:v>95.137499999999989</c:v>
                </c:pt>
                <c:pt idx="19">
                  <c:v>72.737500000000011</c:v>
                </c:pt>
                <c:pt idx="20">
                  <c:v>34.9375</c:v>
                </c:pt>
                <c:pt idx="21">
                  <c:v>-5.0625</c:v>
                </c:pt>
                <c:pt idx="22">
                  <c:v>107.83749999999998</c:v>
                </c:pt>
              </c:numCache>
            </c:numRef>
          </c:xVal>
          <c:yVal>
            <c:numRef>
              <c:f>'0th Order.4'!$B$38:$B$60</c:f>
              <c:numCache>
                <c:formatCode>General</c:formatCode>
                <c:ptCount val="23"/>
                <c:pt idx="0">
                  <c:v>-70.362500000000011</c:v>
                </c:pt>
                <c:pt idx="1">
                  <c:v>-29.0625</c:v>
                </c:pt>
                <c:pt idx="2">
                  <c:v>-18.762500000000017</c:v>
                </c:pt>
                <c:pt idx="3">
                  <c:v>35.237500000000011</c:v>
                </c:pt>
                <c:pt idx="4">
                  <c:v>-40.362500000000011</c:v>
                </c:pt>
                <c:pt idx="5">
                  <c:v>-53.0625</c:v>
                </c:pt>
                <c:pt idx="6">
                  <c:v>0.63749999999998863</c:v>
                </c:pt>
                <c:pt idx="7">
                  <c:v>-98.462500000000006</c:v>
                </c:pt>
                <c:pt idx="8">
                  <c:v>66.237500000000011</c:v>
                </c:pt>
                <c:pt idx="9">
                  <c:v>-70.962500000000006</c:v>
                </c:pt>
                <c:pt idx="10">
                  <c:v>38.137499999999989</c:v>
                </c:pt>
                <c:pt idx="11">
                  <c:v>4.9375</c:v>
                </c:pt>
                <c:pt idx="12">
                  <c:v>-7.1625000000000227</c:v>
                </c:pt>
                <c:pt idx="13">
                  <c:v>-52.5625</c:v>
                </c:pt>
                <c:pt idx="14">
                  <c:v>68.9375</c:v>
                </c:pt>
                <c:pt idx="15">
                  <c:v>-17.962500000000006</c:v>
                </c:pt>
                <c:pt idx="16">
                  <c:v>-45.762500000000017</c:v>
                </c:pt>
                <c:pt idx="17">
                  <c:v>95.137499999999989</c:v>
                </c:pt>
                <c:pt idx="18">
                  <c:v>72.737500000000011</c:v>
                </c:pt>
                <c:pt idx="19">
                  <c:v>34.9375</c:v>
                </c:pt>
                <c:pt idx="20">
                  <c:v>-5.0625</c:v>
                </c:pt>
                <c:pt idx="21">
                  <c:v>107.83749999999998</c:v>
                </c:pt>
                <c:pt idx="22">
                  <c:v>48.9375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5744-966A-1ED183A6524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'0th Order.4'!$A$38:$A$60</c:f>
              <c:numCache>
                <c:formatCode>General</c:formatCode>
                <c:ptCount val="23"/>
                <c:pt idx="0">
                  <c:v>-64.162500000000023</c:v>
                </c:pt>
                <c:pt idx="1">
                  <c:v>-70.362500000000011</c:v>
                </c:pt>
                <c:pt idx="2">
                  <c:v>-29.0625</c:v>
                </c:pt>
                <c:pt idx="3">
                  <c:v>-18.762500000000017</c:v>
                </c:pt>
                <c:pt idx="4">
                  <c:v>35.237500000000011</c:v>
                </c:pt>
                <c:pt idx="5">
                  <c:v>-40.362500000000011</c:v>
                </c:pt>
                <c:pt idx="6">
                  <c:v>-53.0625</c:v>
                </c:pt>
                <c:pt idx="7">
                  <c:v>0.63749999999998863</c:v>
                </c:pt>
                <c:pt idx="8">
                  <c:v>-98.462500000000006</c:v>
                </c:pt>
                <c:pt idx="9">
                  <c:v>66.237500000000011</c:v>
                </c:pt>
                <c:pt idx="10">
                  <c:v>-70.962500000000006</c:v>
                </c:pt>
                <c:pt idx="11">
                  <c:v>38.137499999999989</c:v>
                </c:pt>
                <c:pt idx="12">
                  <c:v>4.9375</c:v>
                </c:pt>
                <c:pt idx="13">
                  <c:v>-7.1625000000000227</c:v>
                </c:pt>
                <c:pt idx="14">
                  <c:v>-52.5625</c:v>
                </c:pt>
                <c:pt idx="15">
                  <c:v>68.9375</c:v>
                </c:pt>
                <c:pt idx="16">
                  <c:v>-17.962500000000006</c:v>
                </c:pt>
                <c:pt idx="17">
                  <c:v>-45.762500000000017</c:v>
                </c:pt>
                <c:pt idx="18">
                  <c:v>95.137499999999989</c:v>
                </c:pt>
                <c:pt idx="19">
                  <c:v>72.737500000000011</c:v>
                </c:pt>
                <c:pt idx="20">
                  <c:v>34.9375</c:v>
                </c:pt>
                <c:pt idx="21">
                  <c:v>-5.0625</c:v>
                </c:pt>
                <c:pt idx="22">
                  <c:v>107.83749999999998</c:v>
                </c:pt>
              </c:numCache>
            </c:numRef>
          </c:xVal>
          <c:yVal>
            <c:numRef>
              <c:f>'0th Order.4'!$B$90:$B$112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5-5744-966A-1ED183A65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81408"/>
        <c:axId val="275558080"/>
      </c:scatterChart>
      <c:valAx>
        <c:axId val="320981408"/>
        <c:scaling>
          <c:orientation val="minMax"/>
          <c:max val="110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e(t-1) (in $100)</a:t>
                </a:r>
              </a:p>
            </c:rich>
          </c:tx>
          <c:layout>
            <c:manualLayout>
              <c:xMode val="edge"/>
              <c:yMode val="edge"/>
              <c:x val="0.4202757231103687"/>
              <c:y val="0.94161708953047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5558080"/>
        <c:crosses val="autoZero"/>
        <c:crossBetween val="midCat"/>
        <c:majorUnit val="20"/>
      </c:valAx>
      <c:valAx>
        <c:axId val="275558080"/>
        <c:scaling>
          <c:orientation val="minMax"/>
          <c:max val="110"/>
          <c:min val="-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e(t) (in $100)</a:t>
                </a:r>
              </a:p>
            </c:rich>
          </c:tx>
          <c:layout>
            <c:manualLayout>
              <c:xMode val="edge"/>
              <c:yMode val="edge"/>
              <c:x val="5.1281847344839468E-3"/>
              <c:y val="0.355262953241955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20981408"/>
        <c:crosses val="autoZero"/>
        <c:crossBetween val="midCat"/>
        <c:majorUnit val="2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Histogram</a:t>
            </a:r>
            <a:r>
              <a:rPr lang="en-US" sz="1200" baseline="0"/>
              <a:t> of Model - 1st Order Residuals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Extra!$A$128:$A$132</c:f>
              <c:strCache>
                <c:ptCount val="5"/>
                <c:pt idx="0">
                  <c:v>-93.89565955</c:v>
                </c:pt>
                <c:pt idx="1">
                  <c:v>-48.29618324</c:v>
                </c:pt>
                <c:pt idx="2">
                  <c:v>-2.696706929</c:v>
                </c:pt>
                <c:pt idx="3">
                  <c:v>42.90276938</c:v>
                </c:pt>
                <c:pt idx="4">
                  <c:v>More</c:v>
                </c:pt>
              </c:strCache>
            </c:strRef>
          </c:cat>
          <c:val>
            <c:numRef>
              <c:f>Extra!$B$128:$B$132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7-694B-B224-95C80157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101600"/>
        <c:axId val="288522384"/>
      </c:barChart>
      <c:catAx>
        <c:axId val="27110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  <a:r>
                  <a:rPr lang="en-US" baseline="0"/>
                  <a:t> (in $100)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8522384"/>
        <c:crosses val="autoZero"/>
        <c:auto val="1"/>
        <c:lblAlgn val="ctr"/>
        <c:lblOffset val="100"/>
        <c:noMultiLvlLbl val="0"/>
      </c:catAx>
      <c:valAx>
        <c:axId val="28852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1016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Residual Plot -</a:t>
            </a:r>
            <a:r>
              <a:rPr lang="en-US" sz="1200" baseline="0"/>
              <a:t> 1st Order Model</a:t>
            </a:r>
            <a:endParaRPr lang="en-US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19050">
              <a:noFill/>
            </a:ln>
          </c:spPr>
          <c:xVal>
            <c:numRef>
              <c:f>'1st Order.5'!$B$27:$B$50</c:f>
              <c:numCache>
                <c:formatCode>General</c:formatCode>
                <c:ptCount val="24"/>
                <c:pt idx="0">
                  <c:v>243.82950323531315</c:v>
                </c:pt>
                <c:pt idx="1">
                  <c:v>233.09708969212488</c:v>
                </c:pt>
                <c:pt idx="2">
                  <c:v>247.59642507756632</c:v>
                </c:pt>
                <c:pt idx="3">
                  <c:v>219.91286324423891</c:v>
                </c:pt>
                <c:pt idx="4">
                  <c:v>217.4676777540073</c:v>
                </c:pt>
                <c:pt idx="5">
                  <c:v>206.54360441147321</c:v>
                </c:pt>
                <c:pt idx="6">
                  <c:v>222.36467614893638</c:v>
                </c:pt>
                <c:pt idx="7">
                  <c:v>222.36467614893638</c:v>
                </c:pt>
                <c:pt idx="8">
                  <c:v>236.29565955080687</c:v>
                </c:pt>
                <c:pt idx="9">
                  <c:v>218.59775430668321</c:v>
                </c:pt>
                <c:pt idx="10">
                  <c:v>211.63226260574811</c:v>
                </c:pt>
                <c:pt idx="11">
                  <c:v>222.36467614893638</c:v>
                </c:pt>
                <c:pt idx="12">
                  <c:v>220.4812152278098</c:v>
                </c:pt>
                <c:pt idx="13">
                  <c:v>259.82897994318989</c:v>
                </c:pt>
                <c:pt idx="14">
                  <c:v>263.41086940056346</c:v>
                </c:pt>
                <c:pt idx="15">
                  <c:v>234.41219862968029</c:v>
                </c:pt>
                <c:pt idx="16">
                  <c:v>253.24018042647998</c:v>
                </c:pt>
                <c:pt idx="17">
                  <c:v>241.94604231418657</c:v>
                </c:pt>
                <c:pt idx="18">
                  <c:v>269.06125216394321</c:v>
                </c:pt>
                <c:pt idx="19">
                  <c:v>270.37636110149873</c:v>
                </c:pt>
                <c:pt idx="20">
                  <c:v>270.56139348637817</c:v>
                </c:pt>
                <c:pt idx="21">
                  <c:v>259.64394755831034</c:v>
                </c:pt>
                <c:pt idx="22">
                  <c:v>272.25982202262526</c:v>
                </c:pt>
                <c:pt idx="23">
                  <c:v>263.41086940056346</c:v>
                </c:pt>
              </c:numCache>
            </c:numRef>
          </c:xVal>
          <c:yVal>
            <c:numRef>
              <c:f>'1st Order.5'!$C$27:$C$50</c:f>
              <c:numCache>
                <c:formatCode>General</c:formatCode>
                <c:ptCount val="24"/>
                <c:pt idx="0">
                  <c:v>-67.129503235313166</c:v>
                </c:pt>
                <c:pt idx="1">
                  <c:v>-62.597089692124882</c:v>
                </c:pt>
                <c:pt idx="2">
                  <c:v>-35.796425077566312</c:v>
                </c:pt>
                <c:pt idx="3">
                  <c:v>2.1871367557610881</c:v>
                </c:pt>
                <c:pt idx="4">
                  <c:v>58.632322245992725</c:v>
                </c:pt>
                <c:pt idx="5">
                  <c:v>-6.0436044114732113</c:v>
                </c:pt>
                <c:pt idx="6">
                  <c:v>-34.564676148936371</c:v>
                </c:pt>
                <c:pt idx="7">
                  <c:v>19.135323851063617</c:v>
                </c:pt>
                <c:pt idx="8">
                  <c:v>-93.895659550806869</c:v>
                </c:pt>
                <c:pt idx="9">
                  <c:v>88.502245693316809</c:v>
                </c:pt>
                <c:pt idx="10">
                  <c:v>-41.732262605748105</c:v>
                </c:pt>
                <c:pt idx="11">
                  <c:v>56.635323851063617</c:v>
                </c:pt>
                <c:pt idx="12">
                  <c:v>25.318784772190213</c:v>
                </c:pt>
                <c:pt idx="13">
                  <c:v>-26.128979943189904</c:v>
                </c:pt>
                <c:pt idx="14">
                  <c:v>-75.110869400563445</c:v>
                </c:pt>
                <c:pt idx="15">
                  <c:v>75.387801370319721</c:v>
                </c:pt>
                <c:pt idx="16">
                  <c:v>-30.340180426479975</c:v>
                </c:pt>
                <c:pt idx="17">
                  <c:v>-46.846042314186576</c:v>
                </c:pt>
                <c:pt idx="18">
                  <c:v>66.938747836056791</c:v>
                </c:pt>
                <c:pt idx="19">
                  <c:v>43.223638898501292</c:v>
                </c:pt>
                <c:pt idx="20">
                  <c:v>5.2386065136218463</c:v>
                </c:pt>
                <c:pt idx="21">
                  <c:v>-23.843947558310333</c:v>
                </c:pt>
                <c:pt idx="22">
                  <c:v>76.440177977374731</c:v>
                </c:pt>
                <c:pt idx="23">
                  <c:v>26.389130599436555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D-B942-AE22-11D4550D7A2D}"/>
            </c:ext>
          </c:extLst>
        </c:ser>
        <c:ser>
          <c:idx val="1"/>
          <c:order val="1"/>
          <c:tx>
            <c:v>Predicted Residuals</c:v>
          </c:tx>
          <c:spPr>
            <a:ln w="19050">
              <a:noFill/>
            </a:ln>
          </c:spPr>
          <c:xVal>
            <c:numRef>
              <c:f>'1st Order.5'!$B$27:$B$50</c:f>
              <c:numCache>
                <c:formatCode>General</c:formatCode>
                <c:ptCount val="24"/>
                <c:pt idx="0">
                  <c:v>243.82950323531315</c:v>
                </c:pt>
                <c:pt idx="1">
                  <c:v>233.09708969212488</c:v>
                </c:pt>
                <c:pt idx="2">
                  <c:v>247.59642507756632</c:v>
                </c:pt>
                <c:pt idx="3">
                  <c:v>219.91286324423891</c:v>
                </c:pt>
                <c:pt idx="4">
                  <c:v>217.4676777540073</c:v>
                </c:pt>
                <c:pt idx="5">
                  <c:v>206.54360441147321</c:v>
                </c:pt>
                <c:pt idx="6">
                  <c:v>222.36467614893638</c:v>
                </c:pt>
                <c:pt idx="7">
                  <c:v>222.36467614893638</c:v>
                </c:pt>
                <c:pt idx="8">
                  <c:v>236.29565955080687</c:v>
                </c:pt>
                <c:pt idx="9">
                  <c:v>218.59775430668321</c:v>
                </c:pt>
                <c:pt idx="10">
                  <c:v>211.63226260574811</c:v>
                </c:pt>
                <c:pt idx="11">
                  <c:v>222.36467614893638</c:v>
                </c:pt>
                <c:pt idx="12">
                  <c:v>220.4812152278098</c:v>
                </c:pt>
                <c:pt idx="13">
                  <c:v>259.82897994318989</c:v>
                </c:pt>
                <c:pt idx="14">
                  <c:v>263.41086940056346</c:v>
                </c:pt>
                <c:pt idx="15">
                  <c:v>234.41219862968029</c:v>
                </c:pt>
                <c:pt idx="16">
                  <c:v>253.24018042647998</c:v>
                </c:pt>
                <c:pt idx="17">
                  <c:v>241.94604231418657</c:v>
                </c:pt>
                <c:pt idx="18">
                  <c:v>269.06125216394321</c:v>
                </c:pt>
                <c:pt idx="19">
                  <c:v>270.37636110149873</c:v>
                </c:pt>
                <c:pt idx="20">
                  <c:v>270.56139348637817</c:v>
                </c:pt>
                <c:pt idx="21">
                  <c:v>259.64394755831034</c:v>
                </c:pt>
                <c:pt idx="22">
                  <c:v>272.25982202262526</c:v>
                </c:pt>
                <c:pt idx="23">
                  <c:v>263.41086940056346</c:v>
                </c:pt>
              </c:numCache>
            </c:numRef>
          </c:xVal>
          <c:yVal>
            <c:numRef>
              <c:f>'1st Order.5'!$B$80:$B$103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BD-B942-AE22-11D4550D7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39952"/>
        <c:axId val="261294000"/>
      </c:scatterChart>
      <c:valAx>
        <c:axId val="310039952"/>
        <c:scaling>
          <c:orientation val="minMax"/>
          <c:max val="28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 Profit (in $100)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294000"/>
        <c:crosses val="autoZero"/>
        <c:crossBetween val="midCat"/>
      </c:valAx>
      <c:valAx>
        <c:axId val="261294000"/>
        <c:scaling>
          <c:orientation val="minMax"/>
          <c:max val="90"/>
          <c:min val="-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 (in $100)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0039952"/>
        <c:crosses val="autoZero"/>
        <c:crossBetween val="midCat"/>
        <c:majorUnit val="2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chemeClr val="tx1">
          <a:lumMod val="50000"/>
          <a:lumOff val="50000"/>
        </a:schemeClr>
      </a:solidFill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Histogram of</a:t>
            </a:r>
            <a:r>
              <a:rPr lang="en-US" sz="1200" baseline="0"/>
              <a:t> Residuals - 2nd Order Model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Extra!$A$135:$A$139</c:f>
              <c:strCache>
                <c:ptCount val="5"/>
                <c:pt idx="0">
                  <c:v>-86.92830679</c:v>
                </c:pt>
                <c:pt idx="1">
                  <c:v>-40.3854625</c:v>
                </c:pt>
                <c:pt idx="2">
                  <c:v>6.1573818</c:v>
                </c:pt>
                <c:pt idx="3">
                  <c:v>52.7002261</c:v>
                </c:pt>
                <c:pt idx="4">
                  <c:v>More</c:v>
                </c:pt>
              </c:strCache>
            </c:strRef>
          </c:cat>
          <c:val>
            <c:numRef>
              <c:f>Extra!$B$135:$B$139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6-4B4A-AC40-DDF79641D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905824"/>
        <c:axId val="306643312"/>
      </c:barChart>
      <c:catAx>
        <c:axId val="30690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  <a:r>
                  <a:rPr lang="en-US" baseline="0"/>
                  <a:t> (in $100)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6643312"/>
        <c:crosses val="autoZero"/>
        <c:auto val="1"/>
        <c:lblAlgn val="ctr"/>
        <c:lblOffset val="100"/>
        <c:noMultiLvlLbl val="0"/>
      </c:catAx>
      <c:valAx>
        <c:axId val="30664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69058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Residual Plot - 2nd Order Model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19050">
              <a:noFill/>
            </a:ln>
          </c:spPr>
          <c:xVal>
            <c:numRef>
              <c:f>'2nd Order.6'!$B$30:$B$53</c:f>
              <c:numCache>
                <c:formatCode>General</c:formatCode>
                <c:ptCount val="24"/>
                <c:pt idx="0">
                  <c:v>213.96055084624322</c:v>
                </c:pt>
                <c:pt idx="1">
                  <c:v>207.55565612784039</c:v>
                </c:pt>
                <c:pt idx="2">
                  <c:v>203.87870331503132</c:v>
                </c:pt>
                <c:pt idx="3">
                  <c:v>213.39181291290333</c:v>
                </c:pt>
                <c:pt idx="4">
                  <c:v>238.2464541214249</c:v>
                </c:pt>
                <c:pt idx="5">
                  <c:v>242.38441215181001</c:v>
                </c:pt>
                <c:pt idx="6">
                  <c:v>218.53996561624126</c:v>
                </c:pt>
                <c:pt idx="7">
                  <c:v>218.53996561624126</c:v>
                </c:pt>
                <c:pt idx="8">
                  <c:v>214.50716700546718</c:v>
                </c:pt>
                <c:pt idx="9">
                  <c:v>234.67965687308197</c:v>
                </c:pt>
                <c:pt idx="10">
                  <c:v>246.91347931145697</c:v>
                </c:pt>
                <c:pt idx="11">
                  <c:v>218.53996561624126</c:v>
                </c:pt>
                <c:pt idx="12">
                  <c:v>227.42718953229496</c:v>
                </c:pt>
                <c:pt idx="13">
                  <c:v>225.10038825367792</c:v>
                </c:pt>
                <c:pt idx="14">
                  <c:v>275.22830679282879</c:v>
                </c:pt>
                <c:pt idx="15">
                  <c:v>210.55692960710576</c:v>
                </c:pt>
                <c:pt idx="16">
                  <c:v>226.94762417475658</c:v>
                </c:pt>
                <c:pt idx="17">
                  <c:v>216.54933974894857</c:v>
                </c:pt>
                <c:pt idx="18">
                  <c:v>281.45297539895364</c:v>
                </c:pt>
                <c:pt idx="19">
                  <c:v>312.02959966455046</c:v>
                </c:pt>
                <c:pt idx="20">
                  <c:v>273.97882924191572</c:v>
                </c:pt>
                <c:pt idx="21">
                  <c:v>262.90474484574406</c:v>
                </c:pt>
                <c:pt idx="22">
                  <c:v>322.15797643240148</c:v>
                </c:pt>
                <c:pt idx="23">
                  <c:v>275.22830679282879</c:v>
                </c:pt>
              </c:numCache>
            </c:numRef>
          </c:xVal>
          <c:yVal>
            <c:numRef>
              <c:f>'2nd Order.6'!$C$30:$C$53</c:f>
              <c:numCache>
                <c:formatCode>General</c:formatCode>
                <c:ptCount val="24"/>
                <c:pt idx="0">
                  <c:v>-37.260550846243234</c:v>
                </c:pt>
                <c:pt idx="1">
                  <c:v>-37.055656127840393</c:v>
                </c:pt>
                <c:pt idx="2">
                  <c:v>7.921296684968695</c:v>
                </c:pt>
                <c:pt idx="3">
                  <c:v>8.7081870870966611</c:v>
                </c:pt>
                <c:pt idx="4">
                  <c:v>37.853545878575119</c:v>
                </c:pt>
                <c:pt idx="5">
                  <c:v>-41.884412151810011</c:v>
                </c:pt>
                <c:pt idx="6">
                  <c:v>-30.73996561624125</c:v>
                </c:pt>
                <c:pt idx="7">
                  <c:v>22.960034383758739</c:v>
                </c:pt>
                <c:pt idx="8">
                  <c:v>-72.107167005467176</c:v>
                </c:pt>
                <c:pt idx="9">
                  <c:v>72.420343126918056</c:v>
                </c:pt>
                <c:pt idx="10">
                  <c:v>-77.013479311456962</c:v>
                </c:pt>
                <c:pt idx="11">
                  <c:v>60.460034383758739</c:v>
                </c:pt>
                <c:pt idx="12">
                  <c:v>18.372810467705051</c:v>
                </c:pt>
                <c:pt idx="13">
                  <c:v>8.5996117463220685</c:v>
                </c:pt>
                <c:pt idx="14">
                  <c:v>-86.928306792828778</c:v>
                </c:pt>
                <c:pt idx="15">
                  <c:v>99.243070392894253</c:v>
                </c:pt>
                <c:pt idx="16">
                  <c:v>-4.047624174756578</c:v>
                </c:pt>
                <c:pt idx="17">
                  <c:v>-21.449339748948574</c:v>
                </c:pt>
                <c:pt idx="18">
                  <c:v>54.54702460104636</c:v>
                </c:pt>
                <c:pt idx="19">
                  <c:v>1.5704003354495626</c:v>
                </c:pt>
                <c:pt idx="20">
                  <c:v>1.8211707580842926</c:v>
                </c:pt>
                <c:pt idx="21">
                  <c:v>-27.104744845744051</c:v>
                </c:pt>
                <c:pt idx="22">
                  <c:v>26.542023567598505</c:v>
                </c:pt>
                <c:pt idx="23">
                  <c:v>14.571693207171222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8-EF41-A7CF-7F11A469698C}"/>
            </c:ext>
          </c:extLst>
        </c:ser>
        <c:ser>
          <c:idx val="1"/>
          <c:order val="1"/>
          <c:tx>
            <c:v>Predicted Residuals</c:v>
          </c:tx>
          <c:spPr>
            <a:ln w="19050">
              <a:noFill/>
            </a:ln>
          </c:spPr>
          <c:xVal>
            <c:numRef>
              <c:f>'2nd Order.6'!$B$30:$B$53</c:f>
              <c:numCache>
                <c:formatCode>General</c:formatCode>
                <c:ptCount val="24"/>
                <c:pt idx="0">
                  <c:v>213.96055084624322</c:v>
                </c:pt>
                <c:pt idx="1">
                  <c:v>207.55565612784039</c:v>
                </c:pt>
                <c:pt idx="2">
                  <c:v>203.87870331503132</c:v>
                </c:pt>
                <c:pt idx="3">
                  <c:v>213.39181291290333</c:v>
                </c:pt>
                <c:pt idx="4">
                  <c:v>238.2464541214249</c:v>
                </c:pt>
                <c:pt idx="5">
                  <c:v>242.38441215181001</c:v>
                </c:pt>
                <c:pt idx="6">
                  <c:v>218.53996561624126</c:v>
                </c:pt>
                <c:pt idx="7">
                  <c:v>218.53996561624126</c:v>
                </c:pt>
                <c:pt idx="8">
                  <c:v>214.50716700546718</c:v>
                </c:pt>
                <c:pt idx="9">
                  <c:v>234.67965687308197</c:v>
                </c:pt>
                <c:pt idx="10">
                  <c:v>246.91347931145697</c:v>
                </c:pt>
                <c:pt idx="11">
                  <c:v>218.53996561624126</c:v>
                </c:pt>
                <c:pt idx="12">
                  <c:v>227.42718953229496</c:v>
                </c:pt>
                <c:pt idx="13">
                  <c:v>225.10038825367792</c:v>
                </c:pt>
                <c:pt idx="14">
                  <c:v>275.22830679282879</c:v>
                </c:pt>
                <c:pt idx="15">
                  <c:v>210.55692960710576</c:v>
                </c:pt>
                <c:pt idx="16">
                  <c:v>226.94762417475658</c:v>
                </c:pt>
                <c:pt idx="17">
                  <c:v>216.54933974894857</c:v>
                </c:pt>
                <c:pt idx="18">
                  <c:v>281.45297539895364</c:v>
                </c:pt>
                <c:pt idx="19">
                  <c:v>312.02959966455046</c:v>
                </c:pt>
                <c:pt idx="20">
                  <c:v>273.97882924191572</c:v>
                </c:pt>
                <c:pt idx="21">
                  <c:v>262.90474484574406</c:v>
                </c:pt>
                <c:pt idx="22">
                  <c:v>322.15797643240148</c:v>
                </c:pt>
                <c:pt idx="23">
                  <c:v>275.22830679282879</c:v>
                </c:pt>
              </c:numCache>
            </c:numRef>
          </c:xVal>
          <c:yVal>
            <c:numRef>
              <c:f>'2nd Order.6'!$B$83:$B$106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B8-EF41-A7CF-7F11A4696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43472"/>
        <c:axId val="308107488"/>
      </c:scatterChart>
      <c:valAx>
        <c:axId val="286243472"/>
        <c:scaling>
          <c:orientation val="minMax"/>
          <c:max val="33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 Profit (in</a:t>
                </a:r>
                <a:r>
                  <a:rPr lang="en-US" baseline="0"/>
                  <a:t> $100)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8107488"/>
        <c:crosses val="autoZero"/>
        <c:crossBetween val="midCat"/>
      </c:valAx>
      <c:valAx>
        <c:axId val="308107488"/>
        <c:scaling>
          <c:orientation val="minMax"/>
          <c:max val="100"/>
          <c:min val="-9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 (in $100)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6243472"/>
        <c:crosses val="autoZero"/>
        <c:crossBetween val="midCat"/>
        <c:majorUnit val="2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Histogram of</a:t>
            </a:r>
            <a:r>
              <a:rPr lang="en-US" sz="1200" baseline="0"/>
              <a:t> Residuals - 1st Order Model (with variable DAY)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'Extra (day)'!$A$29:$A$33</c:f>
              <c:strCache>
                <c:ptCount val="5"/>
                <c:pt idx="0">
                  <c:v>-78.21048941</c:v>
                </c:pt>
                <c:pt idx="1">
                  <c:v>-39.743707</c:v>
                </c:pt>
                <c:pt idx="2">
                  <c:v>-1.276924576</c:v>
                </c:pt>
                <c:pt idx="3">
                  <c:v>37.18985784</c:v>
                </c:pt>
                <c:pt idx="4">
                  <c:v>More</c:v>
                </c:pt>
              </c:strCache>
            </c:strRef>
          </c:cat>
          <c:val>
            <c:numRef>
              <c:f>'Extra (day)'!$B$29:$B$33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4-A448-BA5B-223545815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130512"/>
        <c:axId val="322152784"/>
      </c:barChart>
      <c:catAx>
        <c:axId val="21513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  <a:r>
                  <a:rPr lang="en-US" baseline="0"/>
                  <a:t> (in $100)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2152784"/>
        <c:crosses val="autoZero"/>
        <c:auto val="1"/>
        <c:lblAlgn val="ctr"/>
        <c:lblOffset val="100"/>
        <c:noMultiLvlLbl val="0"/>
      </c:catAx>
      <c:valAx>
        <c:axId val="32215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1305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Residual Plot - 1st Ordered Model (with variable DAY)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19050">
              <a:noFill/>
            </a:ln>
          </c:spPr>
          <c:xVal>
            <c:numRef>
              <c:f>'1st Order (day).7'!$B$28:$B$51</c:f>
              <c:numCache>
                <c:formatCode>General</c:formatCode>
                <c:ptCount val="24"/>
                <c:pt idx="0">
                  <c:v>186.38033301688071</c:v>
                </c:pt>
                <c:pt idx="1">
                  <c:v>193.14542472487716</c:v>
                </c:pt>
                <c:pt idx="2">
                  <c:v>198.10078502977692</c:v>
                </c:pt>
                <c:pt idx="3">
                  <c:v>195.37713799759723</c:v>
                </c:pt>
                <c:pt idx="4">
                  <c:v>206.78116864523537</c:v>
                </c:pt>
                <c:pt idx="5">
                  <c:v>205.4721253813282</c:v>
                </c:pt>
                <c:pt idx="6">
                  <c:v>219.13420324081</c:v>
                </c:pt>
                <c:pt idx="7">
                  <c:v>223.94012494279411</c:v>
                </c:pt>
                <c:pt idx="8">
                  <c:v>220.61048941489742</c:v>
                </c:pt>
                <c:pt idx="9">
                  <c:v>231.44335973783427</c:v>
                </c:pt>
                <c:pt idx="10">
                  <c:v>240.31706005475874</c:v>
                </c:pt>
                <c:pt idx="11">
                  <c:v>243.16381175073047</c:v>
                </c:pt>
                <c:pt idx="12">
                  <c:v>246.91542914825052</c:v>
                </c:pt>
                <c:pt idx="13">
                  <c:v>238.71870980823036</c:v>
                </c:pt>
                <c:pt idx="14">
                  <c:v>253.49651423015334</c:v>
                </c:pt>
                <c:pt idx="15">
                  <c:v>258.0035587263061</c:v>
                </c:pt>
                <c:pt idx="16">
                  <c:v>257.4151143900159</c:v>
                </c:pt>
                <c:pt idx="17">
                  <c:v>271.83261934813032</c:v>
                </c:pt>
                <c:pt idx="18">
                  <c:v>275.88311395148173</c:v>
                </c:pt>
                <c:pt idx="19">
                  <c:v>273.45834412513335</c:v>
                </c:pt>
                <c:pt idx="20">
                  <c:v>270.40099171610666</c:v>
                </c:pt>
                <c:pt idx="21">
                  <c:v>285.02935753511395</c:v>
                </c:pt>
                <c:pt idx="22">
                  <c:v>288.93041353554969</c:v>
                </c:pt>
                <c:pt idx="23">
                  <c:v>296.74980954801015</c:v>
                </c:pt>
              </c:numCache>
            </c:numRef>
          </c:xVal>
          <c:yVal>
            <c:numRef>
              <c:f>'1st Order (day).7'!$C$28:$C$51</c:f>
              <c:numCache>
                <c:formatCode>General</c:formatCode>
                <c:ptCount val="24"/>
                <c:pt idx="0">
                  <c:v>-9.6803330168807236</c:v>
                </c:pt>
                <c:pt idx="1">
                  <c:v>-22.645424724877159</c:v>
                </c:pt>
                <c:pt idx="2">
                  <c:v>13.699214970223096</c:v>
                </c:pt>
                <c:pt idx="3">
                  <c:v>26.722862002402763</c:v>
                </c:pt>
                <c:pt idx="4">
                  <c:v>69.318831354764654</c:v>
                </c:pt>
                <c:pt idx="5">
                  <c:v>-4.9721253813281976</c:v>
                </c:pt>
                <c:pt idx="6">
                  <c:v>-31.334203240809984</c:v>
                </c:pt>
                <c:pt idx="7">
                  <c:v>17.559875057205886</c:v>
                </c:pt>
                <c:pt idx="8">
                  <c:v>-78.21048941489741</c:v>
                </c:pt>
                <c:pt idx="9">
                  <c:v>75.656640262165752</c:v>
                </c:pt>
                <c:pt idx="10">
                  <c:v>-70.417060054758736</c:v>
                </c:pt>
                <c:pt idx="11">
                  <c:v>35.836188249269526</c:v>
                </c:pt>
                <c:pt idx="12">
                  <c:v>-1.115429148250513</c:v>
                </c:pt>
                <c:pt idx="13">
                  <c:v>-5.0187098082303692</c:v>
                </c:pt>
                <c:pt idx="14">
                  <c:v>-65.196514230153326</c:v>
                </c:pt>
                <c:pt idx="15">
                  <c:v>51.796441273693915</c:v>
                </c:pt>
                <c:pt idx="16">
                  <c:v>-34.515114390015896</c:v>
                </c:pt>
                <c:pt idx="17">
                  <c:v>-76.732619348130328</c:v>
                </c:pt>
                <c:pt idx="18">
                  <c:v>60.116886048518268</c:v>
                </c:pt>
                <c:pt idx="19">
                  <c:v>40.141655874866672</c:v>
                </c:pt>
                <c:pt idx="20">
                  <c:v>5.3990082838933517</c:v>
                </c:pt>
                <c:pt idx="21">
                  <c:v>-49.229357535113934</c:v>
                </c:pt>
                <c:pt idx="22">
                  <c:v>59.769586464450299</c:v>
                </c:pt>
                <c:pt idx="23">
                  <c:v>-6.949809548010137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B-6446-922E-53705C4FC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51360"/>
        <c:axId val="305839120"/>
      </c:scatterChart>
      <c:valAx>
        <c:axId val="288051360"/>
        <c:scaling>
          <c:orientation val="minMax"/>
          <c:max val="300"/>
          <c:min val="1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 Profit (In</a:t>
                </a:r>
                <a:r>
                  <a:rPr lang="en-US" baseline="0"/>
                  <a:t> $100)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839120"/>
        <c:crosses val="autoZero"/>
        <c:crossBetween val="midCat"/>
      </c:valAx>
      <c:valAx>
        <c:axId val="305839120"/>
        <c:scaling>
          <c:orientation val="minMax"/>
          <c:max val="80"/>
          <c:min val="-8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 (in $100)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8051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Profit Vs Material 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 (in $100)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Extra!$D$2:$D$25</c:f>
              <c:numCache>
                <c:formatCode>General</c:formatCode>
                <c:ptCount val="24"/>
                <c:pt idx="0">
                  <c:v>61.8</c:v>
                </c:pt>
                <c:pt idx="1">
                  <c:v>60.6</c:v>
                </c:pt>
                <c:pt idx="2">
                  <c:v>61.8</c:v>
                </c:pt>
                <c:pt idx="3">
                  <c:v>60.6</c:v>
                </c:pt>
                <c:pt idx="4">
                  <c:v>59.4</c:v>
                </c:pt>
                <c:pt idx="5">
                  <c:v>59.4</c:v>
                </c:pt>
                <c:pt idx="6">
                  <c:v>59.4</c:v>
                </c:pt>
                <c:pt idx="7">
                  <c:v>59.4</c:v>
                </c:pt>
                <c:pt idx="8">
                  <c:v>61.8</c:v>
                </c:pt>
                <c:pt idx="9">
                  <c:v>59.4</c:v>
                </c:pt>
                <c:pt idx="10">
                  <c:v>58.2</c:v>
                </c:pt>
                <c:pt idx="11">
                  <c:v>59.4</c:v>
                </c:pt>
                <c:pt idx="12">
                  <c:v>59.4</c:v>
                </c:pt>
                <c:pt idx="13">
                  <c:v>65.400000000000006</c:v>
                </c:pt>
                <c:pt idx="14">
                  <c:v>64.2</c:v>
                </c:pt>
                <c:pt idx="15">
                  <c:v>61.8</c:v>
                </c:pt>
                <c:pt idx="16">
                  <c:v>64.2</c:v>
                </c:pt>
                <c:pt idx="17">
                  <c:v>61.8</c:v>
                </c:pt>
                <c:pt idx="18">
                  <c:v>64.2</c:v>
                </c:pt>
                <c:pt idx="19">
                  <c:v>65.400000000000006</c:v>
                </c:pt>
                <c:pt idx="20">
                  <c:v>66.599999999999994</c:v>
                </c:pt>
                <c:pt idx="21">
                  <c:v>64.2</c:v>
                </c:pt>
                <c:pt idx="22">
                  <c:v>65.400000000000006</c:v>
                </c:pt>
                <c:pt idx="23">
                  <c:v>64.2</c:v>
                </c:pt>
              </c:numCache>
            </c:numRef>
          </c:xVal>
          <c:yVal>
            <c:numRef>
              <c:f>Extra!$B$2:$B$25</c:f>
              <c:numCache>
                <c:formatCode>General</c:formatCode>
                <c:ptCount val="24"/>
                <c:pt idx="0">
                  <c:v>176.7</c:v>
                </c:pt>
                <c:pt idx="1">
                  <c:v>170.5</c:v>
                </c:pt>
                <c:pt idx="2">
                  <c:v>211.8</c:v>
                </c:pt>
                <c:pt idx="3">
                  <c:v>222.1</c:v>
                </c:pt>
                <c:pt idx="4">
                  <c:v>276.10000000000002</c:v>
                </c:pt>
                <c:pt idx="5">
                  <c:v>200.5</c:v>
                </c:pt>
                <c:pt idx="6">
                  <c:v>187.8</c:v>
                </c:pt>
                <c:pt idx="7">
                  <c:v>241.5</c:v>
                </c:pt>
                <c:pt idx="8">
                  <c:v>142.4</c:v>
                </c:pt>
                <c:pt idx="9">
                  <c:v>307.10000000000002</c:v>
                </c:pt>
                <c:pt idx="10">
                  <c:v>169.9</c:v>
                </c:pt>
                <c:pt idx="11">
                  <c:v>279</c:v>
                </c:pt>
                <c:pt idx="12">
                  <c:v>245.8</c:v>
                </c:pt>
                <c:pt idx="13">
                  <c:v>233.7</c:v>
                </c:pt>
                <c:pt idx="14">
                  <c:v>188.3</c:v>
                </c:pt>
                <c:pt idx="15">
                  <c:v>309.8</c:v>
                </c:pt>
                <c:pt idx="16">
                  <c:v>222.9</c:v>
                </c:pt>
                <c:pt idx="17">
                  <c:v>195.1</c:v>
                </c:pt>
                <c:pt idx="18">
                  <c:v>336</c:v>
                </c:pt>
                <c:pt idx="19">
                  <c:v>313.60000000000002</c:v>
                </c:pt>
                <c:pt idx="20">
                  <c:v>275.8</c:v>
                </c:pt>
                <c:pt idx="21">
                  <c:v>235.8</c:v>
                </c:pt>
                <c:pt idx="22">
                  <c:v>348.7</c:v>
                </c:pt>
                <c:pt idx="23">
                  <c:v>289.8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C8-D349-B707-5449D5B7AB92}"/>
            </c:ext>
          </c:extLst>
        </c:ser>
        <c:ser>
          <c:idx val="1"/>
          <c:order val="1"/>
          <c:tx>
            <c:v>Predicted Profit (in $100)</c:v>
          </c:tx>
          <c:spPr>
            <a:ln w="19050">
              <a:noFill/>
            </a:ln>
          </c:spPr>
          <c:xVal>
            <c:numRef>
              <c:f>Extra!$D$2:$D$25</c:f>
              <c:numCache>
                <c:formatCode>General</c:formatCode>
                <c:ptCount val="24"/>
                <c:pt idx="0">
                  <c:v>61.8</c:v>
                </c:pt>
                <c:pt idx="1">
                  <c:v>60.6</c:v>
                </c:pt>
                <c:pt idx="2">
                  <c:v>61.8</c:v>
                </c:pt>
                <c:pt idx="3">
                  <c:v>60.6</c:v>
                </c:pt>
                <c:pt idx="4">
                  <c:v>59.4</c:v>
                </c:pt>
                <c:pt idx="5">
                  <c:v>59.4</c:v>
                </c:pt>
                <c:pt idx="6">
                  <c:v>59.4</c:v>
                </c:pt>
                <c:pt idx="7">
                  <c:v>59.4</c:v>
                </c:pt>
                <c:pt idx="8">
                  <c:v>61.8</c:v>
                </c:pt>
                <c:pt idx="9">
                  <c:v>59.4</c:v>
                </c:pt>
                <c:pt idx="10">
                  <c:v>58.2</c:v>
                </c:pt>
                <c:pt idx="11">
                  <c:v>59.4</c:v>
                </c:pt>
                <c:pt idx="12">
                  <c:v>59.4</c:v>
                </c:pt>
                <c:pt idx="13">
                  <c:v>65.400000000000006</c:v>
                </c:pt>
                <c:pt idx="14">
                  <c:v>64.2</c:v>
                </c:pt>
                <c:pt idx="15">
                  <c:v>61.8</c:v>
                </c:pt>
                <c:pt idx="16">
                  <c:v>64.2</c:v>
                </c:pt>
                <c:pt idx="17">
                  <c:v>61.8</c:v>
                </c:pt>
                <c:pt idx="18">
                  <c:v>64.2</c:v>
                </c:pt>
                <c:pt idx="19">
                  <c:v>65.400000000000006</c:v>
                </c:pt>
                <c:pt idx="20">
                  <c:v>66.599999999999994</c:v>
                </c:pt>
                <c:pt idx="21">
                  <c:v>64.2</c:v>
                </c:pt>
                <c:pt idx="22">
                  <c:v>65.400000000000006</c:v>
                </c:pt>
                <c:pt idx="23">
                  <c:v>64.2</c:v>
                </c:pt>
              </c:numCache>
            </c:numRef>
          </c:xVal>
          <c:yVal>
            <c:numRef>
              <c:f>'Charts.3'!$B$82:$B$105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C8-D349-B707-5449D5B7A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471728"/>
        <c:axId val="291760400"/>
      </c:scatterChart>
      <c:valAx>
        <c:axId val="274471728"/>
        <c:scaling>
          <c:orientation val="minMax"/>
          <c:max val="68"/>
          <c:min val="5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 (in lbs)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760400"/>
        <c:crosses val="autoZero"/>
        <c:crossBetween val="midCat"/>
        <c:majorUnit val="1"/>
      </c:valAx>
      <c:valAx>
        <c:axId val="291760400"/>
        <c:scaling>
          <c:orientation val="minMax"/>
          <c:max val="350"/>
          <c:min val="14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(in $100)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471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Histogram of</a:t>
            </a:r>
            <a:r>
              <a:rPr lang="en-US" sz="1200" baseline="0"/>
              <a:t> Residuals - 2nd Order Model (with variable DAY)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'Extra (day)'!$A$36:$A$40</c:f>
              <c:strCache>
                <c:ptCount val="5"/>
                <c:pt idx="0">
                  <c:v>-66.47601944</c:v>
                </c:pt>
                <c:pt idx="1">
                  <c:v>-31.6471233</c:v>
                </c:pt>
                <c:pt idx="2">
                  <c:v>3.181772848</c:v>
                </c:pt>
                <c:pt idx="3">
                  <c:v>38.01066899</c:v>
                </c:pt>
                <c:pt idx="4">
                  <c:v>More</c:v>
                </c:pt>
              </c:strCache>
            </c:strRef>
          </c:cat>
          <c:val>
            <c:numRef>
              <c:f>'Extra (day)'!$B$36:$B$40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0-E440-ACD4-556C0734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070592"/>
        <c:axId val="291303280"/>
      </c:barChart>
      <c:catAx>
        <c:axId val="29207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  <a:r>
                  <a:rPr lang="en-US" baseline="0"/>
                  <a:t> (in $100)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303280"/>
        <c:crosses val="autoZero"/>
        <c:auto val="1"/>
        <c:lblAlgn val="ctr"/>
        <c:lblOffset val="100"/>
        <c:noMultiLvlLbl val="0"/>
      </c:catAx>
      <c:valAx>
        <c:axId val="29130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20705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Residual</a:t>
            </a:r>
            <a:r>
              <a:rPr lang="en-US" sz="1200" baseline="0"/>
              <a:t> Plot - 2nd Order Model (with variable DAY)</a:t>
            </a:r>
            <a:endParaRPr lang="en-US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19050">
              <a:noFill/>
            </a:ln>
          </c:spPr>
          <c:xVal>
            <c:numRef>
              <c:f>'2nd Order (day).8'!$B$34:$B$57</c:f>
              <c:numCache>
                <c:formatCode>General</c:formatCode>
                <c:ptCount val="24"/>
                <c:pt idx="0">
                  <c:v>166.21817747726362</c:v>
                </c:pt>
                <c:pt idx="1">
                  <c:v>197.44800445875458</c:v>
                </c:pt>
                <c:pt idx="2">
                  <c:v>199.40051883736317</c:v>
                </c:pt>
                <c:pt idx="3">
                  <c:v>193.65631775151672</c:v>
                </c:pt>
                <c:pt idx="4">
                  <c:v>227.50266815793293</c:v>
                </c:pt>
                <c:pt idx="5">
                  <c:v>249.06405266847332</c:v>
                </c:pt>
                <c:pt idx="6">
                  <c:v>231.71462162886507</c:v>
                </c:pt>
                <c:pt idx="7">
                  <c:v>232.25421785379933</c:v>
                </c:pt>
                <c:pt idx="8">
                  <c:v>201.80581470742391</c:v>
                </c:pt>
                <c:pt idx="9">
                  <c:v>234.26043486476351</c:v>
                </c:pt>
                <c:pt idx="10">
                  <c:v>236.37601943924892</c:v>
                </c:pt>
                <c:pt idx="11">
                  <c:v>229.92377840374843</c:v>
                </c:pt>
                <c:pt idx="12">
                  <c:v>230.17923779143257</c:v>
                </c:pt>
                <c:pt idx="13">
                  <c:v>203.10291210102037</c:v>
                </c:pt>
                <c:pt idx="14">
                  <c:v>254.55475724349822</c:v>
                </c:pt>
                <c:pt idx="15">
                  <c:v>238.92999366431559</c:v>
                </c:pt>
                <c:pt idx="16">
                  <c:v>244.76915412043923</c:v>
                </c:pt>
                <c:pt idx="17">
                  <c:v>239.51633374415906</c:v>
                </c:pt>
                <c:pt idx="18">
                  <c:v>297.57783893240912</c:v>
                </c:pt>
                <c:pt idx="19">
                  <c:v>291.14814619857998</c:v>
                </c:pt>
                <c:pt idx="20">
                  <c:v>286.43114616792491</c:v>
                </c:pt>
                <c:pt idx="21">
                  <c:v>282.57493529899148</c:v>
                </c:pt>
                <c:pt idx="22">
                  <c:v>316.91743552870958</c:v>
                </c:pt>
                <c:pt idx="23">
                  <c:v>295.37348295936545</c:v>
                </c:pt>
              </c:numCache>
            </c:numRef>
          </c:xVal>
          <c:yVal>
            <c:numRef>
              <c:f>'2nd Order (day).8'!$C$34:$C$57</c:f>
              <c:numCache>
                <c:formatCode>General</c:formatCode>
                <c:ptCount val="24"/>
                <c:pt idx="0">
                  <c:v>10.481822522736365</c:v>
                </c:pt>
                <c:pt idx="1">
                  <c:v>-26.948004458754582</c:v>
                </c:pt>
                <c:pt idx="2">
                  <c:v>12.399481162636846</c:v>
                </c:pt>
                <c:pt idx="3">
                  <c:v>28.44368224848327</c:v>
                </c:pt>
                <c:pt idx="4">
                  <c:v>48.597331842067092</c:v>
                </c:pt>
                <c:pt idx="5">
                  <c:v>-48.564052668473323</c:v>
                </c:pt>
                <c:pt idx="6">
                  <c:v>-43.914621628865063</c:v>
                </c:pt>
                <c:pt idx="7">
                  <c:v>9.2457821462006677</c:v>
                </c:pt>
                <c:pt idx="8">
                  <c:v>-59.4058147074239</c:v>
                </c:pt>
                <c:pt idx="9">
                  <c:v>72.839565135236512</c:v>
                </c:pt>
                <c:pt idx="10">
                  <c:v>-66.476019439248915</c:v>
                </c:pt>
                <c:pt idx="11">
                  <c:v>49.076221596251571</c:v>
                </c:pt>
                <c:pt idx="12">
                  <c:v>15.620762208567442</c:v>
                </c:pt>
                <c:pt idx="13">
                  <c:v>30.597087898979623</c:v>
                </c:pt>
                <c:pt idx="14">
                  <c:v>-66.254757243498204</c:v>
                </c:pt>
                <c:pt idx="15">
                  <c:v>70.870006335684423</c:v>
                </c:pt>
                <c:pt idx="16">
                  <c:v>-21.869154120439219</c:v>
                </c:pt>
                <c:pt idx="17">
                  <c:v>-44.416333744159061</c:v>
                </c:pt>
                <c:pt idx="18">
                  <c:v>38.422161067590878</c:v>
                </c:pt>
                <c:pt idx="19">
                  <c:v>22.451853801420043</c:v>
                </c:pt>
                <c:pt idx="20">
                  <c:v>-10.631146167924896</c:v>
                </c:pt>
                <c:pt idx="21">
                  <c:v>-46.774935298991466</c:v>
                </c:pt>
                <c:pt idx="22">
                  <c:v>31.782564471290414</c:v>
                </c:pt>
                <c:pt idx="23">
                  <c:v>-5.5734829593654354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AB-7F43-8174-13BA54603BF7}"/>
            </c:ext>
          </c:extLst>
        </c:ser>
        <c:ser>
          <c:idx val="1"/>
          <c:order val="1"/>
          <c:tx>
            <c:v>Predicted Residuals</c:v>
          </c:tx>
          <c:spPr>
            <a:ln w="19050">
              <a:noFill/>
            </a:ln>
          </c:spPr>
          <c:xVal>
            <c:numRef>
              <c:f>'2nd Order (day).8'!$B$34:$B$57</c:f>
              <c:numCache>
                <c:formatCode>General</c:formatCode>
                <c:ptCount val="24"/>
                <c:pt idx="0">
                  <c:v>166.21817747726362</c:v>
                </c:pt>
                <c:pt idx="1">
                  <c:v>197.44800445875458</c:v>
                </c:pt>
                <c:pt idx="2">
                  <c:v>199.40051883736317</c:v>
                </c:pt>
                <c:pt idx="3">
                  <c:v>193.65631775151672</c:v>
                </c:pt>
                <c:pt idx="4">
                  <c:v>227.50266815793293</c:v>
                </c:pt>
                <c:pt idx="5">
                  <c:v>249.06405266847332</c:v>
                </c:pt>
                <c:pt idx="6">
                  <c:v>231.71462162886507</c:v>
                </c:pt>
                <c:pt idx="7">
                  <c:v>232.25421785379933</c:v>
                </c:pt>
                <c:pt idx="8">
                  <c:v>201.80581470742391</c:v>
                </c:pt>
                <c:pt idx="9">
                  <c:v>234.26043486476351</c:v>
                </c:pt>
                <c:pt idx="10">
                  <c:v>236.37601943924892</c:v>
                </c:pt>
                <c:pt idx="11">
                  <c:v>229.92377840374843</c:v>
                </c:pt>
                <c:pt idx="12">
                  <c:v>230.17923779143257</c:v>
                </c:pt>
                <c:pt idx="13">
                  <c:v>203.10291210102037</c:v>
                </c:pt>
                <c:pt idx="14">
                  <c:v>254.55475724349822</c:v>
                </c:pt>
                <c:pt idx="15">
                  <c:v>238.92999366431559</c:v>
                </c:pt>
                <c:pt idx="16">
                  <c:v>244.76915412043923</c:v>
                </c:pt>
                <c:pt idx="17">
                  <c:v>239.51633374415906</c:v>
                </c:pt>
                <c:pt idx="18">
                  <c:v>297.57783893240912</c:v>
                </c:pt>
                <c:pt idx="19">
                  <c:v>291.14814619857998</c:v>
                </c:pt>
                <c:pt idx="20">
                  <c:v>286.43114616792491</c:v>
                </c:pt>
                <c:pt idx="21">
                  <c:v>282.57493529899148</c:v>
                </c:pt>
                <c:pt idx="22">
                  <c:v>316.91743552870958</c:v>
                </c:pt>
                <c:pt idx="23">
                  <c:v>295.37348295936545</c:v>
                </c:pt>
              </c:numCache>
            </c:numRef>
          </c:xVal>
          <c:yVal>
            <c:numRef>
              <c:f>'2nd Order (day).8'!$B$86:$B$109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AB-7F43-8174-13BA54603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54432"/>
        <c:axId val="307407456"/>
      </c:scatterChart>
      <c:valAx>
        <c:axId val="273754432"/>
        <c:scaling>
          <c:orientation val="minMax"/>
          <c:max val="320"/>
          <c:min val="1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 Profit (in</a:t>
                </a:r>
                <a:r>
                  <a:rPr lang="en-US" baseline="0"/>
                  <a:t> $100)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407456"/>
        <c:crosses val="autoZero"/>
        <c:crossBetween val="midCat"/>
      </c:valAx>
      <c:valAx>
        <c:axId val="307407456"/>
        <c:scaling>
          <c:orientation val="minMax"/>
          <c:max val="80"/>
          <c:min val="-7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 (in $100)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754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Histogram of Residuals - 2nd Order Model (with ordered vairbale Day) Without Variable</a:t>
            </a:r>
            <a:r>
              <a:rPr lang="en-US" sz="1200" baseline="0"/>
              <a:t> A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'Extra (day)'!$D$29:$D$33</c:f>
              <c:strCache>
                <c:ptCount val="5"/>
                <c:pt idx="0">
                  <c:v>-78.97531438</c:v>
                </c:pt>
                <c:pt idx="1">
                  <c:v>-39.56651748</c:v>
                </c:pt>
                <c:pt idx="2">
                  <c:v>-0.157720573</c:v>
                </c:pt>
                <c:pt idx="3">
                  <c:v>39.25107633</c:v>
                </c:pt>
                <c:pt idx="4">
                  <c:v>More</c:v>
                </c:pt>
              </c:strCache>
            </c:strRef>
          </c:cat>
          <c:val>
            <c:numRef>
              <c:f>'Extra (day)'!$E$29:$E$33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0-CE44-8C55-9FB7E172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018864"/>
        <c:axId val="341019248"/>
      </c:barChart>
      <c:catAx>
        <c:axId val="34101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 (in $100)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1019248"/>
        <c:crosses val="autoZero"/>
        <c:auto val="1"/>
        <c:lblAlgn val="ctr"/>
        <c:lblOffset val="100"/>
        <c:noMultiLvlLbl val="0"/>
      </c:catAx>
      <c:valAx>
        <c:axId val="34101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7456359102244388E-2"/>
              <c:y val="0.328078248031496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410188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Residual</a:t>
            </a:r>
            <a:r>
              <a:rPr lang="en-US" sz="1200" baseline="0"/>
              <a:t> Plot - </a:t>
            </a:r>
            <a:r>
              <a:rPr lang="en-US" sz="1200" b="1" i="0" u="none" strike="noStrike" baseline="0">
                <a:effectLst/>
              </a:rPr>
              <a:t>2nd Order Model (with ordered vairbale Day) Without Variable A</a:t>
            </a:r>
            <a:r>
              <a:rPr lang="en-US" sz="1200" b="1" i="0" u="none" strike="noStrike" baseline="0"/>
              <a:t> </a:t>
            </a:r>
            <a:endParaRPr lang="en-US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19050">
              <a:noFill/>
            </a:ln>
          </c:spPr>
          <c:xVal>
            <c:numRef>
              <c:f>'2nd Order (day) - RF.9'!$B$27:$B$50</c:f>
              <c:numCache>
                <c:formatCode>General</c:formatCode>
                <c:ptCount val="24"/>
                <c:pt idx="0">
                  <c:v>191.17825408312524</c:v>
                </c:pt>
                <c:pt idx="1">
                  <c:v>195.61092259056616</c:v>
                </c:pt>
                <c:pt idx="2">
                  <c:v>202.67573498020346</c:v>
                </c:pt>
                <c:pt idx="3">
                  <c:v>195.26375601776067</c:v>
                </c:pt>
                <c:pt idx="4">
                  <c:v>205.48714106603367</c:v>
                </c:pt>
                <c:pt idx="5">
                  <c:v>202.28659231510508</c:v>
                </c:pt>
                <c:pt idx="6">
                  <c:v>217.7742651277708</c:v>
                </c:pt>
                <c:pt idx="7">
                  <c:v>222.20693363521173</c:v>
                </c:pt>
                <c:pt idx="8">
                  <c:v>221.37531437825987</c:v>
                </c:pt>
                <c:pt idx="9">
                  <c:v>228.4401267678972</c:v>
                </c:pt>
                <c:pt idx="10">
                  <c:v>235.50493915753452</c:v>
                </c:pt>
                <c:pt idx="11">
                  <c:v>239.93760766497542</c:v>
                </c:pt>
                <c:pt idx="12">
                  <c:v>243.05420423131818</c:v>
                </c:pt>
                <c:pt idx="13">
                  <c:v>241.91739449385378</c:v>
                </c:pt>
                <c:pt idx="14">
                  <c:v>256.35220975364098</c:v>
                </c:pt>
                <c:pt idx="15">
                  <c:v>255.5205904966891</c:v>
                </c:pt>
                <c:pt idx="16">
                  <c:v>258.11075828659256</c:v>
                </c:pt>
                <c:pt idx="17">
                  <c:v>269.65021527596372</c:v>
                </c:pt>
                <c:pt idx="18">
                  <c:v>278.03109960669923</c:v>
                </c:pt>
                <c:pt idx="19">
                  <c:v>275.88340840864919</c:v>
                </c:pt>
                <c:pt idx="20">
                  <c:v>272.94607404594024</c:v>
                </c:pt>
                <c:pt idx="21">
                  <c:v>284.74874542353109</c:v>
                </c:pt>
                <c:pt idx="22">
                  <c:v>290.49748587207017</c:v>
                </c:pt>
                <c:pt idx="23">
                  <c:v>296.24622632060925</c:v>
                </c:pt>
              </c:numCache>
            </c:numRef>
          </c:xVal>
          <c:yVal>
            <c:numRef>
              <c:f>'2nd Order (day) - RF.9'!$C$27:$C$50</c:f>
              <c:numCache>
                <c:formatCode>General</c:formatCode>
                <c:ptCount val="24"/>
                <c:pt idx="0">
                  <c:v>-14.47825408312525</c:v>
                </c:pt>
                <c:pt idx="1">
                  <c:v>-25.110922590566162</c:v>
                </c:pt>
                <c:pt idx="2">
                  <c:v>9.1242650197965531</c:v>
                </c:pt>
                <c:pt idx="3">
                  <c:v>26.836243982239324</c:v>
                </c:pt>
                <c:pt idx="4">
                  <c:v>70.612858933966351</c:v>
                </c:pt>
                <c:pt idx="5">
                  <c:v>-1.7865923151050822</c:v>
                </c:pt>
                <c:pt idx="6">
                  <c:v>-29.974265127770792</c:v>
                </c:pt>
                <c:pt idx="7">
                  <c:v>19.293066364788274</c:v>
                </c:pt>
                <c:pt idx="8">
                  <c:v>-78.975314378259867</c:v>
                </c:pt>
                <c:pt idx="9">
                  <c:v>78.659873232102825</c:v>
                </c:pt>
                <c:pt idx="10">
                  <c:v>-65.604939157534517</c:v>
                </c:pt>
                <c:pt idx="11">
                  <c:v>39.062392335024583</c:v>
                </c:pt>
                <c:pt idx="12">
                  <c:v>2.7457957686818304</c:v>
                </c:pt>
                <c:pt idx="13">
                  <c:v>-8.2173944938537886</c:v>
                </c:pt>
                <c:pt idx="14">
                  <c:v>-68.052209753640966</c:v>
                </c:pt>
                <c:pt idx="15">
                  <c:v>54.279409503310916</c:v>
                </c:pt>
                <c:pt idx="16">
                  <c:v>-35.210758286592551</c:v>
                </c:pt>
                <c:pt idx="17">
                  <c:v>-74.550215275963723</c:v>
                </c:pt>
                <c:pt idx="18">
                  <c:v>57.968900393300771</c:v>
                </c:pt>
                <c:pt idx="19">
                  <c:v>37.716591591350834</c:v>
                </c:pt>
                <c:pt idx="20">
                  <c:v>2.8539259540597754</c:v>
                </c:pt>
                <c:pt idx="21">
                  <c:v>-48.948745423531079</c:v>
                </c:pt>
                <c:pt idx="22">
                  <c:v>58.202514127929817</c:v>
                </c:pt>
                <c:pt idx="23">
                  <c:v>-6.4462263206092416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3-0349-ABD5-D2660C8BD148}"/>
            </c:ext>
          </c:extLst>
        </c:ser>
        <c:ser>
          <c:idx val="1"/>
          <c:order val="1"/>
          <c:tx>
            <c:v>Predicted Residuals</c:v>
          </c:tx>
          <c:spPr>
            <a:ln w="19050">
              <a:noFill/>
            </a:ln>
          </c:spPr>
          <c:xVal>
            <c:numRef>
              <c:f>'2nd Order (day) - RF.9'!$B$27:$B$50</c:f>
              <c:numCache>
                <c:formatCode>General</c:formatCode>
                <c:ptCount val="24"/>
                <c:pt idx="0">
                  <c:v>191.17825408312524</c:v>
                </c:pt>
                <c:pt idx="1">
                  <c:v>195.61092259056616</c:v>
                </c:pt>
                <c:pt idx="2">
                  <c:v>202.67573498020346</c:v>
                </c:pt>
                <c:pt idx="3">
                  <c:v>195.26375601776067</c:v>
                </c:pt>
                <c:pt idx="4">
                  <c:v>205.48714106603367</c:v>
                </c:pt>
                <c:pt idx="5">
                  <c:v>202.28659231510508</c:v>
                </c:pt>
                <c:pt idx="6">
                  <c:v>217.7742651277708</c:v>
                </c:pt>
                <c:pt idx="7">
                  <c:v>222.20693363521173</c:v>
                </c:pt>
                <c:pt idx="8">
                  <c:v>221.37531437825987</c:v>
                </c:pt>
                <c:pt idx="9">
                  <c:v>228.4401267678972</c:v>
                </c:pt>
                <c:pt idx="10">
                  <c:v>235.50493915753452</c:v>
                </c:pt>
                <c:pt idx="11">
                  <c:v>239.93760766497542</c:v>
                </c:pt>
                <c:pt idx="12">
                  <c:v>243.05420423131818</c:v>
                </c:pt>
                <c:pt idx="13">
                  <c:v>241.91739449385378</c:v>
                </c:pt>
                <c:pt idx="14">
                  <c:v>256.35220975364098</c:v>
                </c:pt>
                <c:pt idx="15">
                  <c:v>255.5205904966891</c:v>
                </c:pt>
                <c:pt idx="16">
                  <c:v>258.11075828659256</c:v>
                </c:pt>
                <c:pt idx="17">
                  <c:v>269.65021527596372</c:v>
                </c:pt>
                <c:pt idx="18">
                  <c:v>278.03109960669923</c:v>
                </c:pt>
                <c:pt idx="19">
                  <c:v>275.88340840864919</c:v>
                </c:pt>
                <c:pt idx="20">
                  <c:v>272.94607404594024</c:v>
                </c:pt>
                <c:pt idx="21">
                  <c:v>284.74874542353109</c:v>
                </c:pt>
                <c:pt idx="22">
                  <c:v>290.49748587207017</c:v>
                </c:pt>
                <c:pt idx="23">
                  <c:v>296.24622632060925</c:v>
                </c:pt>
              </c:numCache>
            </c:numRef>
          </c:xVal>
          <c:yVal>
            <c:numRef>
              <c:f>'2nd Order (day) - RF.9'!$B$79:$B$102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E3-0349-ABD5-D2660C8BD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932464"/>
        <c:axId val="340802960"/>
      </c:scatterChart>
      <c:valAx>
        <c:axId val="340932464"/>
        <c:scaling>
          <c:orientation val="minMax"/>
          <c:max val="300"/>
          <c:min val="19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 Profit (in $100)</a:t>
                </a:r>
              </a:p>
            </c:rich>
          </c:tx>
          <c:layout>
            <c:manualLayout>
              <c:xMode val="edge"/>
              <c:yMode val="edge"/>
              <c:x val="0.39253807106598987"/>
              <c:y val="0.939613067707510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40802960"/>
        <c:crosses val="autoZero"/>
        <c:crossBetween val="midCat"/>
        <c:majorUnit val="20"/>
      </c:valAx>
      <c:valAx>
        <c:axId val="340802960"/>
        <c:scaling>
          <c:orientation val="minMax"/>
          <c:max val="80"/>
          <c:min val="-8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 (in $100)</a:t>
                </a:r>
              </a:p>
            </c:rich>
          </c:tx>
          <c:layout>
            <c:manualLayout>
              <c:xMode val="edge"/>
              <c:yMode val="edge"/>
              <c:x val="1.7766497461928935E-2"/>
              <c:y val="0.40598853868194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40932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e(t) Vs e(t-1)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'Final Model.10'!$A$58:$A$80</c:f>
              <c:numCache>
                <c:formatCode>General</c:formatCode>
                <c:ptCount val="23"/>
                <c:pt idx="0">
                  <c:v>-12.215615076182871</c:v>
                </c:pt>
                <c:pt idx="1">
                  <c:v>-22.759605453087431</c:v>
                </c:pt>
                <c:pt idx="2">
                  <c:v>14.196404170008009</c:v>
                </c:pt>
                <c:pt idx="3">
                  <c:v>20.15241379310342</c:v>
                </c:pt>
                <c:pt idx="4">
                  <c:v>69.808423416198877</c:v>
                </c:pt>
                <c:pt idx="5">
                  <c:v>-10.135566960705717</c:v>
                </c:pt>
                <c:pt idx="6">
                  <c:v>-27.179557337610277</c:v>
                </c:pt>
                <c:pt idx="7">
                  <c:v>22.176452285485141</c:v>
                </c:pt>
                <c:pt idx="8">
                  <c:v>-81.267538091419425</c:v>
                </c:pt>
                <c:pt idx="9">
                  <c:v>79.088471531676021</c:v>
                </c:pt>
                <c:pt idx="10">
                  <c:v>-62.455518845228568</c:v>
                </c:pt>
                <c:pt idx="11">
                  <c:v>42.300490777866855</c:v>
                </c:pt>
                <c:pt idx="12">
                  <c:v>4.7565004009622953</c:v>
                </c:pt>
                <c:pt idx="13">
                  <c:v>-16.03148035284687</c:v>
                </c:pt>
                <c:pt idx="14">
                  <c:v>-65.775470729751419</c:v>
                </c:pt>
                <c:pt idx="15">
                  <c:v>51.38053889334401</c:v>
                </c:pt>
                <c:pt idx="16">
                  <c:v>-39.863451483560567</c:v>
                </c:pt>
                <c:pt idx="17">
                  <c:v>-72.00744186046515</c:v>
                </c:pt>
                <c:pt idx="18">
                  <c:v>64.548567762630285</c:v>
                </c:pt>
                <c:pt idx="19">
                  <c:v>37.804577385725736</c:v>
                </c:pt>
                <c:pt idx="20">
                  <c:v>-4.3394129911788468</c:v>
                </c:pt>
                <c:pt idx="21">
                  <c:v>-48.683403368083418</c:v>
                </c:pt>
                <c:pt idx="22">
                  <c:v>59.872606255011988</c:v>
                </c:pt>
              </c:numCache>
            </c:numRef>
          </c:xVal>
          <c:yVal>
            <c:numRef>
              <c:f>'Final Model.10'!$B$58:$B$80</c:f>
              <c:numCache>
                <c:formatCode>General</c:formatCode>
                <c:ptCount val="23"/>
                <c:pt idx="0">
                  <c:v>-22.759605453087431</c:v>
                </c:pt>
                <c:pt idx="1">
                  <c:v>14.196404170008009</c:v>
                </c:pt>
                <c:pt idx="2">
                  <c:v>20.15241379310342</c:v>
                </c:pt>
                <c:pt idx="3">
                  <c:v>69.808423416198877</c:v>
                </c:pt>
                <c:pt idx="4">
                  <c:v>-10.135566960705717</c:v>
                </c:pt>
                <c:pt idx="5">
                  <c:v>-27.179557337610277</c:v>
                </c:pt>
                <c:pt idx="6">
                  <c:v>22.176452285485141</c:v>
                </c:pt>
                <c:pt idx="7">
                  <c:v>-81.267538091419425</c:v>
                </c:pt>
                <c:pt idx="8">
                  <c:v>79.088471531676021</c:v>
                </c:pt>
                <c:pt idx="9">
                  <c:v>-62.455518845228568</c:v>
                </c:pt>
                <c:pt idx="10">
                  <c:v>42.300490777866855</c:v>
                </c:pt>
                <c:pt idx="11">
                  <c:v>4.7565004009622953</c:v>
                </c:pt>
                <c:pt idx="12">
                  <c:v>-16.03148035284687</c:v>
                </c:pt>
                <c:pt idx="13">
                  <c:v>-65.775470729751419</c:v>
                </c:pt>
                <c:pt idx="14">
                  <c:v>51.38053889334401</c:v>
                </c:pt>
                <c:pt idx="15">
                  <c:v>-39.863451483560567</c:v>
                </c:pt>
                <c:pt idx="16">
                  <c:v>-72.00744186046515</c:v>
                </c:pt>
                <c:pt idx="17">
                  <c:v>64.548567762630285</c:v>
                </c:pt>
                <c:pt idx="18">
                  <c:v>37.804577385725736</c:v>
                </c:pt>
                <c:pt idx="19">
                  <c:v>-4.3394129911788468</c:v>
                </c:pt>
                <c:pt idx="20">
                  <c:v>-48.683403368083418</c:v>
                </c:pt>
                <c:pt idx="21">
                  <c:v>59.872606255011988</c:v>
                </c:pt>
                <c:pt idx="22">
                  <c:v>-3.3713841218925609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B-F54A-AC16-17A1A36A637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'Final Model.10'!$A$58:$A$80</c:f>
              <c:numCache>
                <c:formatCode>General</c:formatCode>
                <c:ptCount val="23"/>
                <c:pt idx="0">
                  <c:v>-12.215615076182871</c:v>
                </c:pt>
                <c:pt idx="1">
                  <c:v>-22.759605453087431</c:v>
                </c:pt>
                <c:pt idx="2">
                  <c:v>14.196404170008009</c:v>
                </c:pt>
                <c:pt idx="3">
                  <c:v>20.15241379310342</c:v>
                </c:pt>
                <c:pt idx="4">
                  <c:v>69.808423416198877</c:v>
                </c:pt>
                <c:pt idx="5">
                  <c:v>-10.135566960705717</c:v>
                </c:pt>
                <c:pt idx="6">
                  <c:v>-27.179557337610277</c:v>
                </c:pt>
                <c:pt idx="7">
                  <c:v>22.176452285485141</c:v>
                </c:pt>
                <c:pt idx="8">
                  <c:v>-81.267538091419425</c:v>
                </c:pt>
                <c:pt idx="9">
                  <c:v>79.088471531676021</c:v>
                </c:pt>
                <c:pt idx="10">
                  <c:v>-62.455518845228568</c:v>
                </c:pt>
                <c:pt idx="11">
                  <c:v>42.300490777866855</c:v>
                </c:pt>
                <c:pt idx="12">
                  <c:v>4.7565004009622953</c:v>
                </c:pt>
                <c:pt idx="13">
                  <c:v>-16.03148035284687</c:v>
                </c:pt>
                <c:pt idx="14">
                  <c:v>-65.775470729751419</c:v>
                </c:pt>
                <c:pt idx="15">
                  <c:v>51.38053889334401</c:v>
                </c:pt>
                <c:pt idx="16">
                  <c:v>-39.863451483560567</c:v>
                </c:pt>
                <c:pt idx="17">
                  <c:v>-72.00744186046515</c:v>
                </c:pt>
                <c:pt idx="18">
                  <c:v>64.548567762630285</c:v>
                </c:pt>
                <c:pt idx="19">
                  <c:v>37.804577385725736</c:v>
                </c:pt>
                <c:pt idx="20">
                  <c:v>-4.3394129911788468</c:v>
                </c:pt>
                <c:pt idx="21">
                  <c:v>-48.683403368083418</c:v>
                </c:pt>
                <c:pt idx="22">
                  <c:v>59.872606255011988</c:v>
                </c:pt>
              </c:numCache>
            </c:numRef>
          </c:xVal>
          <c:yVal>
            <c:numRef>
              <c:f>'Final Model.10'!$B$104:$B$124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B-F54A-AC16-17A1A36A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14288"/>
        <c:axId val="339394928"/>
      </c:scatterChart>
      <c:valAx>
        <c:axId val="263014288"/>
        <c:scaling>
          <c:orientation val="minMax"/>
          <c:max val="80"/>
          <c:min val="-9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e(t-1) (in $100)</a:t>
                </a:r>
              </a:p>
            </c:rich>
          </c:tx>
          <c:layout>
            <c:manualLayout>
              <c:xMode val="edge"/>
              <c:yMode val="edge"/>
              <c:x val="0.4617135163804007"/>
              <c:y val="0.948440071054390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39394928"/>
        <c:crosses val="autoZero"/>
        <c:crossBetween val="midCat"/>
      </c:valAx>
      <c:valAx>
        <c:axId val="339394928"/>
        <c:scaling>
          <c:orientation val="minMax"/>
          <c:max val="80"/>
          <c:min val="-9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e(t)</a:t>
                </a:r>
                <a:r>
                  <a:rPr lang="en-US" baseline="0"/>
                  <a:t> (in $100)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06795797517399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3014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Histogram of Residuals - 2nd Order Model (with ordered vairbale Day) Without Variable A and Varialble B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'Extra (day)'!$F$29:$F$33</c:f>
              <c:strCache>
                <c:ptCount val="5"/>
                <c:pt idx="0">
                  <c:v>-81.26753809</c:v>
                </c:pt>
                <c:pt idx="1">
                  <c:v>-41.17853569</c:v>
                </c:pt>
                <c:pt idx="2">
                  <c:v>-1.08953328</c:v>
                </c:pt>
                <c:pt idx="3">
                  <c:v>38.99946913</c:v>
                </c:pt>
                <c:pt idx="4">
                  <c:v>More</c:v>
                </c:pt>
              </c:strCache>
            </c:strRef>
          </c:cat>
          <c:val>
            <c:numRef>
              <c:f>'Extra (day)'!$G$29:$G$33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E-6244-9372-9F5D1B209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245264"/>
        <c:axId val="336129024"/>
      </c:barChart>
      <c:catAx>
        <c:axId val="33724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  <a:r>
                  <a:rPr lang="en-US" baseline="0"/>
                  <a:t> (in $100)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385908792650918"/>
              <c:y val="0.93022026316477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36129024"/>
        <c:crosses val="autoZero"/>
        <c:auto val="1"/>
        <c:lblAlgn val="ctr"/>
        <c:lblOffset val="100"/>
        <c:noMultiLvlLbl val="0"/>
      </c:catAx>
      <c:valAx>
        <c:axId val="33612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1206364829396326E-2"/>
              <c:y val="0.4356154027258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372452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Residual</a:t>
            </a:r>
            <a:r>
              <a:rPr lang="en-US" sz="1200" baseline="0"/>
              <a:t> Plot - </a:t>
            </a:r>
            <a:r>
              <a:rPr lang="en-US" sz="1200" b="1" i="0" baseline="0">
                <a:effectLst/>
              </a:rPr>
              <a:t>2nd Order Model (with ordered vairbale Day) Without Variable A and Varialble B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aseline="0"/>
              <a:t> </a:t>
            </a:r>
            <a:endParaRPr lang="en-US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19050">
              <a:noFill/>
            </a:ln>
          </c:spPr>
          <c:xVal>
            <c:numRef>
              <c:f>'Final Model.10'!$B$27:$B$50</c:f>
              <c:numCache>
                <c:formatCode>General</c:formatCode>
                <c:ptCount val="24"/>
                <c:pt idx="0">
                  <c:v>188.91561507618286</c:v>
                </c:pt>
                <c:pt idx="1">
                  <c:v>193.25960545308743</c:v>
                </c:pt>
                <c:pt idx="2">
                  <c:v>197.603595829992</c:v>
                </c:pt>
                <c:pt idx="3">
                  <c:v>201.94758620689657</c:v>
                </c:pt>
                <c:pt idx="4">
                  <c:v>206.29157658380115</c:v>
                </c:pt>
                <c:pt idx="5">
                  <c:v>210.63556696070572</c:v>
                </c:pt>
                <c:pt idx="6">
                  <c:v>214.97955733761029</c:v>
                </c:pt>
                <c:pt idx="7">
                  <c:v>219.32354771451486</c:v>
                </c:pt>
                <c:pt idx="8">
                  <c:v>223.66753809141943</c:v>
                </c:pt>
                <c:pt idx="9">
                  <c:v>228.011528468324</c:v>
                </c:pt>
                <c:pt idx="10">
                  <c:v>232.35551884522857</c:v>
                </c:pt>
                <c:pt idx="11">
                  <c:v>236.69950922213314</c:v>
                </c:pt>
                <c:pt idx="12">
                  <c:v>241.04349959903772</c:v>
                </c:pt>
                <c:pt idx="13">
                  <c:v>249.73148035284686</c:v>
                </c:pt>
                <c:pt idx="14">
                  <c:v>254.07547072975143</c:v>
                </c:pt>
                <c:pt idx="15">
                  <c:v>258.419461106656</c:v>
                </c:pt>
                <c:pt idx="16">
                  <c:v>262.76345148356057</c:v>
                </c:pt>
                <c:pt idx="17">
                  <c:v>267.10744186046514</c:v>
                </c:pt>
                <c:pt idx="18">
                  <c:v>271.45143223736972</c:v>
                </c:pt>
                <c:pt idx="19">
                  <c:v>275.79542261427429</c:v>
                </c:pt>
                <c:pt idx="20">
                  <c:v>280.13941299117886</c:v>
                </c:pt>
                <c:pt idx="21">
                  <c:v>284.48340336808343</c:v>
                </c:pt>
                <c:pt idx="22">
                  <c:v>288.827393744988</c:v>
                </c:pt>
                <c:pt idx="23">
                  <c:v>293.17138412189257</c:v>
                </c:pt>
              </c:numCache>
            </c:numRef>
          </c:xVal>
          <c:yVal>
            <c:numRef>
              <c:f>'Final Model.10'!$C$27:$C$50</c:f>
              <c:numCache>
                <c:formatCode>General</c:formatCode>
                <c:ptCount val="24"/>
                <c:pt idx="0">
                  <c:v>-12.215615076182871</c:v>
                </c:pt>
                <c:pt idx="1">
                  <c:v>-22.759605453087431</c:v>
                </c:pt>
                <c:pt idx="2">
                  <c:v>14.196404170008009</c:v>
                </c:pt>
                <c:pt idx="3">
                  <c:v>20.15241379310342</c:v>
                </c:pt>
                <c:pt idx="4">
                  <c:v>69.808423416198877</c:v>
                </c:pt>
                <c:pt idx="5">
                  <c:v>-10.135566960705717</c:v>
                </c:pt>
                <c:pt idx="6">
                  <c:v>-27.179557337610277</c:v>
                </c:pt>
                <c:pt idx="7">
                  <c:v>22.176452285485141</c:v>
                </c:pt>
                <c:pt idx="8">
                  <c:v>-81.267538091419425</c:v>
                </c:pt>
                <c:pt idx="9">
                  <c:v>79.088471531676021</c:v>
                </c:pt>
                <c:pt idx="10">
                  <c:v>-62.455518845228568</c:v>
                </c:pt>
                <c:pt idx="11">
                  <c:v>42.300490777866855</c:v>
                </c:pt>
                <c:pt idx="12">
                  <c:v>4.7565004009622953</c:v>
                </c:pt>
                <c:pt idx="13">
                  <c:v>-16.03148035284687</c:v>
                </c:pt>
                <c:pt idx="14">
                  <c:v>-65.775470729751419</c:v>
                </c:pt>
                <c:pt idx="15">
                  <c:v>51.38053889334401</c:v>
                </c:pt>
                <c:pt idx="16">
                  <c:v>-39.863451483560567</c:v>
                </c:pt>
                <c:pt idx="17">
                  <c:v>-72.00744186046515</c:v>
                </c:pt>
                <c:pt idx="18">
                  <c:v>64.548567762630285</c:v>
                </c:pt>
                <c:pt idx="19">
                  <c:v>37.804577385725736</c:v>
                </c:pt>
                <c:pt idx="20">
                  <c:v>-4.3394129911788468</c:v>
                </c:pt>
                <c:pt idx="21">
                  <c:v>-48.683403368083418</c:v>
                </c:pt>
                <c:pt idx="22">
                  <c:v>59.872606255011988</c:v>
                </c:pt>
                <c:pt idx="23">
                  <c:v>-3.3713841218925609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6-A04D-BCD6-9BD93B828C8D}"/>
            </c:ext>
          </c:extLst>
        </c:ser>
        <c:ser>
          <c:idx val="1"/>
          <c:order val="1"/>
          <c:tx>
            <c:v>Predicted Residuals</c:v>
          </c:tx>
          <c:spPr>
            <a:ln w="19050">
              <a:noFill/>
            </a:ln>
          </c:spPr>
          <c:xVal>
            <c:numRef>
              <c:f>'Final Model.10'!$B$27:$B$50</c:f>
              <c:numCache>
                <c:formatCode>General</c:formatCode>
                <c:ptCount val="24"/>
                <c:pt idx="0">
                  <c:v>188.91561507618286</c:v>
                </c:pt>
                <c:pt idx="1">
                  <c:v>193.25960545308743</c:v>
                </c:pt>
                <c:pt idx="2">
                  <c:v>197.603595829992</c:v>
                </c:pt>
                <c:pt idx="3">
                  <c:v>201.94758620689657</c:v>
                </c:pt>
                <c:pt idx="4">
                  <c:v>206.29157658380115</c:v>
                </c:pt>
                <c:pt idx="5">
                  <c:v>210.63556696070572</c:v>
                </c:pt>
                <c:pt idx="6">
                  <c:v>214.97955733761029</c:v>
                </c:pt>
                <c:pt idx="7">
                  <c:v>219.32354771451486</c:v>
                </c:pt>
                <c:pt idx="8">
                  <c:v>223.66753809141943</c:v>
                </c:pt>
                <c:pt idx="9">
                  <c:v>228.011528468324</c:v>
                </c:pt>
                <c:pt idx="10">
                  <c:v>232.35551884522857</c:v>
                </c:pt>
                <c:pt idx="11">
                  <c:v>236.69950922213314</c:v>
                </c:pt>
                <c:pt idx="12">
                  <c:v>241.04349959903772</c:v>
                </c:pt>
                <c:pt idx="13">
                  <c:v>249.73148035284686</c:v>
                </c:pt>
                <c:pt idx="14">
                  <c:v>254.07547072975143</c:v>
                </c:pt>
                <c:pt idx="15">
                  <c:v>258.419461106656</c:v>
                </c:pt>
                <c:pt idx="16">
                  <c:v>262.76345148356057</c:v>
                </c:pt>
                <c:pt idx="17">
                  <c:v>267.10744186046514</c:v>
                </c:pt>
                <c:pt idx="18">
                  <c:v>271.45143223736972</c:v>
                </c:pt>
                <c:pt idx="19">
                  <c:v>275.79542261427429</c:v>
                </c:pt>
                <c:pt idx="20">
                  <c:v>280.13941299117886</c:v>
                </c:pt>
                <c:pt idx="21">
                  <c:v>284.48340336808343</c:v>
                </c:pt>
                <c:pt idx="22">
                  <c:v>288.827393744988</c:v>
                </c:pt>
                <c:pt idx="23">
                  <c:v>293.17138412189257</c:v>
                </c:pt>
              </c:numCache>
            </c:numRef>
          </c:xVal>
          <c:yVal>
            <c:numRef>
              <c:f>'Final Model.10'!$B$126:$B$149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46-A04D-BCD6-9BD93B828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59856"/>
        <c:axId val="292014192"/>
      </c:scatterChart>
      <c:valAx>
        <c:axId val="269859856"/>
        <c:scaling>
          <c:orientation val="minMax"/>
          <c:min val="1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 Profit (in</a:t>
                </a:r>
                <a:r>
                  <a:rPr lang="en-US" baseline="0"/>
                  <a:t> $100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2014192"/>
        <c:crosses val="autoZero"/>
        <c:crossBetween val="midCat"/>
      </c:valAx>
      <c:valAx>
        <c:axId val="292014192"/>
        <c:scaling>
          <c:orientation val="minMax"/>
          <c:max val="80"/>
          <c:min val="-9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 (in $100)</a:t>
                </a:r>
              </a:p>
            </c:rich>
          </c:tx>
          <c:layout>
            <c:manualLayout>
              <c:xMode val="edge"/>
              <c:yMode val="edge"/>
              <c:x val="1.0362694300518135E-2"/>
              <c:y val="0.417985831708340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9859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Material A Vs Material 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(in gallons)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Extra!$D$2:$D$25</c:f>
              <c:numCache>
                <c:formatCode>General</c:formatCode>
                <c:ptCount val="24"/>
                <c:pt idx="0">
                  <c:v>61.8</c:v>
                </c:pt>
                <c:pt idx="1">
                  <c:v>60.6</c:v>
                </c:pt>
                <c:pt idx="2">
                  <c:v>61.8</c:v>
                </c:pt>
                <c:pt idx="3">
                  <c:v>60.6</c:v>
                </c:pt>
                <c:pt idx="4">
                  <c:v>59.4</c:v>
                </c:pt>
                <c:pt idx="5">
                  <c:v>59.4</c:v>
                </c:pt>
                <c:pt idx="6">
                  <c:v>59.4</c:v>
                </c:pt>
                <c:pt idx="7">
                  <c:v>59.4</c:v>
                </c:pt>
                <c:pt idx="8">
                  <c:v>61.8</c:v>
                </c:pt>
                <c:pt idx="9">
                  <c:v>59.4</c:v>
                </c:pt>
                <c:pt idx="10">
                  <c:v>58.2</c:v>
                </c:pt>
                <c:pt idx="11">
                  <c:v>59.4</c:v>
                </c:pt>
                <c:pt idx="12">
                  <c:v>59.4</c:v>
                </c:pt>
                <c:pt idx="13">
                  <c:v>65.400000000000006</c:v>
                </c:pt>
                <c:pt idx="14">
                  <c:v>64.2</c:v>
                </c:pt>
                <c:pt idx="15">
                  <c:v>61.8</c:v>
                </c:pt>
                <c:pt idx="16">
                  <c:v>64.2</c:v>
                </c:pt>
                <c:pt idx="17">
                  <c:v>61.8</c:v>
                </c:pt>
                <c:pt idx="18">
                  <c:v>64.2</c:v>
                </c:pt>
                <c:pt idx="19">
                  <c:v>65.400000000000006</c:v>
                </c:pt>
                <c:pt idx="20">
                  <c:v>66.599999999999994</c:v>
                </c:pt>
                <c:pt idx="21">
                  <c:v>64.2</c:v>
                </c:pt>
                <c:pt idx="22">
                  <c:v>65.400000000000006</c:v>
                </c:pt>
                <c:pt idx="23">
                  <c:v>64.2</c:v>
                </c:pt>
              </c:numCache>
            </c:numRef>
          </c:xVal>
          <c:yVal>
            <c:numRef>
              <c:f>Extra!$C$2:$C$25</c:f>
              <c:numCache>
                <c:formatCode>General</c:formatCode>
                <c:ptCount val="24"/>
                <c:pt idx="0">
                  <c:v>66</c:v>
                </c:pt>
                <c:pt idx="1">
                  <c:v>66</c:v>
                </c:pt>
                <c:pt idx="2">
                  <c:v>56</c:v>
                </c:pt>
                <c:pt idx="3">
                  <c:v>101</c:v>
                </c:pt>
                <c:pt idx="4">
                  <c:v>79</c:v>
                </c:pt>
                <c:pt idx="5">
                  <c:v>108</c:v>
                </c:pt>
                <c:pt idx="6">
                  <c:v>66</c:v>
                </c:pt>
                <c:pt idx="7">
                  <c:v>66</c:v>
                </c:pt>
                <c:pt idx="8">
                  <c:v>86</c:v>
                </c:pt>
                <c:pt idx="9">
                  <c:v>76</c:v>
                </c:pt>
                <c:pt idx="10">
                  <c:v>66</c:v>
                </c:pt>
                <c:pt idx="11">
                  <c:v>66</c:v>
                </c:pt>
                <c:pt idx="12">
                  <c:v>71</c:v>
                </c:pt>
                <c:pt idx="13">
                  <c:v>109</c:v>
                </c:pt>
                <c:pt idx="14">
                  <c:v>71</c:v>
                </c:pt>
                <c:pt idx="15">
                  <c:v>91</c:v>
                </c:pt>
                <c:pt idx="16">
                  <c:v>98</c:v>
                </c:pt>
                <c:pt idx="17">
                  <c:v>71</c:v>
                </c:pt>
                <c:pt idx="18">
                  <c:v>56</c:v>
                </c:pt>
                <c:pt idx="19">
                  <c:v>81</c:v>
                </c:pt>
                <c:pt idx="20">
                  <c:v>109</c:v>
                </c:pt>
                <c:pt idx="21">
                  <c:v>81</c:v>
                </c:pt>
                <c:pt idx="22">
                  <c:v>76</c:v>
                </c:pt>
                <c:pt idx="23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3D-CB49-A129-18AA90278B00}"/>
            </c:ext>
          </c:extLst>
        </c:ser>
        <c:ser>
          <c:idx val="1"/>
          <c:order val="1"/>
          <c:tx>
            <c:v>Predicted A (in gallons)</c:v>
          </c:tx>
          <c:spPr>
            <a:ln w="19050">
              <a:noFill/>
            </a:ln>
          </c:spPr>
          <c:xVal>
            <c:numRef>
              <c:f>Extra!$D$2:$D$25</c:f>
              <c:numCache>
                <c:formatCode>General</c:formatCode>
                <c:ptCount val="24"/>
                <c:pt idx="0">
                  <c:v>61.8</c:v>
                </c:pt>
                <c:pt idx="1">
                  <c:v>60.6</c:v>
                </c:pt>
                <c:pt idx="2">
                  <c:v>61.8</c:v>
                </c:pt>
                <c:pt idx="3">
                  <c:v>60.6</c:v>
                </c:pt>
                <c:pt idx="4">
                  <c:v>59.4</c:v>
                </c:pt>
                <c:pt idx="5">
                  <c:v>59.4</c:v>
                </c:pt>
                <c:pt idx="6">
                  <c:v>59.4</c:v>
                </c:pt>
                <c:pt idx="7">
                  <c:v>59.4</c:v>
                </c:pt>
                <c:pt idx="8">
                  <c:v>61.8</c:v>
                </c:pt>
                <c:pt idx="9">
                  <c:v>59.4</c:v>
                </c:pt>
                <c:pt idx="10">
                  <c:v>58.2</c:v>
                </c:pt>
                <c:pt idx="11">
                  <c:v>59.4</c:v>
                </c:pt>
                <c:pt idx="12">
                  <c:v>59.4</c:v>
                </c:pt>
                <c:pt idx="13">
                  <c:v>65.400000000000006</c:v>
                </c:pt>
                <c:pt idx="14">
                  <c:v>64.2</c:v>
                </c:pt>
                <c:pt idx="15">
                  <c:v>61.8</c:v>
                </c:pt>
                <c:pt idx="16">
                  <c:v>64.2</c:v>
                </c:pt>
                <c:pt idx="17">
                  <c:v>61.8</c:v>
                </c:pt>
                <c:pt idx="18">
                  <c:v>64.2</c:v>
                </c:pt>
                <c:pt idx="19">
                  <c:v>65.400000000000006</c:v>
                </c:pt>
                <c:pt idx="20">
                  <c:v>66.599999999999994</c:v>
                </c:pt>
                <c:pt idx="21">
                  <c:v>64.2</c:v>
                </c:pt>
                <c:pt idx="22">
                  <c:v>65.400000000000006</c:v>
                </c:pt>
                <c:pt idx="23">
                  <c:v>64.2</c:v>
                </c:pt>
              </c:numCache>
            </c:numRef>
          </c:xVal>
          <c:yVal>
            <c:numRef>
              <c:f>'Charts.3'!$B$82:$B$105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3D-CB49-A129-18AA90278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55536"/>
        <c:axId val="216859200"/>
      </c:scatterChart>
      <c:valAx>
        <c:axId val="288055536"/>
        <c:scaling>
          <c:orientation val="minMax"/>
          <c:max val="68"/>
          <c:min val="5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 (in lbs)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859200"/>
        <c:crosses val="autoZero"/>
        <c:crossBetween val="midCat"/>
        <c:majorUnit val="1"/>
      </c:valAx>
      <c:valAx>
        <c:axId val="216859200"/>
        <c:scaling>
          <c:orientation val="minMax"/>
          <c:max val="110"/>
          <c:min val="5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 (in gallons)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8055536"/>
        <c:crosses val="autoZero"/>
        <c:crossBetween val="midCat"/>
        <c:majorUnit val="10"/>
        <c:minorUnit val="4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Profit Vs Day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 (in $100)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data.2!$D$3:$D$26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data.2!$A$3:$A$26</c:f>
              <c:numCache>
                <c:formatCode>General</c:formatCode>
                <c:ptCount val="24"/>
                <c:pt idx="0">
                  <c:v>176.7</c:v>
                </c:pt>
                <c:pt idx="1">
                  <c:v>170.5</c:v>
                </c:pt>
                <c:pt idx="2">
                  <c:v>211.8</c:v>
                </c:pt>
                <c:pt idx="3">
                  <c:v>222.1</c:v>
                </c:pt>
                <c:pt idx="4">
                  <c:v>276.10000000000002</c:v>
                </c:pt>
                <c:pt idx="5">
                  <c:v>200.5</c:v>
                </c:pt>
                <c:pt idx="6">
                  <c:v>187.8</c:v>
                </c:pt>
                <c:pt idx="7">
                  <c:v>241.5</c:v>
                </c:pt>
                <c:pt idx="8">
                  <c:v>142.4</c:v>
                </c:pt>
                <c:pt idx="9">
                  <c:v>307.10000000000002</c:v>
                </c:pt>
                <c:pt idx="10">
                  <c:v>169.9</c:v>
                </c:pt>
                <c:pt idx="11">
                  <c:v>279</c:v>
                </c:pt>
                <c:pt idx="12">
                  <c:v>245.8</c:v>
                </c:pt>
                <c:pt idx="13">
                  <c:v>233.7</c:v>
                </c:pt>
                <c:pt idx="14">
                  <c:v>188.3</c:v>
                </c:pt>
                <c:pt idx="15">
                  <c:v>309.8</c:v>
                </c:pt>
                <c:pt idx="16">
                  <c:v>222.9</c:v>
                </c:pt>
                <c:pt idx="17">
                  <c:v>195.1</c:v>
                </c:pt>
                <c:pt idx="18">
                  <c:v>336</c:v>
                </c:pt>
                <c:pt idx="19">
                  <c:v>313.60000000000002</c:v>
                </c:pt>
                <c:pt idx="20">
                  <c:v>275.8</c:v>
                </c:pt>
                <c:pt idx="21">
                  <c:v>235.8</c:v>
                </c:pt>
                <c:pt idx="22">
                  <c:v>348.7</c:v>
                </c:pt>
                <c:pt idx="23">
                  <c:v>289.8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D-1440-A0B8-A21C85295759}"/>
            </c:ext>
          </c:extLst>
        </c:ser>
        <c:ser>
          <c:idx val="1"/>
          <c:order val="1"/>
          <c:tx>
            <c:v>Predicted Profit (in $100)</c:v>
          </c:tx>
          <c:spPr>
            <a:ln w="19050">
              <a:noFill/>
            </a:ln>
          </c:spPr>
          <c:xVal>
            <c:numRef>
              <c:f>data.2!$D$3:$D$26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'Charts.3'!$B$82:$B$106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ED-1440-A0B8-A21C85295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16864"/>
        <c:axId val="264030656"/>
      </c:scatterChart>
      <c:valAx>
        <c:axId val="27451686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4030656"/>
        <c:crosses val="autoZero"/>
        <c:crossBetween val="midCat"/>
      </c:valAx>
      <c:valAx>
        <c:axId val="264030656"/>
        <c:scaling>
          <c:orientation val="minMax"/>
          <c:max val="350"/>
          <c:min val="14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(in $100)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516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Material A Vs Day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(in gallons)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data.2!$D$3:$D$26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data.2!$B$3:$B$26</c:f>
              <c:numCache>
                <c:formatCode>General</c:formatCode>
                <c:ptCount val="24"/>
                <c:pt idx="0">
                  <c:v>66</c:v>
                </c:pt>
                <c:pt idx="1">
                  <c:v>66</c:v>
                </c:pt>
                <c:pt idx="2">
                  <c:v>56</c:v>
                </c:pt>
                <c:pt idx="3">
                  <c:v>101</c:v>
                </c:pt>
                <c:pt idx="4">
                  <c:v>79</c:v>
                </c:pt>
                <c:pt idx="5">
                  <c:v>108</c:v>
                </c:pt>
                <c:pt idx="6">
                  <c:v>66</c:v>
                </c:pt>
                <c:pt idx="7">
                  <c:v>66</c:v>
                </c:pt>
                <c:pt idx="8">
                  <c:v>86</c:v>
                </c:pt>
                <c:pt idx="9">
                  <c:v>76</c:v>
                </c:pt>
                <c:pt idx="10">
                  <c:v>66</c:v>
                </c:pt>
                <c:pt idx="11">
                  <c:v>66</c:v>
                </c:pt>
                <c:pt idx="12">
                  <c:v>71</c:v>
                </c:pt>
                <c:pt idx="13">
                  <c:v>109</c:v>
                </c:pt>
                <c:pt idx="14">
                  <c:v>71</c:v>
                </c:pt>
                <c:pt idx="15">
                  <c:v>91</c:v>
                </c:pt>
                <c:pt idx="16">
                  <c:v>98</c:v>
                </c:pt>
                <c:pt idx="17">
                  <c:v>71</c:v>
                </c:pt>
                <c:pt idx="18">
                  <c:v>56</c:v>
                </c:pt>
                <c:pt idx="19">
                  <c:v>81</c:v>
                </c:pt>
                <c:pt idx="20">
                  <c:v>109</c:v>
                </c:pt>
                <c:pt idx="21">
                  <c:v>81</c:v>
                </c:pt>
                <c:pt idx="22">
                  <c:v>76</c:v>
                </c:pt>
                <c:pt idx="23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0-6B4B-9EAB-C9540D0BFD6E}"/>
            </c:ext>
          </c:extLst>
        </c:ser>
        <c:ser>
          <c:idx val="1"/>
          <c:order val="1"/>
          <c:tx>
            <c:v>Predicted A (in gallons)</c:v>
          </c:tx>
          <c:spPr>
            <a:ln w="19050">
              <a:noFill/>
            </a:ln>
          </c:spPr>
          <c:xVal>
            <c:numRef>
              <c:f>data.2!$D$3:$D$26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'Charts.3'!$B$82:$B$106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C0-6B4B-9EAB-C9540D0BF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68208"/>
        <c:axId val="307270064"/>
      </c:scatterChart>
      <c:valAx>
        <c:axId val="307468208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270064"/>
        <c:crosses val="autoZero"/>
        <c:crossBetween val="midCat"/>
      </c:valAx>
      <c:valAx>
        <c:axId val="307270064"/>
        <c:scaling>
          <c:orientation val="minMax"/>
          <c:max val="110"/>
          <c:min val="5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 (in gallons)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468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Material B Vs Day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(in lbs)</c:v>
          </c:tx>
          <c:spPr>
            <a:ln w="19050">
              <a:noFill/>
            </a:ln>
          </c:spPr>
          <c:xVal>
            <c:numRef>
              <c:f>Extra!$A$2:$A$25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Extra!$D$2:$D$25</c:f>
              <c:numCache>
                <c:formatCode>General</c:formatCode>
                <c:ptCount val="24"/>
                <c:pt idx="0">
                  <c:v>61.8</c:v>
                </c:pt>
                <c:pt idx="1">
                  <c:v>60.6</c:v>
                </c:pt>
                <c:pt idx="2">
                  <c:v>61.8</c:v>
                </c:pt>
                <c:pt idx="3">
                  <c:v>60.6</c:v>
                </c:pt>
                <c:pt idx="4">
                  <c:v>59.4</c:v>
                </c:pt>
                <c:pt idx="5">
                  <c:v>59.4</c:v>
                </c:pt>
                <c:pt idx="6">
                  <c:v>59.4</c:v>
                </c:pt>
                <c:pt idx="7">
                  <c:v>59.4</c:v>
                </c:pt>
                <c:pt idx="8">
                  <c:v>61.8</c:v>
                </c:pt>
                <c:pt idx="9">
                  <c:v>59.4</c:v>
                </c:pt>
                <c:pt idx="10">
                  <c:v>58.2</c:v>
                </c:pt>
                <c:pt idx="11">
                  <c:v>59.4</c:v>
                </c:pt>
                <c:pt idx="12">
                  <c:v>59.4</c:v>
                </c:pt>
                <c:pt idx="13">
                  <c:v>65.400000000000006</c:v>
                </c:pt>
                <c:pt idx="14">
                  <c:v>64.2</c:v>
                </c:pt>
                <c:pt idx="15">
                  <c:v>61.8</c:v>
                </c:pt>
                <c:pt idx="16">
                  <c:v>64.2</c:v>
                </c:pt>
                <c:pt idx="17">
                  <c:v>61.8</c:v>
                </c:pt>
                <c:pt idx="18">
                  <c:v>64.2</c:v>
                </c:pt>
                <c:pt idx="19">
                  <c:v>65.400000000000006</c:v>
                </c:pt>
                <c:pt idx="20">
                  <c:v>66.599999999999994</c:v>
                </c:pt>
                <c:pt idx="21">
                  <c:v>64.2</c:v>
                </c:pt>
                <c:pt idx="22">
                  <c:v>65.400000000000006</c:v>
                </c:pt>
                <c:pt idx="23">
                  <c:v>64.2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9-B34C-8331-9C71281EEC8C}"/>
            </c:ext>
          </c:extLst>
        </c:ser>
        <c:ser>
          <c:idx val="1"/>
          <c:order val="1"/>
          <c:tx>
            <c:v>Predicted B (in lbs)</c:v>
          </c:tx>
          <c:spPr>
            <a:ln w="19050">
              <a:noFill/>
            </a:ln>
          </c:spPr>
          <c:xVal>
            <c:numRef>
              <c:f>Extra!$A$2:$A$25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'Charts.3'!$B$82:$B$105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9-B34C-8331-9C71281EE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38032"/>
        <c:axId val="269958672"/>
      </c:scatterChart>
      <c:valAx>
        <c:axId val="271738032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9958672"/>
        <c:crosses val="autoZero"/>
        <c:crossBetween val="midCat"/>
      </c:valAx>
      <c:valAx>
        <c:axId val="269958672"/>
        <c:scaling>
          <c:orientation val="minMax"/>
          <c:max val="67"/>
          <c:min val="5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 (in lbs)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738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Histogram of Profit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Extra!$A$29:$A$33</c:f>
              <c:strCache>
                <c:ptCount val="5"/>
                <c:pt idx="0">
                  <c:v>142.4</c:v>
                </c:pt>
                <c:pt idx="1">
                  <c:v>193.975</c:v>
                </c:pt>
                <c:pt idx="2">
                  <c:v>245.55</c:v>
                </c:pt>
                <c:pt idx="3">
                  <c:v>297.125</c:v>
                </c:pt>
                <c:pt idx="4">
                  <c:v>More</c:v>
                </c:pt>
              </c:strCache>
            </c:strRef>
          </c:cat>
          <c:val>
            <c:numRef>
              <c:f>Extra!$B$29:$B$33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8-BF4F-8896-D29EC58F2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427056"/>
        <c:axId val="319703984"/>
      </c:barChart>
      <c:catAx>
        <c:axId val="30642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(in $100)</a:t>
                </a:r>
              </a:p>
            </c:rich>
          </c:tx>
          <c:layout>
            <c:manualLayout>
              <c:xMode val="edge"/>
              <c:yMode val="edge"/>
              <c:x val="0.42848109430007258"/>
              <c:y val="0.892040182196956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19703984"/>
        <c:crosses val="autoZero"/>
        <c:auto val="1"/>
        <c:lblAlgn val="ctr"/>
        <c:lblOffset val="100"/>
        <c:noMultiLvlLbl val="0"/>
      </c:catAx>
      <c:valAx>
        <c:axId val="31970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2.3890784982935155E-2"/>
              <c:y val="0.361333992443769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64270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Histogram of Material 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Extra!$D$29:$D$33</c:f>
              <c:strCache>
                <c:ptCount val="5"/>
                <c:pt idx="0">
                  <c:v>56</c:v>
                </c:pt>
                <c:pt idx="1">
                  <c:v>69.25</c:v>
                </c:pt>
                <c:pt idx="2">
                  <c:v>82.5</c:v>
                </c:pt>
                <c:pt idx="3">
                  <c:v>95.75</c:v>
                </c:pt>
                <c:pt idx="4">
                  <c:v>More</c:v>
                </c:pt>
              </c:strCache>
            </c:strRef>
          </c:cat>
          <c:val>
            <c:numRef>
              <c:f>Extra!$E$29:$E$33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4-074F-9A9E-19C0C221A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089024"/>
        <c:axId val="318784960"/>
      </c:barChart>
      <c:catAx>
        <c:axId val="30708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Material A (in gallons)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784960"/>
        <c:crosses val="autoZero"/>
        <c:auto val="1"/>
        <c:lblAlgn val="ctr"/>
        <c:lblOffset val="100"/>
        <c:noMultiLvlLbl val="0"/>
      </c:catAx>
      <c:valAx>
        <c:axId val="318784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2.3890784982935155E-2"/>
              <c:y val="0.361333992443769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70890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Histogram of Material 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Extra!$F$29:$F$33</c:f>
              <c:strCache>
                <c:ptCount val="5"/>
                <c:pt idx="0">
                  <c:v>58.2</c:v>
                </c:pt>
                <c:pt idx="1">
                  <c:v>60.3</c:v>
                </c:pt>
                <c:pt idx="2">
                  <c:v>62.4</c:v>
                </c:pt>
                <c:pt idx="3">
                  <c:v>64.5</c:v>
                </c:pt>
                <c:pt idx="4">
                  <c:v>More</c:v>
                </c:pt>
              </c:strCache>
            </c:strRef>
          </c:cat>
          <c:val>
            <c:numRef>
              <c:f>Extra!$G$29:$G$33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A-3642-9342-447173C8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427856"/>
        <c:axId val="260080208"/>
      </c:barChart>
      <c:catAx>
        <c:axId val="30642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Material B (in lbs)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080208"/>
        <c:crosses val="autoZero"/>
        <c:auto val="1"/>
        <c:lblAlgn val="ctr"/>
        <c:lblOffset val="100"/>
        <c:noMultiLvlLbl val="0"/>
      </c:catAx>
      <c:valAx>
        <c:axId val="26008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2.3890784982935155E-2"/>
              <c:y val="0.361333992443769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64278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</xdr:row>
      <xdr:rowOff>0</xdr:rowOff>
    </xdr:from>
    <xdr:to>
      <xdr:col>11</xdr:col>
      <xdr:colOff>736600</xdr:colOff>
      <xdr:row>18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0838D6-ECA2-E94B-9A1A-1E0DA71BB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19</xdr:row>
      <xdr:rowOff>0</xdr:rowOff>
    </xdr:from>
    <xdr:to>
      <xdr:col>11</xdr:col>
      <xdr:colOff>736600</xdr:colOff>
      <xdr:row>36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432368-231A-1C40-A007-3435F6E4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762000</xdr:colOff>
      <xdr:row>1</xdr:row>
      <xdr:rowOff>0</xdr:rowOff>
    </xdr:from>
    <xdr:to>
      <xdr:col>19</xdr:col>
      <xdr:colOff>25400</xdr:colOff>
      <xdr:row>18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034DDE-397B-4043-8111-2EEF07302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647700</xdr:colOff>
      <xdr:row>37</xdr:row>
      <xdr:rowOff>12700</xdr:rowOff>
    </xdr:from>
    <xdr:to>
      <xdr:col>11</xdr:col>
      <xdr:colOff>736600</xdr:colOff>
      <xdr:row>56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9DC85D-51C5-F348-98B0-606D731AE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762000</xdr:colOff>
      <xdr:row>19</xdr:row>
      <xdr:rowOff>0</xdr:rowOff>
    </xdr:from>
    <xdr:to>
      <xdr:col>19</xdr:col>
      <xdr:colOff>25400</xdr:colOff>
      <xdr:row>36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01971D-6C9A-2548-8700-8C241657A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762000</xdr:colOff>
      <xdr:row>37</xdr:row>
      <xdr:rowOff>0</xdr:rowOff>
    </xdr:from>
    <xdr:to>
      <xdr:col>19</xdr:col>
      <xdr:colOff>25400</xdr:colOff>
      <xdr:row>56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C892E0-152A-2743-8CD8-F3E0E37D2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419100</xdr:colOff>
      <xdr:row>14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EA87C6-E4CD-9740-B6D5-1BF62C22A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4</xdr:col>
      <xdr:colOff>419100</xdr:colOff>
      <xdr:row>28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C1781D-5780-7A4F-9841-24F03B491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419100</xdr:colOff>
      <xdr:row>42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28E8DCA-53AB-A443-BF14-F5C098CA6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4</xdr:col>
      <xdr:colOff>419100</xdr:colOff>
      <xdr:row>56</xdr:row>
      <xdr:rowOff>190500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967B013-230A-6E46-8B5A-7D3E20627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1</xdr:row>
      <xdr:rowOff>203068</xdr:rowOff>
    </xdr:from>
    <xdr:ext cx="3943350" cy="6351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8AAEBC9-49EE-1945-9180-FF04406F8DDA}"/>
                </a:ext>
              </a:extLst>
            </xdr:cNvPr>
            <xdr:cNvSpPr txBox="1"/>
          </xdr:nvSpPr>
          <xdr:spPr>
            <a:xfrm>
              <a:off x="63500" y="406268"/>
              <a:ext cx="3943350" cy="63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b="1" i="0">
                        <a:latin typeface="Cambria Math" panose="02040503050406030204" pitchFamily="18" charset="0"/>
                      </a:rPr>
                      <m:t>𝐅𝐨𝐫</m:t>
                    </m:r>
                    <m:r>
                      <a:rPr lang="en-US" sz="1200" b="1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1" i="0">
                        <a:latin typeface="Cambria Math" panose="02040503050406030204" pitchFamily="18" charset="0"/>
                      </a:rPr>
                      <m:t>𝟎𝐭𝐡</m:t>
                    </m:r>
                    <m:r>
                      <a:rPr lang="en-US" sz="1200" b="1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1" i="0">
                        <a:latin typeface="Cambria Math" panose="02040503050406030204" pitchFamily="18" charset="0"/>
                      </a:rPr>
                      <m:t>𝐨𝐫𝐝𝐞𝐫</m:t>
                    </m:r>
                    <m:r>
                      <a:rPr lang="en-US" sz="1200" b="1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1" i="0">
                        <a:latin typeface="Cambria Math" panose="02040503050406030204" pitchFamily="18" charset="0"/>
                      </a:rPr>
                      <m:t>𝐦𝐨𝐝𝐞𝐥</m:t>
                    </m:r>
                    <m:r>
                      <a:rPr lang="en-US" sz="1200" b="1" i="0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200" b="1" i="0">
                        <a:latin typeface="Cambria Math" panose="02040503050406030204" pitchFamily="18" charset="0"/>
                      </a:rPr>
                      <m:t>𝐬𝐢𝐧𝐜𝐞</m:t>
                    </m:r>
                    <m:r>
                      <a:rPr lang="en-US" sz="1200" b="1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1" i="0">
                        <a:latin typeface="Cambria Math" panose="02040503050406030204" pitchFamily="18" charset="0"/>
                      </a:rPr>
                      <m:t>𝐄</m:t>
                    </m:r>
                    <m:d>
                      <m:d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1" i="0">
                            <a:latin typeface="Cambria Math" panose="02040503050406030204" pitchFamily="18" charset="0"/>
                          </a:rPr>
                          <m:t>𝐲</m:t>
                        </m:r>
                      </m:e>
                    </m:d>
                    <m:r>
                      <a:rPr lang="en-US" sz="12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l-GR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en-U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en-U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</m:oMath>
                </m:oMathPara>
              </a14:m>
              <a:endParaRPr lang="en-US" sz="1200" b="1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𝑬</m:t>
                      </m:r>
                      <m:d>
                        <m:dPr>
                          <m:ctrlPr>
                            <a:rPr lang="en-US" sz="1200" b="1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200" b="1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𝒚</m:t>
                          </m:r>
                        </m:e>
                      </m:d>
                    </m:e>
                  </m:acc>
                  <m:r>
                    <a:rPr lang="en-US" sz="1200" b="1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̂"/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𝝁</m:t>
                      </m:r>
                    </m:e>
                  </m:acc>
                  <m:r>
                    <a:rPr lang="en-US" sz="1200" b="1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̂"/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2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200" b="1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𝜷</m:t>
                          </m:r>
                        </m:e>
                        <m:sub>
                          <m:r>
                            <a:rPr lang="en-US" sz="1200" b="1" i="1">
                              <a:latin typeface="Cambria Math" panose="02040503050406030204" pitchFamily="18" charset="0"/>
                            </a:rPr>
                            <m:t>𝟎</m:t>
                          </m:r>
                        </m:sub>
                      </m:sSub>
                    </m:e>
                  </m:acc>
                  <m:r>
                    <a:rPr lang="en-US" sz="1200" b="1" i="1">
                      <a:latin typeface="Cambria Math" panose="02040503050406030204" pitchFamily="18" charset="0"/>
                    </a:rPr>
                    <m:t>.</m:t>
                  </m:r>
                </m:oMath>
              </a14:m>
              <a:r>
                <a:rPr lang="en-US" sz="1200" b="1" i="0">
                  <a:latin typeface="Times New Roman" panose="02020603050405020304" pitchFamily="18" charset="0"/>
                </a:rPr>
                <a:t> Since,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2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𝝁</m:t>
                      </m:r>
                    </m:e>
                  </m:acc>
                  <m:r>
                    <a:rPr lang="en-US" sz="1200" b="1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𝑷</m:t>
                      </m:r>
                    </m:e>
                  </m:acc>
                </m:oMath>
              </a14:m>
              <a:r>
                <a:rPr lang="en-US" sz="1200" b="1" i="0">
                  <a:latin typeface="Times New Roman" panose="02020603050405020304" pitchFamily="18" charset="0"/>
                </a:rPr>
                <a:t>,</a:t>
              </a:r>
              <a:r>
                <a:rPr lang="en-US" sz="1200" b="1" i="0" baseline="0">
                  <a:latin typeface="Times New Roman" panose="02020603050405020304" pitchFamily="18" charset="0"/>
                </a:rPr>
                <a:t> </a:t>
              </a:r>
              <a:r>
                <a:rPr lang="en-US" sz="1200" b="1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for this particualar</a:t>
              </a:r>
              <a:r>
                <a:rPr lang="en-US" sz="1200" b="1" i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data set, 0th order model is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2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</m:ctrlPr>
                    </m:accPr>
                    <m:e>
                      <m:r>
                        <a:rPr lang="en-US" sz="12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𝑷</m:t>
                      </m:r>
                    </m:e>
                  </m:acc>
                  <m:r>
                    <a:rPr lang="en-US" sz="12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= </m:t>
                  </m:r>
                  <m:r>
                    <a:rPr lang="en-US" sz="12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𝟐𝟒𝟎</m:t>
                  </m:r>
                  <m:r>
                    <a:rPr lang="en-US" sz="12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.</m:t>
                  </m:r>
                  <m:r>
                    <a:rPr lang="en-US" sz="12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𝟖𝟔𝟐𝟓</m:t>
                  </m:r>
                </m:oMath>
              </a14:m>
              <a:r>
                <a:rPr lang="en-US" sz="1200" b="1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. 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8AAEBC9-49EE-1945-9180-FF04406F8DDA}"/>
                </a:ext>
              </a:extLst>
            </xdr:cNvPr>
            <xdr:cNvSpPr txBox="1"/>
          </xdr:nvSpPr>
          <xdr:spPr>
            <a:xfrm>
              <a:off x="63500" y="406268"/>
              <a:ext cx="3943350" cy="63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𝐅𝐨𝐫 𝟎𝐭𝐡 𝐨𝐫𝐝𝐞𝐫 𝐦𝐨𝐝𝐞𝐥, 𝐬𝐢𝐧𝐜𝐞 𝐄(𝐲)=</a:t>
              </a:r>
              <a:r>
                <a:rPr lang="el-GR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𝜷_𝟎, </a:t>
              </a:r>
              <a:endParaRPr lang="en-US" sz="1200" b="1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(𝑬(𝒚) ) ̂</a:t>
              </a:r>
              <a:r>
                <a:rPr lang="en-US" sz="1200" b="1" i="0">
                  <a:latin typeface="Cambria Math" panose="02040503050406030204" pitchFamily="18" charset="0"/>
                </a:rPr>
                <a:t>=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 ̂</a:t>
              </a:r>
              <a:r>
                <a:rPr lang="en-US" sz="1200" b="1" i="0">
                  <a:latin typeface="Cambria Math" panose="02040503050406030204" pitchFamily="18" charset="0"/>
                </a:rPr>
                <a:t>=(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en-US" sz="1200" b="1" i="0">
                  <a:latin typeface="Cambria Math" panose="02040503050406030204" pitchFamily="18" charset="0"/>
                </a:rPr>
                <a:t>𝟎 ) ̂.</a:t>
              </a:r>
              <a:r>
                <a:rPr lang="en-US" sz="1200" b="1" i="0">
                  <a:latin typeface="Times New Roman" panose="02020603050405020304" pitchFamily="18" charset="0"/>
                </a:rPr>
                <a:t> Since, 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 ̂=𝑷 ̅</a:t>
              </a:r>
              <a:r>
                <a:rPr lang="en-US" sz="1200" b="1" i="0">
                  <a:latin typeface="Times New Roman" panose="02020603050405020304" pitchFamily="18" charset="0"/>
                </a:rPr>
                <a:t>,</a:t>
              </a:r>
              <a:r>
                <a:rPr lang="en-US" sz="1200" b="1" i="0" baseline="0">
                  <a:latin typeface="Times New Roman" panose="02020603050405020304" pitchFamily="18" charset="0"/>
                </a:rPr>
                <a:t> </a:t>
              </a:r>
              <a:r>
                <a:rPr lang="en-US" sz="1200" b="1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for this particualar</a:t>
              </a:r>
              <a:r>
                <a:rPr lang="en-US" sz="1200" b="1" i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data set, 0th order model is </a:t>
              </a:r>
              <a:r>
                <a:rPr lang="en-US" sz="1200" b="1" i="0" baseline="0">
                  <a:latin typeface="Cambria Math" panose="02040503050406030204" pitchFamily="18" charset="0"/>
                  <a:cs typeface="Times New Roman" panose="02020603050405020304" pitchFamily="18" charset="0"/>
                </a:rPr>
                <a:t>𝑷 ̂= 𝟐𝟒𝟎.𝟖𝟔𝟐𝟓</a:t>
              </a:r>
              <a:r>
                <a:rPr lang="en-US" sz="1200" b="1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. </a:t>
              </a:r>
            </a:p>
          </xdr:txBody>
        </xdr:sp>
      </mc:Fallback>
    </mc:AlternateContent>
    <xdr:clientData/>
  </xdr:oneCellAnchor>
  <xdr:oneCellAnchor>
    <xdr:from>
      <xdr:col>1</xdr:col>
      <xdr:colOff>0</xdr:colOff>
      <xdr:row>8</xdr:row>
      <xdr:rowOff>12700</xdr:rowOff>
    </xdr:from>
    <xdr:ext cx="965200" cy="177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5C1EEEB-05F8-3748-9536-27288E6D854B}"/>
                </a:ext>
              </a:extLst>
            </xdr:cNvPr>
            <xdr:cNvSpPr txBox="1"/>
          </xdr:nvSpPr>
          <xdr:spPr>
            <a:xfrm>
              <a:off x="1244600" y="1638300"/>
              <a:ext cx="965200" cy="177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P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200" b="0" i="0">
                            <a:latin typeface="Cambria Math" panose="02040503050406030204" pitchFamily="18" charset="0"/>
                          </a:rPr>
                          <m:t>i</m:t>
                        </m:r>
                      </m:sub>
                    </m:sSub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5C1EEEB-05F8-3748-9536-27288E6D854B}"/>
                </a:ext>
              </a:extLst>
            </xdr:cNvPr>
            <xdr:cNvSpPr txBox="1"/>
          </xdr:nvSpPr>
          <xdr:spPr>
            <a:xfrm>
              <a:off x="1244600" y="1638300"/>
              <a:ext cx="965200" cy="177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P_i</a:t>
              </a:r>
              <a:endParaRPr lang="en-US" sz="1200" i="0"/>
            </a:p>
          </xdr:txBody>
        </xdr:sp>
      </mc:Fallback>
    </mc:AlternateContent>
    <xdr:clientData/>
  </xdr:oneCellAnchor>
  <xdr:oneCellAnchor>
    <xdr:from>
      <xdr:col>2</xdr:col>
      <xdr:colOff>0</xdr:colOff>
      <xdr:row>8</xdr:row>
      <xdr:rowOff>12700</xdr:rowOff>
    </xdr:from>
    <xdr:ext cx="1257300" cy="177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9D46CEC-55F9-FA49-9772-DD8F62BC905A}"/>
                </a:ext>
              </a:extLst>
            </xdr:cNvPr>
            <xdr:cNvSpPr txBox="1"/>
          </xdr:nvSpPr>
          <xdr:spPr>
            <a:xfrm>
              <a:off x="1828800" y="1638300"/>
              <a:ext cx="1257300" cy="177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200" b="0" i="0">
                                <a:latin typeface="Cambria Math" panose="02040503050406030204" pitchFamily="18" charset="0"/>
                              </a:rPr>
                              <m:t>P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200" b="0" i="0">
                                <a:latin typeface="Cambria Math" panose="02040503050406030204" pitchFamily="18" charset="0"/>
                              </a:rPr>
                              <m:t>i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200" i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9D46CEC-55F9-FA49-9772-DD8F62BC905A}"/>
                </a:ext>
              </a:extLst>
            </xdr:cNvPr>
            <xdr:cNvSpPr txBox="1"/>
          </xdr:nvSpPr>
          <xdr:spPr>
            <a:xfrm>
              <a:off x="1828800" y="1638300"/>
              <a:ext cx="1257300" cy="177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(</a:t>
              </a:r>
              <a:r>
                <a:rPr lang="en-US" sz="1200" b="0" i="0">
                  <a:latin typeface="Cambria Math" panose="02040503050406030204" pitchFamily="18" charset="0"/>
                </a:rPr>
                <a:t>P_i ) ̂</a:t>
              </a:r>
              <a:endParaRPr lang="en-US" sz="1200" i="0"/>
            </a:p>
          </xdr:txBody>
        </xdr:sp>
      </mc:Fallback>
    </mc:AlternateContent>
    <xdr:clientData/>
  </xdr:oneCellAnchor>
  <xdr:oneCellAnchor>
    <xdr:from>
      <xdr:col>3</xdr:col>
      <xdr:colOff>6350</xdr:colOff>
      <xdr:row>8</xdr:row>
      <xdr:rowOff>12700</xdr:rowOff>
    </xdr:from>
    <xdr:ext cx="81915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AC7F032-699D-2847-BBB2-13A9CC7E811D}"/>
                </a:ext>
              </a:extLst>
            </xdr:cNvPr>
            <xdr:cNvSpPr txBox="1"/>
          </xdr:nvSpPr>
          <xdr:spPr>
            <a:xfrm>
              <a:off x="2825750" y="1638300"/>
              <a:ext cx="81915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P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i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P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i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AC7F032-699D-2847-BBB2-13A9CC7E811D}"/>
                </a:ext>
              </a:extLst>
            </xdr:cNvPr>
            <xdr:cNvSpPr txBox="1"/>
          </xdr:nvSpPr>
          <xdr:spPr>
            <a:xfrm>
              <a:off x="2825750" y="1638300"/>
              <a:ext cx="81915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</a:t>
              </a:r>
              <a:r>
                <a:rPr lang="en-US" sz="1100" b="0" i="0">
                  <a:latin typeface="Cambria Math" panose="02040503050406030204" pitchFamily="18" charset="0"/>
                </a:rPr>
                <a:t>P_i−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P_i ) ̂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203200</xdr:colOff>
      <xdr:row>6</xdr:row>
      <xdr:rowOff>114300</xdr:rowOff>
    </xdr:from>
    <xdr:to>
      <xdr:col>10</xdr:col>
      <xdr:colOff>787400</xdr:colOff>
      <xdr:row>23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397DE5-3B86-F545-B817-2FA6AD083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190740</xdr:colOff>
      <xdr:row>27</xdr:row>
      <xdr:rowOff>38100</xdr:rowOff>
    </xdr:from>
    <xdr:to>
      <xdr:col>10</xdr:col>
      <xdr:colOff>787400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F5F90A-2BF0-894E-A3BB-7CA8F73BC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178280</xdr:colOff>
      <xdr:row>49</xdr:row>
      <xdr:rowOff>25400</xdr:rowOff>
    </xdr:from>
    <xdr:to>
      <xdr:col>10</xdr:col>
      <xdr:colOff>787400</xdr:colOff>
      <xdr:row>73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9779A2-2E31-9646-881D-42C85D3D5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22</xdr:row>
      <xdr:rowOff>25400</xdr:rowOff>
    </xdr:from>
    <xdr:to>
      <xdr:col>8</xdr:col>
      <xdr:colOff>571500</xdr:colOff>
      <xdr:row>39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C5517-6907-C541-9FB8-E67915F77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42</xdr:row>
      <xdr:rowOff>25400</xdr:rowOff>
    </xdr:from>
    <xdr:to>
      <xdr:col>8</xdr:col>
      <xdr:colOff>571500</xdr:colOff>
      <xdr:row>63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7ADD72-C56D-1D44-8DEE-D9025A987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25</xdr:row>
      <xdr:rowOff>12700</xdr:rowOff>
    </xdr:from>
    <xdr:to>
      <xdr:col>8</xdr:col>
      <xdr:colOff>571500</xdr:colOff>
      <xdr:row>41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F10E80-4ACE-A145-B1E5-9CF70A682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241300</xdr:colOff>
      <xdr:row>44</xdr:row>
      <xdr:rowOff>25400</xdr:rowOff>
    </xdr:from>
    <xdr:to>
      <xdr:col>8</xdr:col>
      <xdr:colOff>571500</xdr:colOff>
      <xdr:row>64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169EEA-A5C0-9A47-A119-D7C8619DC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23</xdr:row>
      <xdr:rowOff>12700</xdr:rowOff>
    </xdr:from>
    <xdr:to>
      <xdr:col>8</xdr:col>
      <xdr:colOff>444500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BE7618-3793-4B43-8364-07B752C6D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43</xdr:row>
      <xdr:rowOff>25400</xdr:rowOff>
    </xdr:from>
    <xdr:to>
      <xdr:col>8</xdr:col>
      <xdr:colOff>444500</xdr:colOff>
      <xdr:row>64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2103D3-5432-A544-9C4B-0BE13A524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29</xdr:row>
      <xdr:rowOff>12700</xdr:rowOff>
    </xdr:from>
    <xdr:to>
      <xdr:col>8</xdr:col>
      <xdr:colOff>444500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2A3BC-ACF5-C644-87DA-1839E242A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139700</xdr:colOff>
      <xdr:row>48</xdr:row>
      <xdr:rowOff>25400</xdr:rowOff>
    </xdr:from>
    <xdr:to>
      <xdr:col>8</xdr:col>
      <xdr:colOff>444500</xdr:colOff>
      <xdr:row>65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E2719A-7444-3447-A85F-A0E62C9FF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24</xdr:row>
      <xdr:rowOff>12700</xdr:rowOff>
    </xdr:from>
    <xdr:to>
      <xdr:col>8</xdr:col>
      <xdr:colOff>457200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7F674-340A-AD4D-9492-EDF3CE0E2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45</xdr:row>
      <xdr:rowOff>25400</xdr:rowOff>
    </xdr:from>
    <xdr:to>
      <xdr:col>8</xdr:col>
      <xdr:colOff>469900</xdr:colOff>
      <xdr:row>66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9440E-6274-C845-BCDC-CED5CACBC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68</xdr:row>
      <xdr:rowOff>18143</xdr:rowOff>
    </xdr:from>
    <xdr:to>
      <xdr:col>14</xdr:col>
      <xdr:colOff>381000</xdr:colOff>
      <xdr:row>93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1D653-9625-1A47-82CB-C0310F20C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21</xdr:row>
      <xdr:rowOff>12700</xdr:rowOff>
    </xdr:from>
    <xdr:to>
      <xdr:col>14</xdr:col>
      <xdr:colOff>381000</xdr:colOff>
      <xdr:row>39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DD946-C26B-904D-8953-C89A8D30D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42</xdr:row>
      <xdr:rowOff>12699</xdr:rowOff>
    </xdr:from>
    <xdr:to>
      <xdr:col>14</xdr:col>
      <xdr:colOff>381000</xdr:colOff>
      <xdr:row>65</xdr:row>
      <xdr:rowOff>181428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CEB466-3504-5E41-AE38-832F74EE9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7AD6-A626-1349-8CF5-85F6C0DC880E}">
  <sheetPr>
    <pageSetUpPr fitToPage="1"/>
  </sheetPr>
  <dimension ref="A1:L62"/>
  <sheetViews>
    <sheetView topLeftCell="A49" zoomScaleNormal="100" workbookViewId="0">
      <selection activeCell="E68" sqref="E68"/>
    </sheetView>
  </sheetViews>
  <sheetFormatPr baseColWidth="10" defaultRowHeight="16"/>
  <cols>
    <col min="1" max="1" width="16.5" style="1" bestFit="1" customWidth="1"/>
    <col min="2" max="2" width="19.33203125" style="1" bestFit="1" customWidth="1"/>
    <col min="3" max="3" width="16.5" style="1" bestFit="1" customWidth="1"/>
    <col min="4" max="4" width="12.83203125" style="1" bestFit="1" customWidth="1"/>
    <col min="5" max="5" width="16.5" style="1" customWidth="1"/>
    <col min="6" max="6" width="12.83203125" style="1" bestFit="1" customWidth="1"/>
    <col min="7" max="7" width="16.5" style="1" bestFit="1" customWidth="1"/>
    <col min="8" max="8" width="12.83203125" style="1" bestFit="1" customWidth="1"/>
    <col min="9" max="9" width="5.1640625" style="1" bestFit="1" customWidth="1"/>
    <col min="10" max="10" width="7.1640625" style="1" bestFit="1" customWidth="1"/>
    <col min="11" max="11" width="8.1640625" style="1" bestFit="1" customWidth="1"/>
    <col min="12" max="12" width="11.1640625" style="1" bestFit="1" customWidth="1"/>
    <col min="13" max="13" width="6.1640625" style="1" bestFit="1" customWidth="1"/>
    <col min="14" max="14" width="10.1640625" style="1" bestFit="1" customWidth="1"/>
    <col min="15" max="15" width="8.5" style="1" bestFit="1" customWidth="1"/>
    <col min="16" max="16" width="9.1640625" style="1" bestFit="1" customWidth="1"/>
    <col min="17" max="17" width="8.5" style="1" bestFit="1" customWidth="1"/>
    <col min="18" max="18" width="8.33203125" style="1" bestFit="1" customWidth="1"/>
    <col min="19" max="19" width="10.1640625" style="1" bestFit="1" customWidth="1"/>
    <col min="20" max="16384" width="10.83203125" style="1"/>
  </cols>
  <sheetData>
    <row r="1" spans="1:10">
      <c r="A1" s="46" t="s">
        <v>55</v>
      </c>
      <c r="B1" s="46" t="s">
        <v>56</v>
      </c>
      <c r="C1" s="46" t="s">
        <v>63</v>
      </c>
      <c r="D1" s="46" t="s">
        <v>84</v>
      </c>
      <c r="J1" s="12" t="s">
        <v>100</v>
      </c>
    </row>
    <row r="2" spans="1:10">
      <c r="A2" s="21" t="s">
        <v>1</v>
      </c>
      <c r="B2" s="21" t="s">
        <v>49</v>
      </c>
      <c r="C2" s="21" t="s">
        <v>50</v>
      </c>
      <c r="D2" s="21" t="s">
        <v>0</v>
      </c>
      <c r="E2" s="21" t="s">
        <v>51</v>
      </c>
      <c r="F2" s="21" t="s">
        <v>52</v>
      </c>
      <c r="G2" s="21" t="s">
        <v>81</v>
      </c>
      <c r="H2" s="21" t="s">
        <v>53</v>
      </c>
      <c r="I2" s="21" t="s">
        <v>82</v>
      </c>
      <c r="J2" s="21" t="s">
        <v>83</v>
      </c>
    </row>
    <row r="3" spans="1:10">
      <c r="A3" s="17">
        <v>176.7</v>
      </c>
      <c r="B3" s="17">
        <v>66</v>
      </c>
      <c r="C3" s="17">
        <v>61.8</v>
      </c>
      <c r="D3" s="17">
        <v>1</v>
      </c>
      <c r="E3" s="17">
        <f>B3^2</f>
        <v>4356</v>
      </c>
      <c r="F3" s="17">
        <f>C3^2</f>
        <v>3819.24</v>
      </c>
      <c r="G3" s="17">
        <f>D3^2</f>
        <v>1</v>
      </c>
      <c r="H3" s="17">
        <f>B3*C3</f>
        <v>4078.7999999999997</v>
      </c>
      <c r="I3" s="17">
        <f>B3*D3</f>
        <v>66</v>
      </c>
      <c r="J3" s="17">
        <f>C3*D3</f>
        <v>61.8</v>
      </c>
    </row>
    <row r="4" spans="1:10">
      <c r="A4" s="17">
        <v>170.5</v>
      </c>
      <c r="B4" s="17">
        <v>66</v>
      </c>
      <c r="C4" s="17">
        <v>60.6</v>
      </c>
      <c r="D4" s="17">
        <v>2</v>
      </c>
      <c r="E4" s="17">
        <f t="shared" ref="E4:E26" si="0">B4^2</f>
        <v>4356</v>
      </c>
      <c r="F4" s="17">
        <f t="shared" ref="F4:F26" si="1">C4^2</f>
        <v>3672.36</v>
      </c>
      <c r="G4" s="17">
        <f t="shared" ref="G4:G26" si="2">D4^2</f>
        <v>4</v>
      </c>
      <c r="H4" s="17">
        <f t="shared" ref="H4:H26" si="3">B4*C4</f>
        <v>3999.6</v>
      </c>
      <c r="I4" s="17">
        <f t="shared" ref="I4:I26" si="4">B4*D4</f>
        <v>132</v>
      </c>
      <c r="J4" s="17">
        <f t="shared" ref="J4:J26" si="5">C4*D4</f>
        <v>121.2</v>
      </c>
    </row>
    <row r="5" spans="1:10">
      <c r="A5" s="17">
        <v>211.8</v>
      </c>
      <c r="B5" s="17">
        <v>56</v>
      </c>
      <c r="C5" s="17">
        <v>61.8</v>
      </c>
      <c r="D5" s="17">
        <v>3</v>
      </c>
      <c r="E5" s="17">
        <f t="shared" si="0"/>
        <v>3136</v>
      </c>
      <c r="F5" s="17">
        <f t="shared" si="1"/>
        <v>3819.24</v>
      </c>
      <c r="G5" s="17">
        <f t="shared" si="2"/>
        <v>9</v>
      </c>
      <c r="H5" s="17">
        <f t="shared" si="3"/>
        <v>3460.7999999999997</v>
      </c>
      <c r="I5" s="17">
        <f t="shared" si="4"/>
        <v>168</v>
      </c>
      <c r="J5" s="17">
        <f t="shared" si="5"/>
        <v>185.39999999999998</v>
      </c>
    </row>
    <row r="6" spans="1:10">
      <c r="A6" s="17">
        <v>222.1</v>
      </c>
      <c r="B6" s="17">
        <v>101</v>
      </c>
      <c r="C6" s="17">
        <v>60.6</v>
      </c>
      <c r="D6" s="17">
        <v>4</v>
      </c>
      <c r="E6" s="17">
        <f t="shared" si="0"/>
        <v>10201</v>
      </c>
      <c r="F6" s="17">
        <f t="shared" si="1"/>
        <v>3672.36</v>
      </c>
      <c r="G6" s="17">
        <f t="shared" si="2"/>
        <v>16</v>
      </c>
      <c r="H6" s="17">
        <f t="shared" si="3"/>
        <v>6120.6</v>
      </c>
      <c r="I6" s="17">
        <f t="shared" si="4"/>
        <v>404</v>
      </c>
      <c r="J6" s="17">
        <f t="shared" si="5"/>
        <v>242.4</v>
      </c>
    </row>
    <row r="7" spans="1:10">
      <c r="A7" s="17">
        <v>276.10000000000002</v>
      </c>
      <c r="B7" s="17">
        <v>79</v>
      </c>
      <c r="C7" s="17">
        <v>59.4</v>
      </c>
      <c r="D7" s="17">
        <v>5</v>
      </c>
      <c r="E7" s="17">
        <f t="shared" si="0"/>
        <v>6241</v>
      </c>
      <c r="F7" s="17">
        <f t="shared" si="1"/>
        <v>3528.3599999999997</v>
      </c>
      <c r="G7" s="17">
        <f t="shared" si="2"/>
        <v>25</v>
      </c>
      <c r="H7" s="17">
        <f t="shared" si="3"/>
        <v>4692.5999999999995</v>
      </c>
      <c r="I7" s="17">
        <f t="shared" si="4"/>
        <v>395</v>
      </c>
      <c r="J7" s="17">
        <f t="shared" si="5"/>
        <v>297</v>
      </c>
    </row>
    <row r="8" spans="1:10">
      <c r="A8" s="17">
        <v>200.5</v>
      </c>
      <c r="B8" s="17">
        <v>108</v>
      </c>
      <c r="C8" s="17">
        <v>59.4</v>
      </c>
      <c r="D8" s="17">
        <v>6</v>
      </c>
      <c r="E8" s="17">
        <f t="shared" si="0"/>
        <v>11664</v>
      </c>
      <c r="F8" s="17">
        <f t="shared" si="1"/>
        <v>3528.3599999999997</v>
      </c>
      <c r="G8" s="17">
        <f t="shared" si="2"/>
        <v>36</v>
      </c>
      <c r="H8" s="17">
        <f t="shared" si="3"/>
        <v>6415.2</v>
      </c>
      <c r="I8" s="17">
        <f t="shared" si="4"/>
        <v>648</v>
      </c>
      <c r="J8" s="17">
        <f t="shared" si="5"/>
        <v>356.4</v>
      </c>
    </row>
    <row r="9" spans="1:10">
      <c r="A9" s="17">
        <v>187.8</v>
      </c>
      <c r="B9" s="17">
        <v>66</v>
      </c>
      <c r="C9" s="17">
        <v>59.4</v>
      </c>
      <c r="D9" s="17">
        <v>7</v>
      </c>
      <c r="E9" s="17">
        <f t="shared" si="0"/>
        <v>4356</v>
      </c>
      <c r="F9" s="17">
        <f t="shared" si="1"/>
        <v>3528.3599999999997</v>
      </c>
      <c r="G9" s="17">
        <f t="shared" si="2"/>
        <v>49</v>
      </c>
      <c r="H9" s="17">
        <f t="shared" si="3"/>
        <v>3920.4</v>
      </c>
      <c r="I9" s="17">
        <f t="shared" si="4"/>
        <v>462</v>
      </c>
      <c r="J9" s="17">
        <f t="shared" si="5"/>
        <v>415.8</v>
      </c>
    </row>
    <row r="10" spans="1:10">
      <c r="A10" s="17">
        <v>241.5</v>
      </c>
      <c r="B10" s="17">
        <v>66</v>
      </c>
      <c r="C10" s="17">
        <v>59.4</v>
      </c>
      <c r="D10" s="17">
        <v>8</v>
      </c>
      <c r="E10" s="17">
        <f t="shared" si="0"/>
        <v>4356</v>
      </c>
      <c r="F10" s="17">
        <f t="shared" si="1"/>
        <v>3528.3599999999997</v>
      </c>
      <c r="G10" s="17">
        <f t="shared" si="2"/>
        <v>64</v>
      </c>
      <c r="H10" s="17">
        <f t="shared" si="3"/>
        <v>3920.4</v>
      </c>
      <c r="I10" s="17">
        <f t="shared" si="4"/>
        <v>528</v>
      </c>
      <c r="J10" s="17">
        <f t="shared" si="5"/>
        <v>475.2</v>
      </c>
    </row>
    <row r="11" spans="1:10">
      <c r="A11" s="17">
        <v>142.4</v>
      </c>
      <c r="B11" s="17">
        <v>86</v>
      </c>
      <c r="C11" s="17">
        <v>61.8</v>
      </c>
      <c r="D11" s="17">
        <v>9</v>
      </c>
      <c r="E11" s="17">
        <f t="shared" si="0"/>
        <v>7396</v>
      </c>
      <c r="F11" s="17">
        <f t="shared" si="1"/>
        <v>3819.24</v>
      </c>
      <c r="G11" s="17">
        <f t="shared" si="2"/>
        <v>81</v>
      </c>
      <c r="H11" s="17">
        <f t="shared" si="3"/>
        <v>5314.8</v>
      </c>
      <c r="I11" s="17">
        <f t="shared" si="4"/>
        <v>774</v>
      </c>
      <c r="J11" s="17">
        <f t="shared" si="5"/>
        <v>556.19999999999993</v>
      </c>
    </row>
    <row r="12" spans="1:10">
      <c r="A12" s="17">
        <v>307.10000000000002</v>
      </c>
      <c r="B12" s="17">
        <v>76</v>
      </c>
      <c r="C12" s="17">
        <v>59.4</v>
      </c>
      <c r="D12" s="17">
        <v>10</v>
      </c>
      <c r="E12" s="17">
        <f t="shared" si="0"/>
        <v>5776</v>
      </c>
      <c r="F12" s="17">
        <f t="shared" si="1"/>
        <v>3528.3599999999997</v>
      </c>
      <c r="G12" s="17">
        <f t="shared" si="2"/>
        <v>100</v>
      </c>
      <c r="H12" s="17">
        <f t="shared" si="3"/>
        <v>4514.3999999999996</v>
      </c>
      <c r="I12" s="17">
        <f t="shared" si="4"/>
        <v>760</v>
      </c>
      <c r="J12" s="17">
        <f t="shared" si="5"/>
        <v>594</v>
      </c>
    </row>
    <row r="13" spans="1:10">
      <c r="A13" s="17">
        <v>169.9</v>
      </c>
      <c r="B13" s="17">
        <v>66</v>
      </c>
      <c r="C13" s="17">
        <v>58.2</v>
      </c>
      <c r="D13" s="17">
        <v>11</v>
      </c>
      <c r="E13" s="17">
        <f t="shared" si="0"/>
        <v>4356</v>
      </c>
      <c r="F13" s="17">
        <f t="shared" si="1"/>
        <v>3387.2400000000002</v>
      </c>
      <c r="G13" s="17">
        <f t="shared" si="2"/>
        <v>121</v>
      </c>
      <c r="H13" s="17">
        <f t="shared" si="3"/>
        <v>3841.2000000000003</v>
      </c>
      <c r="I13" s="17">
        <f t="shared" si="4"/>
        <v>726</v>
      </c>
      <c r="J13" s="17">
        <f t="shared" si="5"/>
        <v>640.20000000000005</v>
      </c>
    </row>
    <row r="14" spans="1:10">
      <c r="A14" s="17">
        <v>279</v>
      </c>
      <c r="B14" s="17">
        <v>66</v>
      </c>
      <c r="C14" s="17">
        <v>59.4</v>
      </c>
      <c r="D14" s="17">
        <v>12</v>
      </c>
      <c r="E14" s="17">
        <f t="shared" si="0"/>
        <v>4356</v>
      </c>
      <c r="F14" s="17">
        <f t="shared" si="1"/>
        <v>3528.3599999999997</v>
      </c>
      <c r="G14" s="17">
        <f t="shared" si="2"/>
        <v>144</v>
      </c>
      <c r="H14" s="17">
        <f t="shared" si="3"/>
        <v>3920.4</v>
      </c>
      <c r="I14" s="17">
        <f t="shared" si="4"/>
        <v>792</v>
      </c>
      <c r="J14" s="17">
        <f t="shared" si="5"/>
        <v>712.8</v>
      </c>
    </row>
    <row r="15" spans="1:10">
      <c r="A15" s="17">
        <v>245.8</v>
      </c>
      <c r="B15" s="17">
        <v>71</v>
      </c>
      <c r="C15" s="17">
        <v>59.4</v>
      </c>
      <c r="D15" s="17">
        <v>13</v>
      </c>
      <c r="E15" s="17">
        <f t="shared" si="0"/>
        <v>5041</v>
      </c>
      <c r="F15" s="17">
        <f t="shared" si="1"/>
        <v>3528.3599999999997</v>
      </c>
      <c r="G15" s="17">
        <f t="shared" si="2"/>
        <v>169</v>
      </c>
      <c r="H15" s="17">
        <f t="shared" si="3"/>
        <v>4217.3999999999996</v>
      </c>
      <c r="I15" s="17">
        <f t="shared" si="4"/>
        <v>923</v>
      </c>
      <c r="J15" s="17">
        <f t="shared" si="5"/>
        <v>772.19999999999993</v>
      </c>
    </row>
    <row r="16" spans="1:10">
      <c r="A16" s="17">
        <v>233.7</v>
      </c>
      <c r="B16" s="17">
        <v>109</v>
      </c>
      <c r="C16" s="17">
        <v>65.400000000000006</v>
      </c>
      <c r="D16" s="17">
        <v>15</v>
      </c>
      <c r="E16" s="17">
        <f t="shared" si="0"/>
        <v>11881</v>
      </c>
      <c r="F16" s="17">
        <f t="shared" si="1"/>
        <v>4277.1600000000008</v>
      </c>
      <c r="G16" s="17">
        <f t="shared" si="2"/>
        <v>225</v>
      </c>
      <c r="H16" s="17">
        <f t="shared" si="3"/>
        <v>7128.6</v>
      </c>
      <c r="I16" s="17">
        <f t="shared" si="4"/>
        <v>1635</v>
      </c>
      <c r="J16" s="17">
        <f t="shared" si="5"/>
        <v>981.00000000000011</v>
      </c>
    </row>
    <row r="17" spans="1:10">
      <c r="A17" s="17">
        <v>188.3</v>
      </c>
      <c r="B17" s="17">
        <v>71</v>
      </c>
      <c r="C17" s="17">
        <v>64.2</v>
      </c>
      <c r="D17" s="17">
        <v>16</v>
      </c>
      <c r="E17" s="17">
        <f t="shared" si="0"/>
        <v>5041</v>
      </c>
      <c r="F17" s="17">
        <f t="shared" si="1"/>
        <v>4121.6400000000003</v>
      </c>
      <c r="G17" s="17">
        <f t="shared" si="2"/>
        <v>256</v>
      </c>
      <c r="H17" s="17">
        <f t="shared" si="3"/>
        <v>4558.2</v>
      </c>
      <c r="I17" s="17">
        <f t="shared" si="4"/>
        <v>1136</v>
      </c>
      <c r="J17" s="17">
        <f t="shared" si="5"/>
        <v>1027.2</v>
      </c>
    </row>
    <row r="18" spans="1:10">
      <c r="A18" s="17">
        <v>309.8</v>
      </c>
      <c r="B18" s="17">
        <v>91</v>
      </c>
      <c r="C18" s="17">
        <v>61.8</v>
      </c>
      <c r="D18" s="17">
        <v>17</v>
      </c>
      <c r="E18" s="17">
        <f t="shared" si="0"/>
        <v>8281</v>
      </c>
      <c r="F18" s="17">
        <f t="shared" si="1"/>
        <v>3819.24</v>
      </c>
      <c r="G18" s="17">
        <f t="shared" si="2"/>
        <v>289</v>
      </c>
      <c r="H18" s="17">
        <f t="shared" si="3"/>
        <v>5623.8</v>
      </c>
      <c r="I18" s="17">
        <f t="shared" si="4"/>
        <v>1547</v>
      </c>
      <c r="J18" s="17">
        <f t="shared" si="5"/>
        <v>1050.5999999999999</v>
      </c>
    </row>
    <row r="19" spans="1:10">
      <c r="A19" s="17">
        <v>222.9</v>
      </c>
      <c r="B19" s="17">
        <v>98</v>
      </c>
      <c r="C19" s="17">
        <v>64.2</v>
      </c>
      <c r="D19" s="17">
        <v>18</v>
      </c>
      <c r="E19" s="17">
        <f t="shared" si="0"/>
        <v>9604</v>
      </c>
      <c r="F19" s="17">
        <f t="shared" si="1"/>
        <v>4121.6400000000003</v>
      </c>
      <c r="G19" s="17">
        <f t="shared" si="2"/>
        <v>324</v>
      </c>
      <c r="H19" s="17">
        <f t="shared" si="3"/>
        <v>6291.6</v>
      </c>
      <c r="I19" s="17">
        <f t="shared" si="4"/>
        <v>1764</v>
      </c>
      <c r="J19" s="17">
        <f t="shared" si="5"/>
        <v>1155.6000000000001</v>
      </c>
    </row>
    <row r="20" spans="1:10">
      <c r="A20" s="17">
        <v>195.1</v>
      </c>
      <c r="B20" s="17">
        <v>71</v>
      </c>
      <c r="C20" s="17">
        <v>61.8</v>
      </c>
      <c r="D20" s="17">
        <v>19</v>
      </c>
      <c r="E20" s="17">
        <f t="shared" si="0"/>
        <v>5041</v>
      </c>
      <c r="F20" s="17">
        <f t="shared" si="1"/>
        <v>3819.24</v>
      </c>
      <c r="G20" s="17">
        <f t="shared" si="2"/>
        <v>361</v>
      </c>
      <c r="H20" s="17">
        <f t="shared" si="3"/>
        <v>4387.8</v>
      </c>
      <c r="I20" s="17">
        <f t="shared" si="4"/>
        <v>1349</v>
      </c>
      <c r="J20" s="17">
        <f t="shared" si="5"/>
        <v>1174.2</v>
      </c>
    </row>
    <row r="21" spans="1:10">
      <c r="A21" s="17">
        <v>336</v>
      </c>
      <c r="B21" s="17">
        <v>56</v>
      </c>
      <c r="C21" s="17">
        <v>64.2</v>
      </c>
      <c r="D21" s="17">
        <v>20</v>
      </c>
      <c r="E21" s="17">
        <f t="shared" si="0"/>
        <v>3136</v>
      </c>
      <c r="F21" s="17">
        <f t="shared" si="1"/>
        <v>4121.6400000000003</v>
      </c>
      <c r="G21" s="17">
        <f t="shared" si="2"/>
        <v>400</v>
      </c>
      <c r="H21" s="17">
        <f t="shared" si="3"/>
        <v>3595.2000000000003</v>
      </c>
      <c r="I21" s="17">
        <f t="shared" si="4"/>
        <v>1120</v>
      </c>
      <c r="J21" s="17">
        <f t="shared" si="5"/>
        <v>1284</v>
      </c>
    </row>
    <row r="22" spans="1:10">
      <c r="A22" s="17">
        <v>313.60000000000002</v>
      </c>
      <c r="B22" s="17">
        <v>81</v>
      </c>
      <c r="C22" s="17">
        <v>65.400000000000006</v>
      </c>
      <c r="D22" s="17">
        <v>21</v>
      </c>
      <c r="E22" s="17">
        <f t="shared" si="0"/>
        <v>6561</v>
      </c>
      <c r="F22" s="17">
        <f t="shared" si="1"/>
        <v>4277.1600000000008</v>
      </c>
      <c r="G22" s="17">
        <f t="shared" si="2"/>
        <v>441</v>
      </c>
      <c r="H22" s="17">
        <f t="shared" si="3"/>
        <v>5297.4000000000005</v>
      </c>
      <c r="I22" s="17">
        <f t="shared" si="4"/>
        <v>1701</v>
      </c>
      <c r="J22" s="17">
        <f t="shared" si="5"/>
        <v>1373.4</v>
      </c>
    </row>
    <row r="23" spans="1:10">
      <c r="A23" s="17">
        <v>275.8</v>
      </c>
      <c r="B23" s="17">
        <v>109</v>
      </c>
      <c r="C23" s="17">
        <v>66.599999999999994</v>
      </c>
      <c r="D23" s="17">
        <v>22</v>
      </c>
      <c r="E23" s="17">
        <f t="shared" si="0"/>
        <v>11881</v>
      </c>
      <c r="F23" s="17">
        <f t="shared" si="1"/>
        <v>4435.5599999999995</v>
      </c>
      <c r="G23" s="17">
        <f t="shared" si="2"/>
        <v>484</v>
      </c>
      <c r="H23" s="17">
        <f t="shared" si="3"/>
        <v>7259.4</v>
      </c>
      <c r="I23" s="17">
        <f t="shared" si="4"/>
        <v>2398</v>
      </c>
      <c r="J23" s="17">
        <f t="shared" si="5"/>
        <v>1465.1999999999998</v>
      </c>
    </row>
    <row r="24" spans="1:10">
      <c r="A24" s="17">
        <v>235.8</v>
      </c>
      <c r="B24" s="17">
        <v>81</v>
      </c>
      <c r="C24" s="17">
        <v>64.2</v>
      </c>
      <c r="D24" s="17">
        <v>23</v>
      </c>
      <c r="E24" s="17">
        <f t="shared" si="0"/>
        <v>6561</v>
      </c>
      <c r="F24" s="17">
        <f t="shared" si="1"/>
        <v>4121.6400000000003</v>
      </c>
      <c r="G24" s="17">
        <f t="shared" si="2"/>
        <v>529</v>
      </c>
      <c r="H24" s="17">
        <f t="shared" si="3"/>
        <v>5200.2</v>
      </c>
      <c r="I24" s="17">
        <f t="shared" si="4"/>
        <v>1863</v>
      </c>
      <c r="J24" s="17">
        <f t="shared" si="5"/>
        <v>1476.6000000000001</v>
      </c>
    </row>
    <row r="25" spans="1:10">
      <c r="A25" s="17">
        <v>348.7</v>
      </c>
      <c r="B25" s="17">
        <v>76</v>
      </c>
      <c r="C25" s="17">
        <v>65.400000000000006</v>
      </c>
      <c r="D25" s="17">
        <v>24</v>
      </c>
      <c r="E25" s="17">
        <f t="shared" si="0"/>
        <v>5776</v>
      </c>
      <c r="F25" s="17">
        <f t="shared" si="1"/>
        <v>4277.1600000000008</v>
      </c>
      <c r="G25" s="17">
        <f t="shared" si="2"/>
        <v>576</v>
      </c>
      <c r="H25" s="17">
        <f t="shared" si="3"/>
        <v>4970.4000000000005</v>
      </c>
      <c r="I25" s="17">
        <f t="shared" si="4"/>
        <v>1824</v>
      </c>
      <c r="J25" s="17">
        <f t="shared" si="5"/>
        <v>1569.6000000000001</v>
      </c>
    </row>
    <row r="26" spans="1:10">
      <c r="A26" s="29">
        <v>289.8</v>
      </c>
      <c r="B26" s="29">
        <v>71</v>
      </c>
      <c r="C26" s="29">
        <v>64.2</v>
      </c>
      <c r="D26" s="29">
        <v>25</v>
      </c>
      <c r="E26" s="29">
        <f t="shared" si="0"/>
        <v>5041</v>
      </c>
      <c r="F26" s="29">
        <f t="shared" si="1"/>
        <v>4121.6400000000003</v>
      </c>
      <c r="G26" s="29">
        <f t="shared" si="2"/>
        <v>625</v>
      </c>
      <c r="H26" s="29">
        <f t="shared" si="3"/>
        <v>4558.2</v>
      </c>
      <c r="I26" s="29">
        <f t="shared" si="4"/>
        <v>1775</v>
      </c>
      <c r="J26" s="29">
        <f t="shared" si="5"/>
        <v>1605</v>
      </c>
    </row>
    <row r="28" spans="1:10">
      <c r="A28" s="12" t="s">
        <v>99</v>
      </c>
    </row>
    <row r="33" spans="1:12" ht="17" thickBot="1">
      <c r="H33" s="12" t="s">
        <v>101</v>
      </c>
    </row>
    <row r="34" spans="1:12">
      <c r="A34" s="38" t="s">
        <v>87</v>
      </c>
      <c r="B34" s="39"/>
      <c r="C34" s="38" t="s">
        <v>86</v>
      </c>
      <c r="D34" s="39"/>
      <c r="E34" s="38" t="s">
        <v>88</v>
      </c>
      <c r="F34" s="39"/>
      <c r="G34" s="38" t="s">
        <v>0</v>
      </c>
      <c r="H34" s="39"/>
    </row>
    <row r="35" spans="1:12">
      <c r="A35" s="24" t="s">
        <v>17</v>
      </c>
      <c r="B35" s="43">
        <v>100</v>
      </c>
      <c r="C35" s="24" t="s">
        <v>17</v>
      </c>
      <c r="D35" s="44" t="s">
        <v>18</v>
      </c>
      <c r="E35" s="24" t="s">
        <v>17</v>
      </c>
      <c r="F35" s="44" t="s">
        <v>19</v>
      </c>
      <c r="G35" s="24"/>
      <c r="H35" s="40"/>
    </row>
    <row r="36" spans="1:12">
      <c r="A36" s="24" t="s">
        <v>4</v>
      </c>
      <c r="B36" s="40">
        <v>240.86250000000001</v>
      </c>
      <c r="C36" s="24" t="s">
        <v>4</v>
      </c>
      <c r="D36" s="40">
        <v>78.625</v>
      </c>
      <c r="E36" s="24" t="s">
        <v>4</v>
      </c>
      <c r="F36" s="40">
        <v>62</v>
      </c>
      <c r="G36" s="24" t="s">
        <v>4</v>
      </c>
      <c r="H36" s="40">
        <v>12.958333333333334</v>
      </c>
    </row>
    <row r="37" spans="1:12">
      <c r="A37" s="24" t="s">
        <v>5</v>
      </c>
      <c r="B37" s="40">
        <v>11.74481972224223</v>
      </c>
      <c r="C37" s="24" t="s">
        <v>5</v>
      </c>
      <c r="D37" s="40">
        <v>3.305031572565106</v>
      </c>
      <c r="E37" s="24" t="s">
        <v>5</v>
      </c>
      <c r="F37" s="40">
        <v>0.51414766953372137</v>
      </c>
      <c r="G37" s="24" t="s">
        <v>5</v>
      </c>
      <c r="H37" s="40">
        <v>1.5340095783512666</v>
      </c>
    </row>
    <row r="38" spans="1:12">
      <c r="A38" s="24" t="s">
        <v>6</v>
      </c>
      <c r="B38" s="40">
        <v>234.75</v>
      </c>
      <c r="C38" s="24" t="s">
        <v>6</v>
      </c>
      <c r="D38" s="40">
        <v>73.5</v>
      </c>
      <c r="E38" s="24" t="s">
        <v>6</v>
      </c>
      <c r="F38" s="40">
        <v>61.8</v>
      </c>
      <c r="G38" s="24" t="s">
        <v>6</v>
      </c>
      <c r="H38" s="40">
        <v>12.5</v>
      </c>
    </row>
    <row r="39" spans="1:12">
      <c r="A39" s="24" t="s">
        <v>7</v>
      </c>
      <c r="B39" s="40" t="e">
        <v>#N/A</v>
      </c>
      <c r="C39" s="24" t="s">
        <v>7</v>
      </c>
      <c r="D39" s="40">
        <v>66</v>
      </c>
      <c r="E39" s="24" t="s">
        <v>7</v>
      </c>
      <c r="F39" s="40">
        <v>59.4</v>
      </c>
      <c r="G39" s="24" t="s">
        <v>7</v>
      </c>
      <c r="H39" s="40" t="e">
        <v>#N/A</v>
      </c>
      <c r="L39" s="21"/>
    </row>
    <row r="40" spans="1:12">
      <c r="A40" s="24" t="s">
        <v>8</v>
      </c>
      <c r="B40" s="40">
        <v>57.53763088093983</v>
      </c>
      <c r="C40" s="24" t="s">
        <v>8</v>
      </c>
      <c r="D40" s="40">
        <v>16.191281873145567</v>
      </c>
      <c r="E40" s="24" t="s">
        <v>8</v>
      </c>
      <c r="F40" s="40">
        <v>2.5187988855974512</v>
      </c>
      <c r="G40" s="24" t="s">
        <v>8</v>
      </c>
      <c r="H40" s="40">
        <v>7.5150814550051503</v>
      </c>
    </row>
    <row r="41" spans="1:12">
      <c r="A41" s="24" t="s">
        <v>9</v>
      </c>
      <c r="B41" s="40">
        <v>3310.5789673912805</v>
      </c>
      <c r="C41" s="24" t="s">
        <v>9</v>
      </c>
      <c r="D41" s="40">
        <v>262.15760869565219</v>
      </c>
      <c r="E41" s="24" t="s">
        <v>9</v>
      </c>
      <c r="F41" s="40">
        <v>6.3443478260869632</v>
      </c>
      <c r="G41" s="24" t="s">
        <v>9</v>
      </c>
      <c r="H41" s="40">
        <v>56.476449275362327</v>
      </c>
    </row>
    <row r="42" spans="1:12">
      <c r="A42" s="24" t="s">
        <v>10</v>
      </c>
      <c r="B42" s="40">
        <v>-0.95069059987672278</v>
      </c>
      <c r="C42" s="24" t="s">
        <v>10</v>
      </c>
      <c r="D42" s="40">
        <v>-0.51409184185598233</v>
      </c>
      <c r="E42" s="24" t="s">
        <v>10</v>
      </c>
      <c r="F42" s="40">
        <v>-1.328195544932909</v>
      </c>
      <c r="G42" s="24" t="s">
        <v>10</v>
      </c>
      <c r="H42" s="40">
        <v>-1.2853487756570625</v>
      </c>
    </row>
    <row r="43" spans="1:12">
      <c r="A43" s="24" t="s">
        <v>11</v>
      </c>
      <c r="B43" s="40">
        <v>0.23886911544708264</v>
      </c>
      <c r="C43" s="24" t="s">
        <v>11</v>
      </c>
      <c r="D43" s="40">
        <v>0.7279955698161058</v>
      </c>
      <c r="E43" s="24" t="s">
        <v>11</v>
      </c>
      <c r="F43" s="40">
        <v>0.2524557125620957</v>
      </c>
      <c r="G43" s="24" t="s">
        <v>11</v>
      </c>
      <c r="H43" s="40">
        <v>1.8033771348577841E-2</v>
      </c>
    </row>
    <row r="44" spans="1:12">
      <c r="A44" s="24" t="s">
        <v>12</v>
      </c>
      <c r="B44" s="40">
        <v>206.29999999999998</v>
      </c>
      <c r="C44" s="24" t="s">
        <v>12</v>
      </c>
      <c r="D44" s="40">
        <v>53</v>
      </c>
      <c r="E44" s="24" t="s">
        <v>12</v>
      </c>
      <c r="F44" s="40">
        <v>8.3999999999999915</v>
      </c>
      <c r="G44" s="24" t="s">
        <v>12</v>
      </c>
      <c r="H44" s="40">
        <v>24</v>
      </c>
    </row>
    <row r="45" spans="1:12">
      <c r="A45" s="24" t="s">
        <v>13</v>
      </c>
      <c r="B45" s="40">
        <v>142.4</v>
      </c>
      <c r="C45" s="24" t="s">
        <v>13</v>
      </c>
      <c r="D45" s="40">
        <v>56</v>
      </c>
      <c r="E45" s="24" t="s">
        <v>13</v>
      </c>
      <c r="F45" s="40">
        <v>58.2</v>
      </c>
      <c r="G45" s="24" t="s">
        <v>13</v>
      </c>
      <c r="H45" s="40">
        <v>1</v>
      </c>
    </row>
    <row r="46" spans="1:12">
      <c r="A46" s="24" t="s">
        <v>14</v>
      </c>
      <c r="B46" s="40">
        <v>348.7</v>
      </c>
      <c r="C46" s="24" t="s">
        <v>14</v>
      </c>
      <c r="D46" s="40">
        <v>109</v>
      </c>
      <c r="E46" s="24" t="s">
        <v>14</v>
      </c>
      <c r="F46" s="40">
        <v>66.599999999999994</v>
      </c>
      <c r="G46" s="24" t="s">
        <v>14</v>
      </c>
      <c r="H46" s="40">
        <v>25</v>
      </c>
    </row>
    <row r="47" spans="1:12">
      <c r="A47" s="24" t="s">
        <v>15</v>
      </c>
      <c r="B47" s="40">
        <v>5780.7000000000007</v>
      </c>
      <c r="C47" s="24" t="s">
        <v>15</v>
      </c>
      <c r="D47" s="40">
        <v>1887</v>
      </c>
      <c r="E47" s="24" t="s">
        <v>15</v>
      </c>
      <c r="F47" s="40">
        <v>1488</v>
      </c>
      <c r="G47" s="24" t="s">
        <v>15</v>
      </c>
      <c r="H47" s="40">
        <v>311</v>
      </c>
    </row>
    <row r="48" spans="1:12" ht="17" thickBot="1">
      <c r="A48" s="41" t="s">
        <v>16</v>
      </c>
      <c r="B48" s="42">
        <v>24</v>
      </c>
      <c r="C48" s="41" t="s">
        <v>16</v>
      </c>
      <c r="D48" s="42">
        <v>24</v>
      </c>
      <c r="E48" s="41" t="s">
        <v>16</v>
      </c>
      <c r="F48" s="42">
        <v>24</v>
      </c>
      <c r="G48" s="41" t="s">
        <v>16</v>
      </c>
      <c r="H48" s="42">
        <v>24</v>
      </c>
    </row>
    <row r="57" spans="1:5" ht="17" thickBot="1">
      <c r="E57" s="12" t="s">
        <v>102</v>
      </c>
    </row>
    <row r="58" spans="1:5">
      <c r="A58" s="38"/>
      <c r="B58" s="5" t="s">
        <v>87</v>
      </c>
      <c r="C58" s="5" t="s">
        <v>89</v>
      </c>
      <c r="D58" s="5" t="s">
        <v>88</v>
      </c>
      <c r="E58" s="39" t="s">
        <v>0</v>
      </c>
    </row>
    <row r="59" spans="1:5">
      <c r="A59" s="24" t="s">
        <v>87</v>
      </c>
      <c r="B59" s="6">
        <v>1</v>
      </c>
      <c r="C59" s="6"/>
      <c r="D59" s="6"/>
      <c r="E59" s="40"/>
    </row>
    <row r="60" spans="1:5">
      <c r="A60" s="24" t="s">
        <v>86</v>
      </c>
      <c r="B60" s="6">
        <v>1.6463469615484769E-2</v>
      </c>
      <c r="C60" s="6">
        <v>1</v>
      </c>
      <c r="D60" s="6"/>
      <c r="E60" s="40"/>
    </row>
    <row r="61" spans="1:5">
      <c r="A61" s="24" t="s">
        <v>88</v>
      </c>
      <c r="B61" s="6">
        <v>0.35836648970657969</v>
      </c>
      <c r="C61" s="6">
        <v>0.31279337605796736</v>
      </c>
      <c r="D61" s="6">
        <v>1</v>
      </c>
      <c r="E61" s="40"/>
    </row>
    <row r="62" spans="1:5" ht="17" thickBot="1">
      <c r="A62" s="41" t="s">
        <v>0</v>
      </c>
      <c r="B62" s="7">
        <v>0.56737549013354538</v>
      </c>
      <c r="C62" s="7">
        <v>0.15637213367305217</v>
      </c>
      <c r="D62" s="7">
        <v>0.71434065606811892</v>
      </c>
      <c r="E62" s="42">
        <v>1</v>
      </c>
    </row>
  </sheetData>
  <pageMargins left="0.25" right="0.25" top="0.3" bottom="0.7" header="0.3" footer="0.3"/>
  <pageSetup paperSize="9" scale="68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1D1D0-D50E-E542-9571-C75995959161}">
  <sheetPr>
    <pageSetUpPr fitToPage="1"/>
  </sheetPr>
  <dimension ref="A1:O149"/>
  <sheetViews>
    <sheetView zoomScaleNormal="100" workbookViewId="0">
      <selection activeCell="P6" sqref="P6"/>
    </sheetView>
  </sheetViews>
  <sheetFormatPr baseColWidth="10" defaultRowHeight="16"/>
  <cols>
    <col min="1" max="1" width="16" style="1" customWidth="1"/>
    <col min="2" max="3" width="14.33203125" style="1" bestFit="1" customWidth="1"/>
    <col min="4" max="4" width="12.1640625" style="1" bestFit="1" customWidth="1"/>
    <col min="5" max="5" width="12.5" style="1" bestFit="1" customWidth="1"/>
    <col min="6" max="6" width="13" style="1" bestFit="1" customWidth="1"/>
    <col min="7" max="7" width="12.1640625" style="1" bestFit="1" customWidth="1"/>
    <col min="8" max="9" width="12.6640625" style="1" bestFit="1" customWidth="1"/>
    <col min="10" max="16384" width="10.83203125" style="1"/>
  </cols>
  <sheetData>
    <row r="1" spans="1:6">
      <c r="A1" s="12" t="s">
        <v>133</v>
      </c>
    </row>
    <row r="3" spans="1:6" ht="17" thickBot="1">
      <c r="A3" s="1" t="s">
        <v>23</v>
      </c>
      <c r="C3" s="45" t="s">
        <v>126</v>
      </c>
    </row>
    <row r="4" spans="1:6">
      <c r="A4" s="47" t="s">
        <v>24</v>
      </c>
      <c r="B4" s="48"/>
    </row>
    <row r="5" spans="1:6">
      <c r="A5" s="24" t="s">
        <v>25</v>
      </c>
      <c r="B5" s="40">
        <v>0.56737549013354549</v>
      </c>
    </row>
    <row r="6" spans="1:6">
      <c r="A6" s="24" t="s">
        <v>26</v>
      </c>
      <c r="B6" s="40">
        <v>0.32191494680428101</v>
      </c>
    </row>
    <row r="7" spans="1:6">
      <c r="A7" s="24" t="s">
        <v>27</v>
      </c>
      <c r="B7" s="40">
        <v>0.29109289893174833</v>
      </c>
    </row>
    <row r="8" spans="1:6">
      <c r="A8" s="24" t="s">
        <v>5</v>
      </c>
      <c r="B8" s="40">
        <v>48.44474108333015</v>
      </c>
    </row>
    <row r="9" spans="1:6" ht="17" thickBot="1">
      <c r="A9" s="41" t="s">
        <v>28</v>
      </c>
      <c r="B9" s="42">
        <v>24</v>
      </c>
    </row>
    <row r="11" spans="1:6" ht="17" thickBot="1">
      <c r="A11" s="1" t="s">
        <v>29</v>
      </c>
    </row>
    <row r="12" spans="1:6">
      <c r="A12" s="38"/>
      <c r="B12" s="5" t="s">
        <v>34</v>
      </c>
      <c r="C12" s="5" t="s">
        <v>35</v>
      </c>
      <c r="D12" s="5" t="s">
        <v>36</v>
      </c>
      <c r="E12" s="5" t="s">
        <v>37</v>
      </c>
      <c r="F12" s="39" t="s">
        <v>38</v>
      </c>
    </row>
    <row r="13" spans="1:6">
      <c r="A13" s="24" t="s">
        <v>30</v>
      </c>
      <c r="B13" s="6">
        <v>1</v>
      </c>
      <c r="C13" s="6">
        <v>24511.671600120295</v>
      </c>
      <c r="D13" s="6">
        <v>24511.671600120295</v>
      </c>
      <c r="E13" s="6">
        <v>10.444307533866304</v>
      </c>
      <c r="F13" s="40">
        <v>3.833809158431008E-3</v>
      </c>
    </row>
    <row r="14" spans="1:6">
      <c r="A14" s="24" t="s">
        <v>31</v>
      </c>
      <c r="B14" s="6">
        <v>22</v>
      </c>
      <c r="C14" s="6">
        <v>51631.644649879709</v>
      </c>
      <c r="D14" s="6">
        <v>2346.892938630896</v>
      </c>
      <c r="E14" s="6"/>
      <c r="F14" s="40"/>
    </row>
    <row r="15" spans="1:6" ht="17" thickBot="1">
      <c r="A15" s="41" t="s">
        <v>32</v>
      </c>
      <c r="B15" s="7">
        <v>23</v>
      </c>
      <c r="C15" s="7">
        <v>76143.316250000003</v>
      </c>
      <c r="D15" s="7"/>
      <c r="E15" s="7"/>
      <c r="F15" s="42"/>
    </row>
    <row r="16" spans="1:6" ht="17" thickBot="1"/>
    <row r="17" spans="1:15">
      <c r="A17" s="38"/>
      <c r="B17" s="5" t="s">
        <v>39</v>
      </c>
      <c r="C17" s="5" t="s">
        <v>5</v>
      </c>
      <c r="D17" s="5" t="s">
        <v>40</v>
      </c>
      <c r="E17" s="5" t="s">
        <v>41</v>
      </c>
      <c r="F17" s="5" t="s">
        <v>42</v>
      </c>
      <c r="G17" s="5" t="s">
        <v>43</v>
      </c>
      <c r="H17" s="5" t="s">
        <v>44</v>
      </c>
      <c r="I17" s="39" t="s">
        <v>45</v>
      </c>
    </row>
    <row r="18" spans="1:15">
      <c r="A18" s="24" t="s">
        <v>33</v>
      </c>
      <c r="B18" s="6">
        <v>184.57162469927829</v>
      </c>
      <c r="C18" s="6">
        <v>20.029322906715873</v>
      </c>
      <c r="D18" s="6">
        <v>9.2150706021815161</v>
      </c>
      <c r="E18" s="6">
        <v>5.2282273927356612E-9</v>
      </c>
      <c r="F18" s="6">
        <v>143.03335135468706</v>
      </c>
      <c r="G18" s="6">
        <v>226.10989804386952</v>
      </c>
      <c r="H18" s="6">
        <v>143.03335135468706</v>
      </c>
      <c r="I18" s="40">
        <v>226.10989804386952</v>
      </c>
    </row>
    <row r="19" spans="1:15" ht="17" thickBot="1">
      <c r="A19" s="41" t="s">
        <v>79</v>
      </c>
      <c r="B19" s="7">
        <v>4.3439903769045713</v>
      </c>
      <c r="C19" s="7">
        <v>1.3441540004080184</v>
      </c>
      <c r="D19" s="7">
        <v>3.2317653896696004</v>
      </c>
      <c r="E19" s="7">
        <v>3.833809158431008E-3</v>
      </c>
      <c r="F19" s="7">
        <v>1.5563855963429249</v>
      </c>
      <c r="G19" s="7">
        <v>7.1315951574662177</v>
      </c>
      <c r="H19" s="7">
        <v>1.5563855963429249</v>
      </c>
      <c r="I19" s="42">
        <v>7.1315951574662177</v>
      </c>
    </row>
    <row r="21" spans="1:15">
      <c r="O21" s="45" t="s">
        <v>127</v>
      </c>
    </row>
    <row r="25" spans="1:15" ht="17" thickBot="1">
      <c r="A25" s="1" t="s">
        <v>46</v>
      </c>
    </row>
    <row r="26" spans="1:15">
      <c r="A26" s="38" t="s">
        <v>47</v>
      </c>
      <c r="B26" s="5" t="s">
        <v>57</v>
      </c>
      <c r="C26" s="39" t="s">
        <v>48</v>
      </c>
    </row>
    <row r="27" spans="1:15">
      <c r="A27" s="24">
        <v>1</v>
      </c>
      <c r="B27" s="6">
        <v>188.91561507618286</v>
      </c>
      <c r="C27" s="40">
        <v>-12.215615076182871</v>
      </c>
    </row>
    <row r="28" spans="1:15">
      <c r="A28" s="24">
        <v>2</v>
      </c>
      <c r="B28" s="6">
        <v>193.25960545308743</v>
      </c>
      <c r="C28" s="40">
        <v>-22.759605453087431</v>
      </c>
    </row>
    <row r="29" spans="1:15">
      <c r="A29" s="24">
        <v>3</v>
      </c>
      <c r="B29" s="6">
        <v>197.603595829992</v>
      </c>
      <c r="C29" s="40">
        <v>14.196404170008009</v>
      </c>
    </row>
    <row r="30" spans="1:15">
      <c r="A30" s="24">
        <v>4</v>
      </c>
      <c r="B30" s="6">
        <v>201.94758620689657</v>
      </c>
      <c r="C30" s="40">
        <v>20.15241379310342</v>
      </c>
    </row>
    <row r="31" spans="1:15">
      <c r="A31" s="24">
        <v>5</v>
      </c>
      <c r="B31" s="6">
        <v>206.29157658380115</v>
      </c>
      <c r="C31" s="40">
        <v>69.808423416198877</v>
      </c>
    </row>
    <row r="32" spans="1:15">
      <c r="A32" s="24">
        <v>6</v>
      </c>
      <c r="B32" s="6">
        <v>210.63556696070572</v>
      </c>
      <c r="C32" s="40">
        <v>-10.135566960705717</v>
      </c>
    </row>
    <row r="33" spans="1:15">
      <c r="A33" s="24">
        <v>7</v>
      </c>
      <c r="B33" s="6">
        <v>214.97955733761029</v>
      </c>
      <c r="C33" s="40">
        <v>-27.179557337610277</v>
      </c>
    </row>
    <row r="34" spans="1:15">
      <c r="A34" s="24">
        <v>8</v>
      </c>
      <c r="B34" s="6">
        <v>219.32354771451486</v>
      </c>
      <c r="C34" s="40">
        <v>22.176452285485141</v>
      </c>
    </row>
    <row r="35" spans="1:15">
      <c r="A35" s="24">
        <v>9</v>
      </c>
      <c r="B35" s="6">
        <v>223.66753809141943</v>
      </c>
      <c r="C35" s="40">
        <v>-81.267538091419425</v>
      </c>
    </row>
    <row r="36" spans="1:15">
      <c r="A36" s="24">
        <v>10</v>
      </c>
      <c r="B36" s="6">
        <v>228.011528468324</v>
      </c>
      <c r="C36" s="40">
        <v>79.088471531676021</v>
      </c>
    </row>
    <row r="37" spans="1:15">
      <c r="A37" s="24">
        <v>11</v>
      </c>
      <c r="B37" s="6">
        <v>232.35551884522857</v>
      </c>
      <c r="C37" s="40">
        <v>-62.455518845228568</v>
      </c>
    </row>
    <row r="38" spans="1:15">
      <c r="A38" s="24">
        <v>12</v>
      </c>
      <c r="B38" s="6">
        <v>236.69950922213314</v>
      </c>
      <c r="C38" s="40">
        <v>42.300490777866855</v>
      </c>
    </row>
    <row r="39" spans="1:15">
      <c r="A39" s="24">
        <v>13</v>
      </c>
      <c r="B39" s="6">
        <v>241.04349959903772</v>
      </c>
      <c r="C39" s="40">
        <v>4.7565004009622953</v>
      </c>
    </row>
    <row r="40" spans="1:15">
      <c r="A40" s="24">
        <v>14</v>
      </c>
      <c r="B40" s="6">
        <v>249.73148035284686</v>
      </c>
      <c r="C40" s="40">
        <v>-16.03148035284687</v>
      </c>
    </row>
    <row r="41" spans="1:15">
      <c r="A41" s="24">
        <v>15</v>
      </c>
      <c r="B41" s="6">
        <v>254.07547072975143</v>
      </c>
      <c r="C41" s="40">
        <v>-65.775470729751419</v>
      </c>
    </row>
    <row r="42" spans="1:15">
      <c r="A42" s="24">
        <v>16</v>
      </c>
      <c r="B42" s="6">
        <v>258.419461106656</v>
      </c>
      <c r="C42" s="40">
        <v>51.38053889334401</v>
      </c>
      <c r="O42" s="45" t="s">
        <v>128</v>
      </c>
    </row>
    <row r="43" spans="1:15">
      <c r="A43" s="24">
        <v>17</v>
      </c>
      <c r="B43" s="6">
        <v>262.76345148356057</v>
      </c>
      <c r="C43" s="40">
        <v>-39.863451483560567</v>
      </c>
    </row>
    <row r="44" spans="1:15">
      <c r="A44" s="24">
        <v>18</v>
      </c>
      <c r="B44" s="6">
        <v>267.10744186046514</v>
      </c>
      <c r="C44" s="40">
        <v>-72.00744186046515</v>
      </c>
    </row>
    <row r="45" spans="1:15">
      <c r="A45" s="24">
        <v>19</v>
      </c>
      <c r="B45" s="6">
        <v>271.45143223736972</v>
      </c>
      <c r="C45" s="40">
        <v>64.548567762630285</v>
      </c>
    </row>
    <row r="46" spans="1:15">
      <c r="A46" s="24">
        <v>20</v>
      </c>
      <c r="B46" s="6">
        <v>275.79542261427429</v>
      </c>
      <c r="C46" s="40">
        <v>37.804577385725736</v>
      </c>
    </row>
    <row r="47" spans="1:15">
      <c r="A47" s="24">
        <v>21</v>
      </c>
      <c r="B47" s="6">
        <v>280.13941299117886</v>
      </c>
      <c r="C47" s="40">
        <v>-4.3394129911788468</v>
      </c>
    </row>
    <row r="48" spans="1:15">
      <c r="A48" s="24">
        <v>22</v>
      </c>
      <c r="B48" s="6">
        <v>284.48340336808343</v>
      </c>
      <c r="C48" s="40">
        <v>-48.683403368083418</v>
      </c>
    </row>
    <row r="49" spans="1:5">
      <c r="A49" s="24">
        <v>23</v>
      </c>
      <c r="B49" s="6">
        <v>288.827393744988</v>
      </c>
      <c r="C49" s="40">
        <v>59.872606255011988</v>
      </c>
    </row>
    <row r="50" spans="1:5" ht="17" thickBot="1">
      <c r="A50" s="41">
        <v>24</v>
      </c>
      <c r="B50" s="7">
        <v>293.17138412189257</v>
      </c>
      <c r="C50" s="42">
        <v>-3.3713841218925609</v>
      </c>
    </row>
    <row r="55" spans="1:5">
      <c r="E55" s="45" t="s">
        <v>129</v>
      </c>
    </row>
    <row r="56" spans="1:5">
      <c r="A56" s="21" t="s">
        <v>73</v>
      </c>
      <c r="B56" s="21" t="s">
        <v>74</v>
      </c>
      <c r="C56" s="21" t="s">
        <v>75</v>
      </c>
      <c r="D56" s="21" t="s">
        <v>76</v>
      </c>
      <c r="E56" s="21" t="s">
        <v>77</v>
      </c>
    </row>
    <row r="57" spans="1:5">
      <c r="A57" s="17"/>
      <c r="B57" s="18">
        <v>-12.215615076182871</v>
      </c>
      <c r="C57" s="17"/>
      <c r="D57" s="17">
        <v>0</v>
      </c>
      <c r="E57" s="17">
        <f>B57^2</f>
        <v>149.22125168946624</v>
      </c>
    </row>
    <row r="58" spans="1:5">
      <c r="A58" s="18">
        <v>-12.215615076182871</v>
      </c>
      <c r="B58" s="18">
        <v>-22.759605453087431</v>
      </c>
      <c r="C58" s="17">
        <f>A58-B58</f>
        <v>10.54399037690456</v>
      </c>
      <c r="D58" s="17">
        <f>C58^2</f>
        <v>111.17573306825597</v>
      </c>
      <c r="E58" s="17">
        <f>B58^2</f>
        <v>517.9996403802071</v>
      </c>
    </row>
    <row r="59" spans="1:5">
      <c r="A59" s="18">
        <v>-22.759605453087431</v>
      </c>
      <c r="B59" s="18">
        <v>14.196404170008009</v>
      </c>
      <c r="C59" s="17">
        <f t="shared" ref="C59:C80" si="0">A59-B59</f>
        <v>-36.95600962309544</v>
      </c>
      <c r="D59" s="17">
        <f t="shared" ref="D59:D80" si="1">C59^2</f>
        <v>1365.7466472623228</v>
      </c>
      <c r="E59" s="17">
        <f t="shared" ref="E59:E80" si="2">B59^2</f>
        <v>201.53789135822078</v>
      </c>
    </row>
    <row r="60" spans="1:5">
      <c r="A60" s="18">
        <v>14.196404170008009</v>
      </c>
      <c r="B60" s="18">
        <v>20.15241379310342</v>
      </c>
      <c r="C60" s="17">
        <f t="shared" si="0"/>
        <v>-5.9560096230954116</v>
      </c>
      <c r="D60" s="17">
        <f t="shared" si="1"/>
        <v>35.474050630405145</v>
      </c>
      <c r="E60" s="17">
        <f t="shared" si="2"/>
        <v>406.11978168846497</v>
      </c>
    </row>
    <row r="61" spans="1:5">
      <c r="A61" s="18">
        <v>20.15241379310342</v>
      </c>
      <c r="B61" s="18">
        <v>69.808423416198877</v>
      </c>
      <c r="C61" s="17">
        <f t="shared" si="0"/>
        <v>-49.656009623095457</v>
      </c>
      <c r="D61" s="17">
        <f t="shared" si="1"/>
        <v>2465.7192916889485</v>
      </c>
      <c r="E61" s="17">
        <f t="shared" si="2"/>
        <v>4873.2159798553039</v>
      </c>
    </row>
    <row r="62" spans="1:5">
      <c r="A62" s="18">
        <v>69.808423416198877</v>
      </c>
      <c r="B62" s="18">
        <v>-10.135566960705717</v>
      </c>
      <c r="C62" s="17">
        <f t="shared" si="0"/>
        <v>79.943990376904594</v>
      </c>
      <c r="D62" s="17">
        <f t="shared" si="1"/>
        <v>6391.0415973826148</v>
      </c>
      <c r="E62" s="17">
        <f t="shared" si="2"/>
        <v>102.72971761494932</v>
      </c>
    </row>
    <row r="63" spans="1:5">
      <c r="A63" s="18">
        <v>-10.135566960705717</v>
      </c>
      <c r="B63" s="18">
        <v>-27.179557337610277</v>
      </c>
      <c r="C63" s="17">
        <f t="shared" si="0"/>
        <v>17.04399037690456</v>
      </c>
      <c r="D63" s="17">
        <f t="shared" si="1"/>
        <v>290.49760796801525</v>
      </c>
      <c r="E63" s="17">
        <f t="shared" si="2"/>
        <v>738.7283370684446</v>
      </c>
    </row>
    <row r="64" spans="1:5">
      <c r="A64" s="18">
        <v>-27.179557337610277</v>
      </c>
      <c r="B64" s="18">
        <v>22.176452285485141</v>
      </c>
      <c r="C64" s="17">
        <f t="shared" si="0"/>
        <v>-49.356009623095417</v>
      </c>
      <c r="D64" s="17">
        <f t="shared" si="1"/>
        <v>2436.0156859150875</v>
      </c>
      <c r="E64" s="17">
        <f t="shared" si="2"/>
        <v>491.79503597039911</v>
      </c>
    </row>
    <row r="65" spans="1:15">
      <c r="A65" s="18">
        <v>22.176452285485141</v>
      </c>
      <c r="B65" s="18">
        <v>-81.267538091419425</v>
      </c>
      <c r="C65" s="17">
        <f t="shared" si="0"/>
        <v>103.44399037690457</v>
      </c>
      <c r="D65" s="17">
        <f t="shared" si="1"/>
        <v>10700.659145097125</v>
      </c>
      <c r="E65" s="17">
        <f t="shared" si="2"/>
        <v>6604.4127474403076</v>
      </c>
    </row>
    <row r="66" spans="1:15">
      <c r="A66" s="18">
        <v>-81.267538091419425</v>
      </c>
      <c r="B66" s="18">
        <v>79.088471531676021</v>
      </c>
      <c r="C66" s="17">
        <f t="shared" si="0"/>
        <v>-160.35600962309545</v>
      </c>
      <c r="D66" s="17">
        <f t="shared" si="1"/>
        <v>25714.049822242279</v>
      </c>
      <c r="E66" s="17">
        <f t="shared" si="2"/>
        <v>6254.9863292167283</v>
      </c>
    </row>
    <row r="67" spans="1:15">
      <c r="A67" s="18">
        <v>79.088471531676021</v>
      </c>
      <c r="B67" s="18">
        <v>-62.455518845228568</v>
      </c>
      <c r="C67" s="17">
        <f t="shared" si="0"/>
        <v>141.54399037690459</v>
      </c>
      <c r="D67" s="17">
        <f t="shared" si="1"/>
        <v>20034.701211817257</v>
      </c>
      <c r="E67" s="17">
        <f t="shared" si="2"/>
        <v>3900.6918342267008</v>
      </c>
    </row>
    <row r="68" spans="1:15">
      <c r="A68" s="18">
        <v>-62.455518845228568</v>
      </c>
      <c r="B68" s="18">
        <v>42.300490777866855</v>
      </c>
      <c r="C68" s="17">
        <f t="shared" si="0"/>
        <v>-104.75600962309542</v>
      </c>
      <c r="D68" s="17">
        <f t="shared" si="1"/>
        <v>10973.821552154061</v>
      </c>
      <c r="E68" s="17">
        <f t="shared" si="2"/>
        <v>1789.3315200483989</v>
      </c>
      <c r="O68" s="45" t="s">
        <v>130</v>
      </c>
    </row>
    <row r="69" spans="1:15">
      <c r="A69" s="18">
        <v>42.300490777866855</v>
      </c>
      <c r="B69" s="18">
        <v>4.7565004009622953</v>
      </c>
      <c r="C69" s="17">
        <f t="shared" si="0"/>
        <v>37.54399037690456</v>
      </c>
      <c r="D69" s="17">
        <f t="shared" si="1"/>
        <v>1409.5512134211021</v>
      </c>
      <c r="E69" s="17">
        <f t="shared" si="2"/>
        <v>22.624296064354475</v>
      </c>
    </row>
    <row r="70" spans="1:15">
      <c r="A70" s="18">
        <v>4.7565004009622953</v>
      </c>
      <c r="B70" s="18">
        <v>-16.03148035284687</v>
      </c>
      <c r="C70" s="17">
        <f t="shared" si="0"/>
        <v>20.787980753809165</v>
      </c>
      <c r="D70" s="17">
        <f t="shared" si="1"/>
        <v>432.14014382074026</v>
      </c>
      <c r="E70" s="17">
        <f t="shared" si="2"/>
        <v>257.00836230371522</v>
      </c>
    </row>
    <row r="71" spans="1:15">
      <c r="A71" s="18">
        <v>-16.03148035284687</v>
      </c>
      <c r="B71" s="18">
        <v>-65.775470729751419</v>
      </c>
      <c r="C71" s="17">
        <f t="shared" si="0"/>
        <v>49.743990376904549</v>
      </c>
      <c r="D71" s="17">
        <f t="shared" si="1"/>
        <v>2474.4645786175724</v>
      </c>
      <c r="E71" s="17">
        <f t="shared" si="2"/>
        <v>4326.4125497203859</v>
      </c>
    </row>
    <row r="72" spans="1:15">
      <c r="A72" s="18">
        <v>-65.775470729751419</v>
      </c>
      <c r="B72" s="18">
        <v>51.38053889334401</v>
      </c>
      <c r="C72" s="17">
        <f t="shared" si="0"/>
        <v>-117.15600962309543</v>
      </c>
      <c r="D72" s="17">
        <f t="shared" si="1"/>
        <v>13725.530590806829</v>
      </c>
      <c r="E72" s="17">
        <f t="shared" si="2"/>
        <v>2639.9597769704365</v>
      </c>
    </row>
    <row r="73" spans="1:15">
      <c r="A73" s="18">
        <v>51.38053889334401</v>
      </c>
      <c r="B73" s="18">
        <v>-39.863451483560567</v>
      </c>
      <c r="C73" s="17">
        <f t="shared" si="0"/>
        <v>91.243990376904577</v>
      </c>
      <c r="D73" s="17">
        <f t="shared" si="1"/>
        <v>8325.4657799006545</v>
      </c>
      <c r="E73" s="17">
        <f t="shared" si="2"/>
        <v>1589.0947641821872</v>
      </c>
    </row>
    <row r="74" spans="1:15">
      <c r="A74" s="18">
        <v>-39.863451483560567</v>
      </c>
      <c r="B74" s="18">
        <v>-72.00744186046515</v>
      </c>
      <c r="C74" s="17">
        <f t="shared" si="0"/>
        <v>32.143990376904583</v>
      </c>
      <c r="D74" s="17">
        <f t="shared" si="1"/>
        <v>1033.2361173505344</v>
      </c>
      <c r="E74" s="17">
        <f t="shared" si="2"/>
        <v>5185.071683288269</v>
      </c>
    </row>
    <row r="75" spans="1:15">
      <c r="A75" s="18">
        <v>-72.00744186046515</v>
      </c>
      <c r="B75" s="18">
        <v>64.548567762630285</v>
      </c>
      <c r="C75" s="17">
        <f t="shared" si="0"/>
        <v>-136.55600962309543</v>
      </c>
      <c r="D75" s="17">
        <f t="shared" si="1"/>
        <v>18647.543764182934</v>
      </c>
      <c r="E75" s="17">
        <f t="shared" si="2"/>
        <v>4166.5176002068738</v>
      </c>
    </row>
    <row r="76" spans="1:15">
      <c r="A76" s="18">
        <v>64.548567762630285</v>
      </c>
      <c r="B76" s="18">
        <v>37.804577385725736</v>
      </c>
      <c r="C76" s="17">
        <f t="shared" si="0"/>
        <v>26.743990376904549</v>
      </c>
      <c r="D76" s="17">
        <f t="shared" si="1"/>
        <v>715.24102127996309</v>
      </c>
      <c r="E76" s="17">
        <f t="shared" si="2"/>
        <v>1429.1860713133258</v>
      </c>
    </row>
    <row r="77" spans="1:15">
      <c r="A77" s="18">
        <v>37.804577385725736</v>
      </c>
      <c r="B77" s="18">
        <v>-4.3394129911788468</v>
      </c>
      <c r="C77" s="17">
        <f t="shared" si="0"/>
        <v>42.143990376904583</v>
      </c>
      <c r="D77" s="17">
        <f t="shared" si="1"/>
        <v>1776.1159248886261</v>
      </c>
      <c r="E77" s="17">
        <f t="shared" si="2"/>
        <v>18.830505108011746</v>
      </c>
    </row>
    <row r="78" spans="1:15">
      <c r="A78" s="18">
        <v>-4.3394129911788468</v>
      </c>
      <c r="B78" s="18">
        <v>-48.683403368083418</v>
      </c>
      <c r="C78" s="17">
        <f t="shared" si="0"/>
        <v>44.343990376904571</v>
      </c>
      <c r="D78" s="17">
        <f t="shared" si="1"/>
        <v>1966.3894825470052</v>
      </c>
      <c r="E78" s="17">
        <f t="shared" si="2"/>
        <v>2370.0737634995157</v>
      </c>
    </row>
    <row r="79" spans="1:15">
      <c r="A79" s="18">
        <v>-48.683403368083418</v>
      </c>
      <c r="B79" s="18">
        <v>59.872606255011988</v>
      </c>
      <c r="C79" s="17">
        <f t="shared" si="0"/>
        <v>-108.55600962309541</v>
      </c>
      <c r="D79" s="17">
        <f t="shared" si="1"/>
        <v>11784.407225289582</v>
      </c>
      <c r="E79" s="17">
        <f t="shared" si="2"/>
        <v>3584.7289797677008</v>
      </c>
    </row>
    <row r="80" spans="1:15">
      <c r="A80" s="18">
        <v>59.872606255011988</v>
      </c>
      <c r="B80" s="18">
        <v>-3.3713841218925609</v>
      </c>
      <c r="C80" s="17">
        <f t="shared" si="0"/>
        <v>63.243990376904549</v>
      </c>
      <c r="D80" s="17">
        <f t="shared" si="1"/>
        <v>3999.8023187939953</v>
      </c>
      <c r="E80" s="17">
        <f t="shared" si="2"/>
        <v>11.366230897349274</v>
      </c>
    </row>
    <row r="81" spans="1:6">
      <c r="A81" s="19">
        <v>-3.3713841218925609</v>
      </c>
      <c r="B81" s="29"/>
      <c r="C81" s="29"/>
      <c r="D81" s="29"/>
      <c r="E81" s="29"/>
    </row>
    <row r="82" spans="1:6">
      <c r="A82" s="37" t="s">
        <v>32</v>
      </c>
      <c r="B82" s="23"/>
      <c r="C82" s="23"/>
      <c r="D82" s="21">
        <f>SUM(D57:D80)</f>
        <v>146808.79050612586</v>
      </c>
      <c r="E82" s="21">
        <f>SUM(E57:E80)</f>
        <v>51631.644649879716</v>
      </c>
    </row>
    <row r="83" spans="1:6">
      <c r="A83" s="31"/>
      <c r="B83" s="25"/>
      <c r="C83" s="25"/>
      <c r="D83" s="15">
        <f>D82/E82</f>
        <v>2.8433878390210814</v>
      </c>
      <c r="E83" s="26"/>
    </row>
    <row r="87" spans="1:6" ht="17" thickBot="1">
      <c r="A87" s="1" t="s">
        <v>23</v>
      </c>
      <c r="C87" s="45" t="s">
        <v>131</v>
      </c>
    </row>
    <row r="88" spans="1:6">
      <c r="A88" s="47" t="s">
        <v>24</v>
      </c>
      <c r="B88" s="48"/>
    </row>
    <row r="89" spans="1:6">
      <c r="A89" s="24" t="s">
        <v>25</v>
      </c>
      <c r="B89" s="40">
        <v>0.4239721350057335</v>
      </c>
    </row>
    <row r="90" spans="1:6">
      <c r="A90" s="24" t="s">
        <v>26</v>
      </c>
      <c r="B90" s="40">
        <v>0.17975237126131993</v>
      </c>
    </row>
    <row r="91" spans="1:6">
      <c r="A91" s="24" t="s">
        <v>27</v>
      </c>
      <c r="B91" s="40">
        <v>0.14069296036900183</v>
      </c>
    </row>
    <row r="92" spans="1:6">
      <c r="A92" s="24" t="s">
        <v>5</v>
      </c>
      <c r="B92" s="40">
        <v>44.839934393926278</v>
      </c>
    </row>
    <row r="93" spans="1:6" ht="17" thickBot="1">
      <c r="A93" s="41" t="s">
        <v>28</v>
      </c>
      <c r="B93" s="42">
        <v>23</v>
      </c>
    </row>
    <row r="95" spans="1:6" ht="17" thickBot="1">
      <c r="A95" s="1" t="s">
        <v>29</v>
      </c>
    </row>
    <row r="96" spans="1:6">
      <c r="A96" s="38"/>
      <c r="B96" s="5" t="s">
        <v>34</v>
      </c>
      <c r="C96" s="5" t="s">
        <v>35</v>
      </c>
      <c r="D96" s="5" t="s">
        <v>36</v>
      </c>
      <c r="E96" s="5" t="s">
        <v>37</v>
      </c>
      <c r="F96" s="39" t="s">
        <v>38</v>
      </c>
    </row>
    <row r="97" spans="1:9">
      <c r="A97" s="24" t="s">
        <v>30</v>
      </c>
      <c r="B97" s="6">
        <v>1</v>
      </c>
      <c r="C97" s="6">
        <v>9252.9214721981407</v>
      </c>
      <c r="D97" s="6">
        <v>9252.9214721981407</v>
      </c>
      <c r="E97" s="6">
        <v>4.6020246377211036</v>
      </c>
      <c r="F97" s="40">
        <v>4.3783435600837813E-2</v>
      </c>
    </row>
    <row r="98" spans="1:9">
      <c r="A98" s="24" t="s">
        <v>31</v>
      </c>
      <c r="B98" s="6">
        <v>21</v>
      </c>
      <c r="C98" s="6">
        <v>42223.014045483862</v>
      </c>
      <c r="D98" s="6">
        <v>2010.6197164516125</v>
      </c>
      <c r="E98" s="6"/>
      <c r="F98" s="40"/>
    </row>
    <row r="99" spans="1:9" ht="17" thickBot="1">
      <c r="A99" s="41" t="s">
        <v>32</v>
      </c>
      <c r="B99" s="7">
        <v>22</v>
      </c>
      <c r="C99" s="7">
        <v>51475.935517682003</v>
      </c>
      <c r="D99" s="7"/>
      <c r="E99" s="7"/>
      <c r="F99" s="42"/>
    </row>
    <row r="100" spans="1:9" ht="17" thickBot="1">
      <c r="A100" s="13"/>
      <c r="B100" s="13"/>
      <c r="C100" s="13"/>
      <c r="D100" s="13"/>
    </row>
    <row r="101" spans="1:9">
      <c r="A101" s="38"/>
      <c r="B101" s="5" t="s">
        <v>39</v>
      </c>
      <c r="C101" s="5" t="s">
        <v>5</v>
      </c>
      <c r="D101" s="5" t="s">
        <v>40</v>
      </c>
      <c r="E101" s="5" t="s">
        <v>41</v>
      </c>
      <c r="F101" s="5" t="s">
        <v>42</v>
      </c>
      <c r="G101" s="5" t="s">
        <v>43</v>
      </c>
      <c r="H101" s="5" t="s">
        <v>44</v>
      </c>
      <c r="I101" s="39" t="s">
        <v>45</v>
      </c>
    </row>
    <row r="102" spans="1:9">
      <c r="A102" s="24" t="s">
        <v>33</v>
      </c>
      <c r="B102" s="6">
        <v>0.59317369547531906</v>
      </c>
      <c r="C102" s="6">
        <v>9.349817401600701</v>
      </c>
      <c r="D102" s="6">
        <v>6.3442275928700692E-2</v>
      </c>
      <c r="E102" s="6">
        <v>0.95001433331179874</v>
      </c>
      <c r="F102" s="6">
        <v>-18.850836018569282</v>
      </c>
      <c r="G102" s="6">
        <v>20.037183409519919</v>
      </c>
      <c r="H102" s="6">
        <v>-18.850836018569282</v>
      </c>
      <c r="I102" s="40">
        <v>20.037183409519919</v>
      </c>
    </row>
    <row r="103" spans="1:9" ht="17" thickBot="1">
      <c r="A103" s="41" t="s">
        <v>98</v>
      </c>
      <c r="B103" s="7">
        <v>-0.42338098185883322</v>
      </c>
      <c r="C103" s="7">
        <v>0.19735897277403616</v>
      </c>
      <c r="D103" s="7">
        <v>-2.1452330031306874</v>
      </c>
      <c r="E103" s="7">
        <v>4.3783435600837757E-2</v>
      </c>
      <c r="F103" s="7">
        <v>-0.83381143402095215</v>
      </c>
      <c r="G103" s="7">
        <v>-1.2950529696714341E-2</v>
      </c>
      <c r="H103" s="7">
        <v>-0.83381143402095215</v>
      </c>
      <c r="I103" s="42">
        <v>-1.2950529696714341E-2</v>
      </c>
    </row>
    <row r="104" spans="1:9">
      <c r="A104" s="9"/>
      <c r="B104" s="9"/>
      <c r="C104" s="10"/>
      <c r="D104" s="10"/>
      <c r="E104" s="10"/>
      <c r="F104" s="10"/>
      <c r="G104" s="10"/>
      <c r="H104" s="10"/>
      <c r="I104" s="10"/>
    </row>
    <row r="105" spans="1:9">
      <c r="A105" s="2"/>
      <c r="B105" s="2"/>
      <c r="C105" s="10"/>
      <c r="D105" s="10"/>
      <c r="E105" s="10"/>
      <c r="F105" s="10"/>
      <c r="G105" s="10"/>
      <c r="H105" s="10"/>
      <c r="I105" s="10"/>
    </row>
    <row r="106" spans="1:9">
      <c r="A106" s="2"/>
      <c r="B106" s="2"/>
      <c r="C106" s="10"/>
      <c r="D106" s="10"/>
      <c r="E106" s="10"/>
      <c r="F106" s="10"/>
      <c r="G106" s="10"/>
      <c r="H106" s="10"/>
      <c r="I106" s="10"/>
    </row>
    <row r="107" spans="1:9">
      <c r="A107" s="2"/>
      <c r="B107" s="2"/>
      <c r="C107" s="10"/>
      <c r="D107" s="10"/>
      <c r="E107" s="10"/>
      <c r="F107" s="10"/>
      <c r="G107" s="10"/>
      <c r="H107" s="10"/>
      <c r="I107" s="10"/>
    </row>
    <row r="108" spans="1:9">
      <c r="A108" s="2"/>
      <c r="B108" s="2"/>
      <c r="C108" s="10"/>
      <c r="D108" s="10"/>
      <c r="E108" s="10"/>
      <c r="F108" s="10"/>
      <c r="G108" s="10"/>
      <c r="H108" s="10"/>
      <c r="I108" s="10"/>
    </row>
    <row r="109" spans="1:9">
      <c r="A109" s="2"/>
      <c r="B109" s="2"/>
      <c r="C109" s="10"/>
      <c r="D109" s="10"/>
      <c r="E109" s="10"/>
      <c r="F109" s="10"/>
      <c r="G109" s="10"/>
      <c r="H109" s="10"/>
      <c r="I109" s="10"/>
    </row>
    <row r="110" spans="1:9">
      <c r="A110" s="10"/>
      <c r="B110" s="10"/>
      <c r="C110" s="10"/>
      <c r="D110" s="10"/>
      <c r="E110" s="10"/>
      <c r="F110" s="10"/>
      <c r="G110" s="10"/>
      <c r="H110" s="10"/>
      <c r="I110" s="10"/>
    </row>
    <row r="111" spans="1:9">
      <c r="A111" s="10"/>
      <c r="B111" s="10"/>
      <c r="C111" s="10"/>
      <c r="D111" s="10"/>
      <c r="E111" s="10"/>
      <c r="F111" s="10"/>
      <c r="G111" s="10"/>
      <c r="H111" s="10"/>
      <c r="I111" s="10"/>
    </row>
    <row r="112" spans="1:9">
      <c r="A112" s="8"/>
      <c r="B112" s="8"/>
      <c r="C112" s="8"/>
      <c r="D112" s="8"/>
      <c r="E112" s="8"/>
      <c r="F112" s="8"/>
      <c r="G112" s="10"/>
      <c r="H112" s="10"/>
      <c r="I112" s="10"/>
    </row>
    <row r="113" spans="1:9">
      <c r="A113" s="2"/>
      <c r="B113" s="2"/>
      <c r="C113" s="2"/>
      <c r="D113" s="2"/>
      <c r="E113" s="2"/>
      <c r="F113" s="2"/>
      <c r="G113" s="10"/>
      <c r="H113" s="10"/>
      <c r="I113" s="10"/>
    </row>
    <row r="114" spans="1:9">
      <c r="A114" s="2"/>
      <c r="B114" s="2"/>
      <c r="C114" s="2"/>
      <c r="D114" s="2"/>
      <c r="E114" s="2"/>
      <c r="F114" s="2"/>
      <c r="G114" s="10"/>
      <c r="H114" s="10"/>
      <c r="I114" s="10"/>
    </row>
    <row r="115" spans="1:9">
      <c r="A115" s="2"/>
      <c r="B115" s="2"/>
      <c r="C115" s="2"/>
      <c r="D115" s="2"/>
      <c r="E115" s="2"/>
      <c r="F115" s="2"/>
      <c r="G115" s="10"/>
      <c r="H115" s="10"/>
      <c r="I115" s="10"/>
    </row>
    <row r="116" spans="1:9">
      <c r="A116" s="10"/>
      <c r="B116" s="10"/>
      <c r="C116" s="10"/>
      <c r="D116" s="10"/>
      <c r="E116" s="10"/>
      <c r="F116" s="10"/>
      <c r="G116" s="10"/>
      <c r="H116" s="10"/>
      <c r="I116" s="10"/>
    </row>
    <row r="117" spans="1:9">
      <c r="A117" s="8"/>
      <c r="B117" s="8"/>
      <c r="C117" s="8"/>
      <c r="D117" s="8"/>
      <c r="E117" s="8"/>
      <c r="F117" s="8"/>
      <c r="G117" s="8"/>
      <c r="H117" s="8"/>
      <c r="I117" s="8"/>
    </row>
    <row r="118" spans="1:9">
      <c r="A118" s="2"/>
      <c r="B118" s="2"/>
      <c r="C118" s="2"/>
      <c r="D118" s="2"/>
      <c r="E118" s="2"/>
      <c r="F118" s="2"/>
      <c r="G118" s="2"/>
      <c r="H118" s="2"/>
      <c r="I118" s="2"/>
    </row>
    <row r="119" spans="1:9">
      <c r="A119" s="2"/>
      <c r="B119" s="2"/>
      <c r="C119" s="2"/>
      <c r="D119" s="2"/>
      <c r="E119" s="2"/>
      <c r="F119" s="2"/>
      <c r="G119" s="2"/>
      <c r="H119" s="2"/>
      <c r="I119" s="2"/>
    </row>
    <row r="120" spans="1:9">
      <c r="A120" s="10"/>
      <c r="B120" s="10"/>
      <c r="C120" s="10"/>
      <c r="D120" s="10"/>
      <c r="E120" s="10"/>
      <c r="F120" s="10"/>
      <c r="G120" s="10"/>
      <c r="H120" s="10"/>
      <c r="I120" s="10"/>
    </row>
    <row r="121" spans="1:9">
      <c r="A121" s="10"/>
      <c r="B121" s="10"/>
      <c r="C121" s="10"/>
      <c r="D121" s="10"/>
      <c r="E121" s="10"/>
      <c r="F121" s="10"/>
      <c r="G121" s="10"/>
      <c r="H121" s="10"/>
      <c r="I121" s="10"/>
    </row>
    <row r="122" spans="1:9">
      <c r="A122" s="10"/>
      <c r="B122" s="10"/>
      <c r="C122" s="10"/>
      <c r="D122" s="10"/>
      <c r="E122" s="10"/>
      <c r="F122" s="10"/>
      <c r="G122" s="10"/>
      <c r="H122" s="10"/>
      <c r="I122" s="10"/>
    </row>
    <row r="123" spans="1:9">
      <c r="A123" s="10"/>
      <c r="B123" s="10"/>
      <c r="C123" s="10"/>
      <c r="D123" s="10"/>
      <c r="E123" s="10"/>
      <c r="F123" s="10"/>
      <c r="G123" s="10"/>
      <c r="H123" s="10"/>
      <c r="I123" s="10"/>
    </row>
    <row r="124" spans="1:9">
      <c r="A124" s="10"/>
      <c r="B124" s="10"/>
      <c r="C124" s="10"/>
      <c r="D124" s="10"/>
      <c r="E124" s="10"/>
      <c r="F124" s="10"/>
      <c r="G124" s="10"/>
      <c r="H124" s="10"/>
      <c r="I124" s="10"/>
    </row>
    <row r="125" spans="1:9">
      <c r="A125" s="8"/>
      <c r="B125" s="8"/>
      <c r="C125" s="8"/>
      <c r="D125" s="10"/>
      <c r="E125" s="10"/>
      <c r="F125" s="10"/>
      <c r="G125" s="10"/>
      <c r="H125" s="10"/>
      <c r="I125" s="10"/>
    </row>
    <row r="126" spans="1:9">
      <c r="A126" s="2"/>
      <c r="B126" s="2"/>
      <c r="C126" s="2"/>
      <c r="D126" s="10"/>
      <c r="E126" s="10"/>
      <c r="F126" s="10"/>
      <c r="G126" s="10"/>
      <c r="H126" s="10"/>
      <c r="I126" s="10"/>
    </row>
    <row r="127" spans="1:9">
      <c r="A127" s="2"/>
      <c r="B127" s="2"/>
      <c r="C127" s="2"/>
      <c r="D127" s="10"/>
      <c r="E127" s="10"/>
      <c r="F127" s="10"/>
      <c r="G127" s="10"/>
      <c r="H127" s="10"/>
      <c r="I127" s="10"/>
    </row>
    <row r="128" spans="1:9">
      <c r="A128" s="2"/>
      <c r="B128" s="2"/>
      <c r="C128" s="2"/>
      <c r="D128" s="10"/>
      <c r="E128" s="10"/>
      <c r="F128" s="10"/>
      <c r="G128" s="10"/>
      <c r="H128" s="10"/>
      <c r="I128" s="10"/>
    </row>
    <row r="129" spans="1:9">
      <c r="A129" s="2"/>
      <c r="B129" s="2"/>
      <c r="C129" s="2"/>
      <c r="D129" s="10"/>
      <c r="E129" s="10"/>
      <c r="F129" s="10"/>
      <c r="G129" s="10"/>
      <c r="H129" s="10"/>
      <c r="I129" s="10"/>
    </row>
    <row r="130" spans="1:9">
      <c r="A130" s="2"/>
      <c r="B130" s="2"/>
      <c r="C130" s="2"/>
      <c r="D130" s="10"/>
      <c r="E130" s="10"/>
      <c r="F130" s="10"/>
      <c r="G130" s="10"/>
      <c r="H130" s="10"/>
      <c r="I130" s="10"/>
    </row>
    <row r="131" spans="1:9">
      <c r="A131" s="2"/>
      <c r="B131" s="2"/>
      <c r="C131" s="2"/>
      <c r="D131" s="10"/>
      <c r="E131" s="10"/>
      <c r="F131" s="10"/>
      <c r="G131" s="10"/>
      <c r="H131" s="10"/>
      <c r="I131" s="10"/>
    </row>
    <row r="132" spans="1:9">
      <c r="A132" s="2"/>
      <c r="B132" s="2"/>
      <c r="C132" s="2"/>
      <c r="D132" s="10"/>
      <c r="E132" s="10"/>
      <c r="F132" s="10"/>
      <c r="G132" s="10"/>
      <c r="H132" s="10"/>
      <c r="I132" s="10"/>
    </row>
    <row r="133" spans="1:9">
      <c r="A133" s="2"/>
      <c r="B133" s="2"/>
      <c r="C133" s="2"/>
      <c r="D133" s="10"/>
      <c r="E133" s="10"/>
      <c r="F133" s="10"/>
      <c r="G133" s="10"/>
      <c r="H133" s="10"/>
      <c r="I133" s="10"/>
    </row>
    <row r="134" spans="1:9">
      <c r="A134" s="2"/>
      <c r="B134" s="2"/>
      <c r="C134" s="2"/>
      <c r="D134" s="10"/>
      <c r="E134" s="10"/>
      <c r="F134" s="10"/>
      <c r="G134" s="10"/>
      <c r="H134" s="10"/>
      <c r="I134" s="10"/>
    </row>
    <row r="135" spans="1:9">
      <c r="A135" s="2"/>
      <c r="B135" s="2"/>
      <c r="C135" s="2"/>
      <c r="D135" s="10"/>
      <c r="E135" s="10"/>
      <c r="F135" s="10"/>
      <c r="G135" s="10"/>
      <c r="H135" s="10"/>
      <c r="I135" s="10"/>
    </row>
    <row r="136" spans="1:9">
      <c r="A136" s="2"/>
      <c r="B136" s="2"/>
      <c r="C136" s="2"/>
      <c r="D136" s="10"/>
      <c r="E136" s="10"/>
      <c r="F136" s="10"/>
      <c r="G136" s="10"/>
      <c r="H136" s="10"/>
      <c r="I136" s="10"/>
    </row>
    <row r="137" spans="1:9">
      <c r="A137" s="2"/>
      <c r="B137" s="2"/>
      <c r="C137" s="2"/>
      <c r="D137" s="10"/>
      <c r="E137" s="10"/>
      <c r="F137" s="10"/>
      <c r="G137" s="10"/>
      <c r="H137" s="10"/>
      <c r="I137" s="10"/>
    </row>
    <row r="138" spans="1:9">
      <c r="A138" s="2"/>
      <c r="B138" s="2"/>
      <c r="C138" s="2"/>
      <c r="D138" s="10"/>
      <c r="E138" s="10"/>
      <c r="F138" s="10"/>
      <c r="G138" s="10"/>
      <c r="H138" s="10"/>
      <c r="I138" s="10"/>
    </row>
    <row r="139" spans="1:9">
      <c r="A139" s="2"/>
      <c r="B139" s="2"/>
      <c r="C139" s="2"/>
      <c r="D139" s="10"/>
      <c r="E139" s="10"/>
      <c r="F139" s="10"/>
      <c r="G139" s="10"/>
      <c r="H139" s="10"/>
      <c r="I139" s="10"/>
    </row>
    <row r="140" spans="1:9">
      <c r="A140" s="2"/>
      <c r="B140" s="2"/>
      <c r="C140" s="2"/>
      <c r="D140" s="10"/>
      <c r="E140" s="10"/>
      <c r="F140" s="10"/>
      <c r="G140" s="10"/>
      <c r="H140" s="10"/>
      <c r="I140" s="10"/>
    </row>
    <row r="141" spans="1:9">
      <c r="A141" s="2"/>
      <c r="B141" s="2"/>
      <c r="C141" s="2"/>
      <c r="D141" s="10"/>
      <c r="E141" s="10"/>
      <c r="F141" s="10"/>
      <c r="G141" s="10"/>
      <c r="H141" s="10"/>
      <c r="I141" s="10"/>
    </row>
    <row r="142" spans="1:9">
      <c r="A142" s="2"/>
      <c r="B142" s="2"/>
      <c r="C142" s="2"/>
      <c r="D142" s="10"/>
      <c r="E142" s="10"/>
      <c r="F142" s="10"/>
      <c r="G142" s="10"/>
      <c r="H142" s="10"/>
      <c r="I142" s="10"/>
    </row>
    <row r="143" spans="1:9">
      <c r="A143" s="2"/>
      <c r="B143" s="2"/>
      <c r="C143" s="2"/>
      <c r="D143" s="10"/>
      <c r="E143" s="10"/>
      <c r="F143" s="10"/>
      <c r="G143" s="10"/>
      <c r="H143" s="10"/>
      <c r="I143" s="10"/>
    </row>
    <row r="144" spans="1:9">
      <c r="A144" s="2"/>
      <c r="B144" s="2"/>
      <c r="C144" s="2"/>
      <c r="D144" s="10"/>
      <c r="E144" s="10"/>
      <c r="F144" s="10"/>
      <c r="G144" s="10"/>
      <c r="H144" s="10"/>
      <c r="I144" s="10"/>
    </row>
    <row r="145" spans="1:9">
      <c r="A145" s="2"/>
      <c r="B145" s="2"/>
      <c r="C145" s="2"/>
      <c r="D145" s="10"/>
      <c r="E145" s="10"/>
      <c r="F145" s="10"/>
      <c r="G145" s="10"/>
      <c r="H145" s="10"/>
      <c r="I145" s="10"/>
    </row>
    <row r="146" spans="1:9">
      <c r="A146" s="2"/>
      <c r="B146" s="2"/>
      <c r="C146" s="2"/>
      <c r="D146" s="10"/>
      <c r="E146" s="10"/>
      <c r="F146" s="10"/>
      <c r="G146" s="10"/>
      <c r="H146" s="10"/>
      <c r="I146" s="10"/>
    </row>
    <row r="147" spans="1:9">
      <c r="A147" s="2"/>
      <c r="B147" s="2"/>
      <c r="C147" s="2"/>
      <c r="D147" s="10"/>
      <c r="E147" s="10"/>
      <c r="F147" s="10"/>
      <c r="G147" s="10"/>
      <c r="H147" s="10"/>
      <c r="I147" s="10"/>
    </row>
    <row r="148" spans="1:9">
      <c r="A148" s="2"/>
      <c r="B148" s="2"/>
      <c r="C148" s="2"/>
      <c r="D148" s="10"/>
      <c r="E148" s="10"/>
      <c r="F148" s="10"/>
      <c r="G148" s="10"/>
      <c r="H148" s="10"/>
      <c r="I148" s="10"/>
    </row>
    <row r="149" spans="1:9">
      <c r="A149" s="2"/>
      <c r="B149" s="2"/>
      <c r="C149" s="2"/>
      <c r="D149" s="10"/>
      <c r="E149" s="10"/>
      <c r="F149" s="10"/>
      <c r="G149" s="10"/>
      <c r="H149" s="10"/>
      <c r="I149" s="10"/>
    </row>
  </sheetData>
  <pageMargins left="0.25" right="0.25" top="0.3" bottom="0.7" header="0.3" footer="0.3"/>
  <pageSetup paperSize="9" scale="48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4098-06F8-1548-9F5A-82FC1DF89CCA}">
  <dimension ref="A1:R40"/>
  <sheetViews>
    <sheetView topLeftCell="A12" workbookViewId="0">
      <selection activeCell="J36" sqref="J36"/>
    </sheetView>
  </sheetViews>
  <sheetFormatPr baseColWidth="10" defaultRowHeight="16"/>
  <cols>
    <col min="1" max="1" width="8.6640625" style="1" bestFit="1" customWidth="1"/>
    <col min="2" max="2" width="13" style="1" bestFit="1" customWidth="1"/>
    <col min="3" max="3" width="12.6640625" style="1" bestFit="1" customWidth="1"/>
    <col min="4" max="4" width="7.83203125" style="1" bestFit="1" customWidth="1"/>
    <col min="5" max="5" width="6.1640625" style="1" bestFit="1" customWidth="1"/>
    <col min="6" max="6" width="8.1640625" style="1" bestFit="1" customWidth="1"/>
    <col min="7" max="7" width="4.6640625" style="1" bestFit="1" customWidth="1"/>
    <col min="8" max="8" width="7.1640625" style="1" bestFit="1" customWidth="1"/>
    <col min="9" max="9" width="5.1640625" style="1" bestFit="1" customWidth="1"/>
    <col min="10" max="10" width="7.1640625" style="1" bestFit="1" customWidth="1"/>
    <col min="11" max="12" width="10.83203125" style="1"/>
    <col min="13" max="13" width="8.6640625" style="1" bestFit="1" customWidth="1"/>
    <col min="14" max="14" width="13" style="1" bestFit="1" customWidth="1"/>
    <col min="15" max="15" width="7.83203125" style="1" bestFit="1" customWidth="1"/>
    <col min="16" max="16" width="10.83203125" style="1"/>
    <col min="17" max="17" width="8.6640625" style="1" bestFit="1" customWidth="1"/>
    <col min="18" max="18" width="7.83203125" style="1" bestFit="1" customWidth="1"/>
    <col min="19" max="16384" width="10.83203125" style="1"/>
  </cols>
  <sheetData>
    <row r="1" spans="1:18">
      <c r="A1" s="1" t="s">
        <v>59</v>
      </c>
      <c r="B1" s="1" t="s">
        <v>60</v>
      </c>
      <c r="C1" s="1" t="s">
        <v>61</v>
      </c>
      <c r="D1" s="1" t="s">
        <v>79</v>
      </c>
      <c r="E1" s="1" t="s">
        <v>51</v>
      </c>
      <c r="F1" s="1" t="s">
        <v>52</v>
      </c>
      <c r="G1" s="1" t="s">
        <v>81</v>
      </c>
      <c r="H1" s="1" t="s">
        <v>53</v>
      </c>
      <c r="I1" s="1" t="s">
        <v>82</v>
      </c>
      <c r="J1" s="1" t="s">
        <v>83</v>
      </c>
      <c r="M1" s="1" t="s">
        <v>59</v>
      </c>
      <c r="N1" s="1" t="s">
        <v>60</v>
      </c>
      <c r="O1" s="1" t="s">
        <v>79</v>
      </c>
      <c r="Q1" s="1" t="s">
        <v>59</v>
      </c>
      <c r="R1" s="1" t="s">
        <v>79</v>
      </c>
    </row>
    <row r="2" spans="1:18">
      <c r="A2" s="1">
        <v>176.7</v>
      </c>
      <c r="B2" s="1">
        <v>66</v>
      </c>
      <c r="C2" s="1">
        <v>61.8</v>
      </c>
      <c r="D2" s="1">
        <v>1</v>
      </c>
      <c r="E2" s="1">
        <f>B2^2</f>
        <v>4356</v>
      </c>
      <c r="F2" s="1">
        <f>C2^2</f>
        <v>3819.24</v>
      </c>
      <c r="G2" s="1">
        <f>D2^2</f>
        <v>1</v>
      </c>
      <c r="H2" s="1">
        <f>B2*C2</f>
        <v>4078.7999999999997</v>
      </c>
      <c r="I2" s="1">
        <f>B2*D2</f>
        <v>66</v>
      </c>
      <c r="J2" s="1">
        <f>C2*D2</f>
        <v>61.8</v>
      </c>
      <c r="M2" s="1">
        <v>176.7</v>
      </c>
      <c r="N2" s="1">
        <v>66</v>
      </c>
      <c r="O2" s="1">
        <v>1</v>
      </c>
      <c r="Q2" s="1">
        <v>176.7</v>
      </c>
      <c r="R2" s="1">
        <v>1</v>
      </c>
    </row>
    <row r="3" spans="1:18">
      <c r="A3" s="1">
        <v>170.5</v>
      </c>
      <c r="B3" s="1">
        <v>66</v>
      </c>
      <c r="C3" s="1">
        <v>60.6</v>
      </c>
      <c r="D3" s="1">
        <v>2</v>
      </c>
      <c r="E3" s="1">
        <f t="shared" ref="E3:E25" si="0">B3^2</f>
        <v>4356</v>
      </c>
      <c r="F3" s="1">
        <f t="shared" ref="F3:F25" si="1">C3^2</f>
        <v>3672.36</v>
      </c>
      <c r="G3" s="1">
        <f t="shared" ref="G3:G25" si="2">D3^2</f>
        <v>4</v>
      </c>
      <c r="H3" s="1">
        <f t="shared" ref="H3:H25" si="3">B3*C3</f>
        <v>3999.6</v>
      </c>
      <c r="I3" s="1">
        <f t="shared" ref="I3:I25" si="4">B3*D3</f>
        <v>132</v>
      </c>
      <c r="J3" s="1">
        <f t="shared" ref="J3:J25" si="5">C3*D3</f>
        <v>121.2</v>
      </c>
      <c r="M3" s="1">
        <v>170.5</v>
      </c>
      <c r="N3" s="1">
        <v>66</v>
      </c>
      <c r="O3" s="1">
        <v>2</v>
      </c>
      <c r="Q3" s="1">
        <v>170.5</v>
      </c>
      <c r="R3" s="1">
        <v>2</v>
      </c>
    </row>
    <row r="4" spans="1:18">
      <c r="A4" s="1">
        <v>211.8</v>
      </c>
      <c r="B4" s="1">
        <v>56</v>
      </c>
      <c r="C4" s="1">
        <v>61.8</v>
      </c>
      <c r="D4" s="1">
        <v>3</v>
      </c>
      <c r="E4" s="1">
        <f t="shared" si="0"/>
        <v>3136</v>
      </c>
      <c r="F4" s="1">
        <f t="shared" si="1"/>
        <v>3819.24</v>
      </c>
      <c r="G4" s="1">
        <f t="shared" si="2"/>
        <v>9</v>
      </c>
      <c r="H4" s="1">
        <f t="shared" si="3"/>
        <v>3460.7999999999997</v>
      </c>
      <c r="I4" s="1">
        <f t="shared" si="4"/>
        <v>168</v>
      </c>
      <c r="J4" s="1">
        <f t="shared" si="5"/>
        <v>185.39999999999998</v>
      </c>
      <c r="M4" s="1">
        <v>211.8</v>
      </c>
      <c r="N4" s="1">
        <v>56</v>
      </c>
      <c r="O4" s="1">
        <v>3</v>
      </c>
      <c r="Q4" s="1">
        <v>211.8</v>
      </c>
      <c r="R4" s="1">
        <v>3</v>
      </c>
    </row>
    <row r="5" spans="1:18">
      <c r="A5" s="1">
        <v>222.1</v>
      </c>
      <c r="B5" s="1">
        <v>101</v>
      </c>
      <c r="C5" s="1">
        <v>60.6</v>
      </c>
      <c r="D5" s="1">
        <v>4</v>
      </c>
      <c r="E5" s="1">
        <f t="shared" si="0"/>
        <v>10201</v>
      </c>
      <c r="F5" s="1">
        <f t="shared" si="1"/>
        <v>3672.36</v>
      </c>
      <c r="G5" s="1">
        <f t="shared" si="2"/>
        <v>16</v>
      </c>
      <c r="H5" s="1">
        <f t="shared" si="3"/>
        <v>6120.6</v>
      </c>
      <c r="I5" s="1">
        <f t="shared" si="4"/>
        <v>404</v>
      </c>
      <c r="J5" s="1">
        <f t="shared" si="5"/>
        <v>242.4</v>
      </c>
      <c r="M5" s="1">
        <v>222.1</v>
      </c>
      <c r="N5" s="1">
        <v>101</v>
      </c>
      <c r="O5" s="1">
        <v>4</v>
      </c>
      <c r="Q5" s="1">
        <v>222.1</v>
      </c>
      <c r="R5" s="1">
        <v>4</v>
      </c>
    </row>
    <row r="6" spans="1:18">
      <c r="A6" s="1">
        <v>276.10000000000002</v>
      </c>
      <c r="B6" s="1">
        <v>79</v>
      </c>
      <c r="C6" s="1">
        <v>59.4</v>
      </c>
      <c r="D6" s="1">
        <v>5</v>
      </c>
      <c r="E6" s="1">
        <f t="shared" si="0"/>
        <v>6241</v>
      </c>
      <c r="F6" s="1">
        <f t="shared" si="1"/>
        <v>3528.3599999999997</v>
      </c>
      <c r="G6" s="1">
        <f t="shared" si="2"/>
        <v>25</v>
      </c>
      <c r="H6" s="1">
        <f t="shared" si="3"/>
        <v>4692.5999999999995</v>
      </c>
      <c r="I6" s="1">
        <f t="shared" si="4"/>
        <v>395</v>
      </c>
      <c r="J6" s="1">
        <f t="shared" si="5"/>
        <v>297</v>
      </c>
      <c r="M6" s="1">
        <v>276.10000000000002</v>
      </c>
      <c r="N6" s="1">
        <v>79</v>
      </c>
      <c r="O6" s="1">
        <v>5</v>
      </c>
      <c r="Q6" s="1">
        <v>276.10000000000002</v>
      </c>
      <c r="R6" s="1">
        <v>5</v>
      </c>
    </row>
    <row r="7" spans="1:18">
      <c r="A7" s="1">
        <v>200.5</v>
      </c>
      <c r="B7" s="1">
        <v>108</v>
      </c>
      <c r="C7" s="1">
        <v>59.4</v>
      </c>
      <c r="D7" s="1">
        <v>6</v>
      </c>
      <c r="E7" s="1">
        <f t="shared" si="0"/>
        <v>11664</v>
      </c>
      <c r="F7" s="1">
        <f t="shared" si="1"/>
        <v>3528.3599999999997</v>
      </c>
      <c r="G7" s="1">
        <f t="shared" si="2"/>
        <v>36</v>
      </c>
      <c r="H7" s="1">
        <f t="shared" si="3"/>
        <v>6415.2</v>
      </c>
      <c r="I7" s="1">
        <f t="shared" si="4"/>
        <v>648</v>
      </c>
      <c r="J7" s="1">
        <f t="shared" si="5"/>
        <v>356.4</v>
      </c>
      <c r="M7" s="1">
        <v>200.5</v>
      </c>
      <c r="N7" s="1">
        <v>108</v>
      </c>
      <c r="O7" s="1">
        <v>6</v>
      </c>
      <c r="Q7" s="1">
        <v>200.5</v>
      </c>
      <c r="R7" s="1">
        <v>6</v>
      </c>
    </row>
    <row r="8" spans="1:18">
      <c r="A8" s="1">
        <v>187.8</v>
      </c>
      <c r="B8" s="1">
        <v>66</v>
      </c>
      <c r="C8" s="1">
        <v>59.4</v>
      </c>
      <c r="D8" s="1">
        <v>7</v>
      </c>
      <c r="E8" s="1">
        <f t="shared" si="0"/>
        <v>4356</v>
      </c>
      <c r="F8" s="1">
        <f t="shared" si="1"/>
        <v>3528.3599999999997</v>
      </c>
      <c r="G8" s="1">
        <f t="shared" si="2"/>
        <v>49</v>
      </c>
      <c r="H8" s="1">
        <f t="shared" si="3"/>
        <v>3920.4</v>
      </c>
      <c r="I8" s="1">
        <f t="shared" si="4"/>
        <v>462</v>
      </c>
      <c r="J8" s="1">
        <f t="shared" si="5"/>
        <v>415.8</v>
      </c>
      <c r="M8" s="1">
        <v>187.8</v>
      </c>
      <c r="N8" s="1">
        <v>66</v>
      </c>
      <c r="O8" s="1">
        <v>7</v>
      </c>
      <c r="Q8" s="1">
        <v>187.8</v>
      </c>
      <c r="R8" s="1">
        <v>7</v>
      </c>
    </row>
    <row r="9" spans="1:18">
      <c r="A9" s="1">
        <v>241.5</v>
      </c>
      <c r="B9" s="1">
        <v>66</v>
      </c>
      <c r="C9" s="1">
        <v>59.4</v>
      </c>
      <c r="D9" s="1">
        <v>8</v>
      </c>
      <c r="E9" s="1">
        <f t="shared" si="0"/>
        <v>4356</v>
      </c>
      <c r="F9" s="1">
        <f t="shared" si="1"/>
        <v>3528.3599999999997</v>
      </c>
      <c r="G9" s="1">
        <f t="shared" si="2"/>
        <v>64</v>
      </c>
      <c r="H9" s="1">
        <f t="shared" si="3"/>
        <v>3920.4</v>
      </c>
      <c r="I9" s="1">
        <f t="shared" si="4"/>
        <v>528</v>
      </c>
      <c r="J9" s="1">
        <f t="shared" si="5"/>
        <v>475.2</v>
      </c>
      <c r="M9" s="1">
        <v>241.5</v>
      </c>
      <c r="N9" s="1">
        <v>66</v>
      </c>
      <c r="O9" s="1">
        <v>8</v>
      </c>
      <c r="Q9" s="1">
        <v>241.5</v>
      </c>
      <c r="R9" s="1">
        <v>8</v>
      </c>
    </row>
    <row r="10" spans="1:18">
      <c r="A10" s="1">
        <v>142.4</v>
      </c>
      <c r="B10" s="1">
        <v>86</v>
      </c>
      <c r="C10" s="1">
        <v>61.8</v>
      </c>
      <c r="D10" s="1">
        <v>9</v>
      </c>
      <c r="E10" s="1">
        <f t="shared" si="0"/>
        <v>7396</v>
      </c>
      <c r="F10" s="1">
        <f t="shared" si="1"/>
        <v>3819.24</v>
      </c>
      <c r="G10" s="1">
        <f t="shared" si="2"/>
        <v>81</v>
      </c>
      <c r="H10" s="1">
        <f t="shared" si="3"/>
        <v>5314.8</v>
      </c>
      <c r="I10" s="1">
        <f t="shared" si="4"/>
        <v>774</v>
      </c>
      <c r="J10" s="1">
        <f t="shared" si="5"/>
        <v>556.19999999999993</v>
      </c>
      <c r="M10" s="1">
        <v>142.4</v>
      </c>
      <c r="N10" s="1">
        <v>86</v>
      </c>
      <c r="O10" s="1">
        <v>9</v>
      </c>
      <c r="Q10" s="1">
        <v>142.4</v>
      </c>
      <c r="R10" s="1">
        <v>9</v>
      </c>
    </row>
    <row r="11" spans="1:18">
      <c r="A11" s="1">
        <v>307.10000000000002</v>
      </c>
      <c r="B11" s="1">
        <v>76</v>
      </c>
      <c r="C11" s="1">
        <v>59.4</v>
      </c>
      <c r="D11" s="1">
        <v>10</v>
      </c>
      <c r="E11" s="1">
        <f t="shared" si="0"/>
        <v>5776</v>
      </c>
      <c r="F11" s="1">
        <f t="shared" si="1"/>
        <v>3528.3599999999997</v>
      </c>
      <c r="G11" s="1">
        <f t="shared" si="2"/>
        <v>100</v>
      </c>
      <c r="H11" s="1">
        <f t="shared" si="3"/>
        <v>4514.3999999999996</v>
      </c>
      <c r="I11" s="1">
        <f t="shared" si="4"/>
        <v>760</v>
      </c>
      <c r="J11" s="1">
        <f t="shared" si="5"/>
        <v>594</v>
      </c>
      <c r="M11" s="1">
        <v>307.10000000000002</v>
      </c>
      <c r="N11" s="1">
        <v>76</v>
      </c>
      <c r="O11" s="1">
        <v>10</v>
      </c>
      <c r="Q11" s="1">
        <v>307.10000000000002</v>
      </c>
      <c r="R11" s="1">
        <v>10</v>
      </c>
    </row>
    <row r="12" spans="1:18">
      <c r="A12" s="1">
        <v>169.9</v>
      </c>
      <c r="B12" s="1">
        <v>66</v>
      </c>
      <c r="C12" s="1">
        <v>58.2</v>
      </c>
      <c r="D12" s="1">
        <v>11</v>
      </c>
      <c r="E12" s="1">
        <f t="shared" si="0"/>
        <v>4356</v>
      </c>
      <c r="F12" s="1">
        <f t="shared" si="1"/>
        <v>3387.2400000000002</v>
      </c>
      <c r="G12" s="1">
        <f t="shared" si="2"/>
        <v>121</v>
      </c>
      <c r="H12" s="1">
        <f t="shared" si="3"/>
        <v>3841.2000000000003</v>
      </c>
      <c r="I12" s="1">
        <f t="shared" si="4"/>
        <v>726</v>
      </c>
      <c r="J12" s="1">
        <f t="shared" si="5"/>
        <v>640.20000000000005</v>
      </c>
      <c r="M12" s="1">
        <v>169.9</v>
      </c>
      <c r="N12" s="1">
        <v>66</v>
      </c>
      <c r="O12" s="1">
        <v>11</v>
      </c>
      <c r="Q12" s="1">
        <v>169.9</v>
      </c>
      <c r="R12" s="1">
        <v>11</v>
      </c>
    </row>
    <row r="13" spans="1:18">
      <c r="A13" s="1">
        <v>279</v>
      </c>
      <c r="B13" s="1">
        <v>66</v>
      </c>
      <c r="C13" s="1">
        <v>59.4</v>
      </c>
      <c r="D13" s="1">
        <v>12</v>
      </c>
      <c r="E13" s="1">
        <f t="shared" si="0"/>
        <v>4356</v>
      </c>
      <c r="F13" s="1">
        <f t="shared" si="1"/>
        <v>3528.3599999999997</v>
      </c>
      <c r="G13" s="1">
        <f t="shared" si="2"/>
        <v>144</v>
      </c>
      <c r="H13" s="1">
        <f t="shared" si="3"/>
        <v>3920.4</v>
      </c>
      <c r="I13" s="1">
        <f t="shared" si="4"/>
        <v>792</v>
      </c>
      <c r="J13" s="1">
        <f t="shared" si="5"/>
        <v>712.8</v>
      </c>
      <c r="M13" s="1">
        <v>279</v>
      </c>
      <c r="N13" s="1">
        <v>66</v>
      </c>
      <c r="O13" s="1">
        <v>12</v>
      </c>
      <c r="Q13" s="1">
        <v>279</v>
      </c>
      <c r="R13" s="1">
        <v>12</v>
      </c>
    </row>
    <row r="14" spans="1:18">
      <c r="A14" s="1">
        <v>245.8</v>
      </c>
      <c r="B14" s="1">
        <v>71</v>
      </c>
      <c r="C14" s="1">
        <v>59.4</v>
      </c>
      <c r="D14" s="1">
        <v>13</v>
      </c>
      <c r="E14" s="1">
        <f t="shared" si="0"/>
        <v>5041</v>
      </c>
      <c r="F14" s="1">
        <f t="shared" si="1"/>
        <v>3528.3599999999997</v>
      </c>
      <c r="G14" s="1">
        <f t="shared" si="2"/>
        <v>169</v>
      </c>
      <c r="H14" s="1">
        <f t="shared" si="3"/>
        <v>4217.3999999999996</v>
      </c>
      <c r="I14" s="1">
        <f t="shared" si="4"/>
        <v>923</v>
      </c>
      <c r="J14" s="1">
        <f t="shared" si="5"/>
        <v>772.19999999999993</v>
      </c>
      <c r="M14" s="1">
        <v>245.8</v>
      </c>
      <c r="N14" s="1">
        <v>71</v>
      </c>
      <c r="O14" s="1">
        <v>13</v>
      </c>
      <c r="Q14" s="1">
        <v>245.8</v>
      </c>
      <c r="R14" s="1">
        <v>13</v>
      </c>
    </row>
    <row r="15" spans="1:18">
      <c r="A15" s="1">
        <v>233.7</v>
      </c>
      <c r="B15" s="1">
        <v>109</v>
      </c>
      <c r="C15" s="1">
        <v>65.400000000000006</v>
      </c>
      <c r="D15" s="1">
        <v>15</v>
      </c>
      <c r="E15" s="1">
        <f t="shared" si="0"/>
        <v>11881</v>
      </c>
      <c r="F15" s="1">
        <f t="shared" si="1"/>
        <v>4277.1600000000008</v>
      </c>
      <c r="G15" s="1">
        <f t="shared" si="2"/>
        <v>225</v>
      </c>
      <c r="H15" s="1">
        <f t="shared" si="3"/>
        <v>7128.6</v>
      </c>
      <c r="I15" s="1">
        <f t="shared" si="4"/>
        <v>1635</v>
      </c>
      <c r="J15" s="1">
        <f t="shared" si="5"/>
        <v>981.00000000000011</v>
      </c>
      <c r="M15" s="1">
        <v>233.7</v>
      </c>
      <c r="N15" s="1">
        <v>109</v>
      </c>
      <c r="O15" s="1">
        <v>15</v>
      </c>
      <c r="Q15" s="1">
        <v>233.7</v>
      </c>
      <c r="R15" s="1">
        <v>15</v>
      </c>
    </row>
    <row r="16" spans="1:18">
      <c r="A16" s="1">
        <v>188.3</v>
      </c>
      <c r="B16" s="1">
        <v>71</v>
      </c>
      <c r="C16" s="1">
        <v>64.2</v>
      </c>
      <c r="D16" s="1">
        <v>16</v>
      </c>
      <c r="E16" s="1">
        <f t="shared" si="0"/>
        <v>5041</v>
      </c>
      <c r="F16" s="1">
        <f t="shared" si="1"/>
        <v>4121.6400000000003</v>
      </c>
      <c r="G16" s="1">
        <f t="shared" si="2"/>
        <v>256</v>
      </c>
      <c r="H16" s="1">
        <f t="shared" si="3"/>
        <v>4558.2</v>
      </c>
      <c r="I16" s="1">
        <f t="shared" si="4"/>
        <v>1136</v>
      </c>
      <c r="J16" s="1">
        <f t="shared" si="5"/>
        <v>1027.2</v>
      </c>
      <c r="M16" s="1">
        <v>188.3</v>
      </c>
      <c r="N16" s="1">
        <v>71</v>
      </c>
      <c r="O16" s="1">
        <v>16</v>
      </c>
      <c r="Q16" s="1">
        <v>188.3</v>
      </c>
      <c r="R16" s="1">
        <v>16</v>
      </c>
    </row>
    <row r="17" spans="1:18">
      <c r="A17" s="1">
        <v>309.8</v>
      </c>
      <c r="B17" s="1">
        <v>91</v>
      </c>
      <c r="C17" s="1">
        <v>61.8</v>
      </c>
      <c r="D17" s="1">
        <v>17</v>
      </c>
      <c r="E17" s="1">
        <f t="shared" si="0"/>
        <v>8281</v>
      </c>
      <c r="F17" s="1">
        <f t="shared" si="1"/>
        <v>3819.24</v>
      </c>
      <c r="G17" s="1">
        <f t="shared" si="2"/>
        <v>289</v>
      </c>
      <c r="H17" s="1">
        <f t="shared" si="3"/>
        <v>5623.8</v>
      </c>
      <c r="I17" s="1">
        <f t="shared" si="4"/>
        <v>1547</v>
      </c>
      <c r="J17" s="1">
        <f t="shared" si="5"/>
        <v>1050.5999999999999</v>
      </c>
      <c r="M17" s="1">
        <v>309.8</v>
      </c>
      <c r="N17" s="1">
        <v>91</v>
      </c>
      <c r="O17" s="1">
        <v>17</v>
      </c>
      <c r="Q17" s="1">
        <v>309.8</v>
      </c>
      <c r="R17" s="1">
        <v>17</v>
      </c>
    </row>
    <row r="18" spans="1:18">
      <c r="A18" s="1">
        <v>222.9</v>
      </c>
      <c r="B18" s="1">
        <v>98</v>
      </c>
      <c r="C18" s="1">
        <v>64.2</v>
      </c>
      <c r="D18" s="1">
        <v>18</v>
      </c>
      <c r="E18" s="1">
        <f t="shared" si="0"/>
        <v>9604</v>
      </c>
      <c r="F18" s="1">
        <f t="shared" si="1"/>
        <v>4121.6400000000003</v>
      </c>
      <c r="G18" s="1">
        <f t="shared" si="2"/>
        <v>324</v>
      </c>
      <c r="H18" s="1">
        <f t="shared" si="3"/>
        <v>6291.6</v>
      </c>
      <c r="I18" s="1">
        <f t="shared" si="4"/>
        <v>1764</v>
      </c>
      <c r="J18" s="1">
        <f t="shared" si="5"/>
        <v>1155.6000000000001</v>
      </c>
      <c r="M18" s="1">
        <v>222.9</v>
      </c>
      <c r="N18" s="1">
        <v>98</v>
      </c>
      <c r="O18" s="1">
        <v>18</v>
      </c>
      <c r="Q18" s="1">
        <v>222.9</v>
      </c>
      <c r="R18" s="1">
        <v>18</v>
      </c>
    </row>
    <row r="19" spans="1:18">
      <c r="A19" s="1">
        <v>195.1</v>
      </c>
      <c r="B19" s="1">
        <v>71</v>
      </c>
      <c r="C19" s="1">
        <v>61.8</v>
      </c>
      <c r="D19" s="1">
        <v>19</v>
      </c>
      <c r="E19" s="1">
        <f t="shared" si="0"/>
        <v>5041</v>
      </c>
      <c r="F19" s="1">
        <f t="shared" si="1"/>
        <v>3819.24</v>
      </c>
      <c r="G19" s="1">
        <f t="shared" si="2"/>
        <v>361</v>
      </c>
      <c r="H19" s="1">
        <f t="shared" si="3"/>
        <v>4387.8</v>
      </c>
      <c r="I19" s="1">
        <f t="shared" si="4"/>
        <v>1349</v>
      </c>
      <c r="J19" s="1">
        <f t="shared" si="5"/>
        <v>1174.2</v>
      </c>
      <c r="M19" s="1">
        <v>195.1</v>
      </c>
      <c r="N19" s="1">
        <v>71</v>
      </c>
      <c r="O19" s="1">
        <v>19</v>
      </c>
      <c r="Q19" s="1">
        <v>195.1</v>
      </c>
      <c r="R19" s="1">
        <v>19</v>
      </c>
    </row>
    <row r="20" spans="1:18">
      <c r="A20" s="1">
        <v>336</v>
      </c>
      <c r="B20" s="1">
        <v>56</v>
      </c>
      <c r="C20" s="1">
        <v>64.2</v>
      </c>
      <c r="D20" s="1">
        <v>20</v>
      </c>
      <c r="E20" s="1">
        <f t="shared" si="0"/>
        <v>3136</v>
      </c>
      <c r="F20" s="1">
        <f t="shared" si="1"/>
        <v>4121.6400000000003</v>
      </c>
      <c r="G20" s="1">
        <f t="shared" si="2"/>
        <v>400</v>
      </c>
      <c r="H20" s="1">
        <f t="shared" si="3"/>
        <v>3595.2000000000003</v>
      </c>
      <c r="I20" s="1">
        <f t="shared" si="4"/>
        <v>1120</v>
      </c>
      <c r="J20" s="1">
        <f t="shared" si="5"/>
        <v>1284</v>
      </c>
      <c r="M20" s="1">
        <v>336</v>
      </c>
      <c r="N20" s="1">
        <v>56</v>
      </c>
      <c r="O20" s="1">
        <v>20</v>
      </c>
      <c r="Q20" s="1">
        <v>336</v>
      </c>
      <c r="R20" s="1">
        <v>20</v>
      </c>
    </row>
    <row r="21" spans="1:18">
      <c r="A21" s="1">
        <v>313.60000000000002</v>
      </c>
      <c r="B21" s="1">
        <v>81</v>
      </c>
      <c r="C21" s="1">
        <v>65.400000000000006</v>
      </c>
      <c r="D21" s="1">
        <v>21</v>
      </c>
      <c r="E21" s="1">
        <f t="shared" si="0"/>
        <v>6561</v>
      </c>
      <c r="F21" s="1">
        <f t="shared" si="1"/>
        <v>4277.1600000000008</v>
      </c>
      <c r="G21" s="1">
        <f t="shared" si="2"/>
        <v>441</v>
      </c>
      <c r="H21" s="1">
        <f t="shared" si="3"/>
        <v>5297.4000000000005</v>
      </c>
      <c r="I21" s="1">
        <f t="shared" si="4"/>
        <v>1701</v>
      </c>
      <c r="J21" s="1">
        <f t="shared" si="5"/>
        <v>1373.4</v>
      </c>
      <c r="M21" s="1">
        <v>313.60000000000002</v>
      </c>
      <c r="N21" s="1">
        <v>81</v>
      </c>
      <c r="O21" s="1">
        <v>21</v>
      </c>
      <c r="Q21" s="1">
        <v>313.60000000000002</v>
      </c>
      <c r="R21" s="1">
        <v>21</v>
      </c>
    </row>
    <row r="22" spans="1:18">
      <c r="A22" s="1">
        <v>275.8</v>
      </c>
      <c r="B22" s="1">
        <v>109</v>
      </c>
      <c r="C22" s="1">
        <v>66.599999999999994</v>
      </c>
      <c r="D22" s="1">
        <v>22</v>
      </c>
      <c r="E22" s="1">
        <f t="shared" si="0"/>
        <v>11881</v>
      </c>
      <c r="F22" s="1">
        <f t="shared" si="1"/>
        <v>4435.5599999999995</v>
      </c>
      <c r="G22" s="1">
        <f t="shared" si="2"/>
        <v>484</v>
      </c>
      <c r="H22" s="1">
        <f t="shared" si="3"/>
        <v>7259.4</v>
      </c>
      <c r="I22" s="1">
        <f t="shared" si="4"/>
        <v>2398</v>
      </c>
      <c r="J22" s="1">
        <f t="shared" si="5"/>
        <v>1465.1999999999998</v>
      </c>
      <c r="M22" s="1">
        <v>275.8</v>
      </c>
      <c r="N22" s="1">
        <v>109</v>
      </c>
      <c r="O22" s="1">
        <v>22</v>
      </c>
      <c r="Q22" s="1">
        <v>275.8</v>
      </c>
      <c r="R22" s="1">
        <v>22</v>
      </c>
    </row>
    <row r="23" spans="1:18">
      <c r="A23" s="1">
        <v>235.8</v>
      </c>
      <c r="B23" s="1">
        <v>81</v>
      </c>
      <c r="C23" s="1">
        <v>64.2</v>
      </c>
      <c r="D23" s="1">
        <v>23</v>
      </c>
      <c r="E23" s="1">
        <f t="shared" si="0"/>
        <v>6561</v>
      </c>
      <c r="F23" s="1">
        <f t="shared" si="1"/>
        <v>4121.6400000000003</v>
      </c>
      <c r="G23" s="1">
        <f t="shared" si="2"/>
        <v>529</v>
      </c>
      <c r="H23" s="1">
        <f t="shared" si="3"/>
        <v>5200.2</v>
      </c>
      <c r="I23" s="1">
        <f t="shared" si="4"/>
        <v>1863</v>
      </c>
      <c r="J23" s="1">
        <f t="shared" si="5"/>
        <v>1476.6000000000001</v>
      </c>
      <c r="M23" s="1">
        <v>235.8</v>
      </c>
      <c r="N23" s="1">
        <v>81</v>
      </c>
      <c r="O23" s="1">
        <v>23</v>
      </c>
      <c r="Q23" s="1">
        <v>235.8</v>
      </c>
      <c r="R23" s="1">
        <v>23</v>
      </c>
    </row>
    <row r="24" spans="1:18">
      <c r="A24" s="1">
        <v>348.7</v>
      </c>
      <c r="B24" s="1">
        <v>76</v>
      </c>
      <c r="C24" s="1">
        <v>65.400000000000006</v>
      </c>
      <c r="D24" s="1">
        <v>24</v>
      </c>
      <c r="E24" s="1">
        <f t="shared" si="0"/>
        <v>5776</v>
      </c>
      <c r="F24" s="1">
        <f t="shared" si="1"/>
        <v>4277.1600000000008</v>
      </c>
      <c r="G24" s="1">
        <f t="shared" si="2"/>
        <v>576</v>
      </c>
      <c r="H24" s="1">
        <f t="shared" si="3"/>
        <v>4970.4000000000005</v>
      </c>
      <c r="I24" s="1">
        <f t="shared" si="4"/>
        <v>1824</v>
      </c>
      <c r="J24" s="1">
        <f t="shared" si="5"/>
        <v>1569.6000000000001</v>
      </c>
      <c r="M24" s="1">
        <v>348.7</v>
      </c>
      <c r="N24" s="1">
        <v>76</v>
      </c>
      <c r="O24" s="1">
        <v>24</v>
      </c>
      <c r="Q24" s="1">
        <v>348.7</v>
      </c>
      <c r="R24" s="1">
        <v>24</v>
      </c>
    </row>
    <row r="25" spans="1:18">
      <c r="A25" s="1">
        <v>289.8</v>
      </c>
      <c r="B25" s="1">
        <v>71</v>
      </c>
      <c r="C25" s="1">
        <v>64.2</v>
      </c>
      <c r="D25" s="1">
        <v>25</v>
      </c>
      <c r="E25" s="1">
        <f t="shared" si="0"/>
        <v>5041</v>
      </c>
      <c r="F25" s="1">
        <f t="shared" si="1"/>
        <v>4121.6400000000003</v>
      </c>
      <c r="G25" s="1">
        <f t="shared" si="2"/>
        <v>625</v>
      </c>
      <c r="H25" s="1">
        <f t="shared" si="3"/>
        <v>4558.2</v>
      </c>
      <c r="I25" s="1">
        <f t="shared" si="4"/>
        <v>1775</v>
      </c>
      <c r="J25" s="1">
        <f t="shared" si="5"/>
        <v>1605</v>
      </c>
      <c r="M25" s="1">
        <v>289.8</v>
      </c>
      <c r="N25" s="1">
        <v>71</v>
      </c>
      <c r="O25" s="1">
        <v>25</v>
      </c>
      <c r="Q25" s="1">
        <v>289.8</v>
      </c>
      <c r="R25" s="1">
        <v>25</v>
      </c>
    </row>
    <row r="27" spans="1:18" ht="17" thickBot="1"/>
    <row r="28" spans="1:18">
      <c r="A28" s="4" t="s">
        <v>20</v>
      </c>
      <c r="B28" s="4" t="s">
        <v>22</v>
      </c>
      <c r="D28" s="4" t="s">
        <v>20</v>
      </c>
      <c r="E28" s="4" t="s">
        <v>22</v>
      </c>
      <c r="F28" s="4" t="s">
        <v>20</v>
      </c>
      <c r="G28" s="4" t="s">
        <v>22</v>
      </c>
    </row>
    <row r="29" spans="1:18">
      <c r="A29" s="2">
        <v>-78.21048941489741</v>
      </c>
      <c r="B29" s="2">
        <v>1</v>
      </c>
      <c r="D29" s="2">
        <v>-78.975314378259867</v>
      </c>
      <c r="E29" s="2">
        <v>1</v>
      </c>
      <c r="F29" s="2">
        <v>-81.267538091419425</v>
      </c>
      <c r="G29" s="2">
        <v>1</v>
      </c>
    </row>
    <row r="30" spans="1:18">
      <c r="A30" s="2">
        <v>-39.743706995631619</v>
      </c>
      <c r="B30" s="2">
        <v>4</v>
      </c>
      <c r="D30" s="2">
        <v>-39.566517475669194</v>
      </c>
      <c r="E30" s="2">
        <v>4</v>
      </c>
      <c r="F30" s="2">
        <v>-41.178535685645564</v>
      </c>
      <c r="G30" s="2">
        <v>4</v>
      </c>
    </row>
    <row r="31" spans="1:18">
      <c r="A31" s="2">
        <v>-1.276924576365829</v>
      </c>
      <c r="B31" s="2">
        <v>7</v>
      </c>
      <c r="D31" s="2">
        <v>-0.15772057307852094</v>
      </c>
      <c r="E31" s="2">
        <v>7</v>
      </c>
      <c r="F31" s="2">
        <v>-1.0895332798717021</v>
      </c>
      <c r="G31" s="2">
        <v>8</v>
      </c>
    </row>
    <row r="32" spans="1:18">
      <c r="A32" s="2">
        <v>37.189857842899954</v>
      </c>
      <c r="B32" s="2">
        <v>6</v>
      </c>
      <c r="D32" s="2">
        <v>39.251076329512159</v>
      </c>
      <c r="E32" s="2">
        <v>7</v>
      </c>
      <c r="F32" s="2">
        <v>38.999469125902152</v>
      </c>
      <c r="G32" s="2">
        <v>5</v>
      </c>
    </row>
    <row r="33" spans="1:7" ht="17" thickBot="1">
      <c r="A33" s="3" t="s">
        <v>21</v>
      </c>
      <c r="B33" s="3">
        <v>6</v>
      </c>
      <c r="D33" s="3" t="s">
        <v>21</v>
      </c>
      <c r="E33" s="3">
        <v>5</v>
      </c>
      <c r="F33" s="3" t="s">
        <v>21</v>
      </c>
      <c r="G33" s="3">
        <v>6</v>
      </c>
    </row>
    <row r="34" spans="1:7" ht="17" thickBot="1"/>
    <row r="35" spans="1:7">
      <c r="A35" s="4" t="s">
        <v>20</v>
      </c>
      <c r="B35" s="4" t="s">
        <v>22</v>
      </c>
    </row>
    <row r="36" spans="1:7">
      <c r="A36" s="2">
        <v>-66.476019439248915</v>
      </c>
      <c r="B36" s="2">
        <v>1</v>
      </c>
    </row>
    <row r="37" spans="1:7">
      <c r="A37" s="2">
        <v>-31.647123295627559</v>
      </c>
      <c r="B37" s="2">
        <v>6</v>
      </c>
    </row>
    <row r="38" spans="1:7">
      <c r="A38" s="2">
        <v>3.1817728479937983</v>
      </c>
      <c r="B38" s="2">
        <v>4</v>
      </c>
    </row>
    <row r="39" spans="1:7">
      <c r="A39" s="2">
        <v>38.010668991615148</v>
      </c>
      <c r="B39" s="2">
        <v>8</v>
      </c>
    </row>
    <row r="40" spans="1:7" ht="17" thickBot="1">
      <c r="A40" s="3" t="s">
        <v>21</v>
      </c>
      <c r="B40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164-73C4-DD41-A5EE-92A941AAD06B}">
  <sheetPr>
    <pageSetUpPr fitToPage="1"/>
  </sheetPr>
  <dimension ref="A1:S108"/>
  <sheetViews>
    <sheetView topLeftCell="A46" workbookViewId="0">
      <selection activeCell="T8" sqref="T8"/>
    </sheetView>
  </sheetViews>
  <sheetFormatPr baseColWidth="10" defaultRowHeight="16"/>
  <sheetData>
    <row r="1" spans="1:19">
      <c r="A1" s="12" t="s">
        <v>103</v>
      </c>
      <c r="F1" s="12" t="s">
        <v>104</v>
      </c>
    </row>
    <row r="2" spans="1:19">
      <c r="S2" s="10"/>
    </row>
    <row r="3" spans="1:19">
      <c r="S3" s="10"/>
    </row>
    <row r="4" spans="1:19">
      <c r="S4" s="10"/>
    </row>
    <row r="5" spans="1:19">
      <c r="S5" s="10"/>
    </row>
    <row r="6" spans="1:19">
      <c r="S6" s="10"/>
    </row>
    <row r="7" spans="1:19">
      <c r="S7" s="10"/>
    </row>
    <row r="8" spans="1:19">
      <c r="S8" s="10"/>
    </row>
    <row r="9" spans="1:19">
      <c r="S9" s="10"/>
    </row>
    <row r="10" spans="1:19">
      <c r="S10" s="10"/>
    </row>
    <row r="11" spans="1:19">
      <c r="S11" s="10"/>
    </row>
    <row r="12" spans="1:19">
      <c r="S12" s="10"/>
    </row>
    <row r="13" spans="1:19">
      <c r="S13" s="10"/>
    </row>
    <row r="60" spans="1:10">
      <c r="A60" s="9"/>
      <c r="B60" s="9"/>
      <c r="C60" s="10"/>
      <c r="D60" s="10"/>
      <c r="E60" s="10"/>
      <c r="F60" s="10"/>
      <c r="G60" s="10"/>
      <c r="H60" s="10"/>
      <c r="I60" s="10"/>
      <c r="J60" s="10"/>
    </row>
    <row r="61" spans="1:10">
      <c r="A61" s="2"/>
      <c r="B61" s="2"/>
      <c r="C61" s="10"/>
      <c r="D61" s="10"/>
      <c r="E61" s="10"/>
      <c r="F61" s="10"/>
      <c r="G61" s="10"/>
      <c r="H61" s="10"/>
      <c r="I61" s="10"/>
      <c r="J61" s="10"/>
    </row>
    <row r="62" spans="1:10">
      <c r="A62" s="2"/>
      <c r="B62" s="2"/>
      <c r="C62" s="10"/>
      <c r="D62" s="10"/>
      <c r="E62" s="10"/>
      <c r="F62" s="10"/>
      <c r="G62" s="10"/>
      <c r="H62" s="10"/>
      <c r="I62" s="10"/>
      <c r="J62" s="10"/>
    </row>
    <row r="63" spans="1:10">
      <c r="A63" s="2"/>
      <c r="B63" s="2"/>
      <c r="C63" s="10"/>
      <c r="D63" s="10"/>
      <c r="E63" s="10"/>
      <c r="F63" s="10"/>
      <c r="G63" s="10"/>
      <c r="H63" s="10"/>
      <c r="I63" s="10"/>
      <c r="J63" s="10"/>
    </row>
    <row r="64" spans="1:10">
      <c r="A64" s="2"/>
      <c r="B64" s="2"/>
      <c r="C64" s="10"/>
      <c r="D64" s="10"/>
      <c r="E64" s="10"/>
      <c r="F64" s="10"/>
      <c r="G64" s="10"/>
      <c r="H64" s="10"/>
      <c r="I64" s="10"/>
      <c r="J64" s="10"/>
    </row>
    <row r="65" spans="1:10">
      <c r="A65" s="2"/>
      <c r="B65" s="2"/>
      <c r="C65" s="10"/>
      <c r="D65" s="10"/>
      <c r="E65" s="10"/>
      <c r="F65" s="10"/>
      <c r="G65" s="10"/>
      <c r="H65" s="10"/>
      <c r="I65" s="10"/>
      <c r="J65" s="10"/>
    </row>
    <row r="66" spans="1:10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>
      <c r="A67" s="10"/>
      <c r="B67" s="10"/>
      <c r="C67" s="10"/>
      <c r="D67" s="10"/>
      <c r="E67" s="10"/>
      <c r="F67" s="10"/>
      <c r="G67" s="10"/>
      <c r="H67" s="10"/>
      <c r="I67" s="10"/>
      <c r="J67" s="10"/>
    </row>
    <row r="68" spans="1:10">
      <c r="A68" s="8"/>
      <c r="B68" s="8"/>
      <c r="C68" s="8"/>
      <c r="D68" s="8"/>
      <c r="E68" s="8"/>
      <c r="F68" s="8"/>
      <c r="G68" s="10"/>
      <c r="H68" s="10"/>
      <c r="I68" s="10"/>
      <c r="J68" s="10"/>
    </row>
    <row r="69" spans="1:10">
      <c r="A69" s="2"/>
      <c r="B69" s="2"/>
      <c r="C69" s="2"/>
      <c r="D69" s="2"/>
      <c r="E69" s="2"/>
      <c r="F69" s="2"/>
      <c r="G69" s="10"/>
      <c r="H69" s="10"/>
      <c r="I69" s="10"/>
      <c r="J69" s="10"/>
    </row>
    <row r="70" spans="1:10">
      <c r="A70" s="2"/>
      <c r="B70" s="2"/>
      <c r="C70" s="2"/>
      <c r="D70" s="2"/>
      <c r="E70" s="2"/>
      <c r="F70" s="2"/>
      <c r="G70" s="10"/>
      <c r="H70" s="10"/>
      <c r="I70" s="10"/>
      <c r="J70" s="10"/>
    </row>
    <row r="71" spans="1:10">
      <c r="A71" s="2"/>
      <c r="B71" s="2"/>
      <c r="C71" s="2"/>
      <c r="D71" s="2"/>
      <c r="E71" s="2"/>
      <c r="F71" s="2"/>
      <c r="G71" s="10"/>
      <c r="H71" s="10"/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8"/>
      <c r="B73" s="8"/>
      <c r="C73" s="8"/>
      <c r="D73" s="8"/>
      <c r="E73" s="8"/>
      <c r="F73" s="8"/>
      <c r="G73" s="8"/>
      <c r="H73" s="8"/>
      <c r="I73" s="8"/>
      <c r="J73" s="10"/>
    </row>
    <row r="74" spans="1:10">
      <c r="A74" s="2"/>
      <c r="B74" s="2"/>
      <c r="C74" s="2"/>
      <c r="D74" s="2"/>
      <c r="E74" s="2"/>
      <c r="F74" s="2"/>
      <c r="G74" s="2"/>
      <c r="H74" s="2"/>
      <c r="I74" s="2"/>
      <c r="J74" s="10"/>
    </row>
    <row r="75" spans="1:10">
      <c r="A75" s="2"/>
      <c r="B75" s="2"/>
      <c r="C75" s="2"/>
      <c r="D75" s="2"/>
      <c r="E75" s="2"/>
      <c r="F75" s="2"/>
      <c r="G75" s="2"/>
      <c r="H75" s="2"/>
      <c r="I75" s="2"/>
      <c r="J75" s="10"/>
    </row>
    <row r="76" spans="1:10">
      <c r="A76" s="10"/>
      <c r="B76" s="10"/>
      <c r="C76" s="10"/>
      <c r="D76" s="10"/>
      <c r="E76" s="10"/>
      <c r="F76" s="10"/>
      <c r="G76" s="10"/>
      <c r="H76" s="10"/>
      <c r="I76" s="10"/>
      <c r="J76" s="10"/>
    </row>
    <row r="77" spans="1:10">
      <c r="A77" s="10"/>
      <c r="B77" s="10"/>
      <c r="C77" s="10"/>
      <c r="D77" s="10"/>
      <c r="E77" s="10"/>
      <c r="F77" s="10"/>
      <c r="G77" s="10"/>
      <c r="H77" s="10"/>
      <c r="I77" s="10"/>
      <c r="J77" s="10"/>
    </row>
    <row r="78" spans="1:10">
      <c r="A78" s="10"/>
      <c r="B78" s="10"/>
      <c r="C78" s="10"/>
      <c r="D78" s="10"/>
      <c r="E78" s="10"/>
      <c r="F78" s="10"/>
      <c r="G78" s="10"/>
      <c r="H78" s="10"/>
      <c r="I78" s="10"/>
      <c r="J78" s="10"/>
    </row>
    <row r="79" spans="1:10">
      <c r="A79" s="10"/>
      <c r="B79" s="10"/>
      <c r="C79" s="10"/>
      <c r="D79" s="10"/>
      <c r="E79" s="10"/>
      <c r="F79" s="10"/>
      <c r="G79" s="10"/>
      <c r="H79" s="10"/>
      <c r="I79" s="10"/>
      <c r="J79" s="10"/>
    </row>
    <row r="80" spans="1:10">
      <c r="A80" s="10"/>
      <c r="B80" s="10"/>
      <c r="C80" s="10"/>
      <c r="D80" s="10"/>
      <c r="E80" s="10"/>
      <c r="F80" s="10"/>
      <c r="G80" s="10"/>
      <c r="H80" s="10"/>
      <c r="I80" s="10"/>
      <c r="J80" s="10"/>
    </row>
    <row r="81" spans="1:10">
      <c r="A81" s="8"/>
      <c r="B81" s="8"/>
      <c r="C81" s="8"/>
      <c r="D81" s="10"/>
      <c r="E81" s="10"/>
      <c r="F81" s="10"/>
      <c r="G81" s="10"/>
      <c r="H81" s="10"/>
      <c r="I81" s="10"/>
      <c r="J81" s="10"/>
    </row>
    <row r="82" spans="1:10">
      <c r="A82" s="2"/>
      <c r="B82" s="2"/>
      <c r="C82" s="2"/>
      <c r="D82" s="10"/>
      <c r="E82" s="10"/>
      <c r="F82" s="10"/>
      <c r="G82" s="10"/>
      <c r="H82" s="10"/>
      <c r="I82" s="10"/>
      <c r="J82" s="10"/>
    </row>
    <row r="83" spans="1:10">
      <c r="A83" s="2"/>
      <c r="B83" s="2"/>
      <c r="C83" s="2"/>
    </row>
    <row r="84" spans="1:10">
      <c r="A84" s="2"/>
      <c r="B84" s="2"/>
      <c r="C84" s="2"/>
    </row>
    <row r="85" spans="1:10">
      <c r="A85" s="2"/>
      <c r="B85" s="2"/>
      <c r="C85" s="2"/>
    </row>
    <row r="86" spans="1:10">
      <c r="A86" s="2"/>
      <c r="B86" s="2"/>
      <c r="C86" s="2"/>
    </row>
    <row r="87" spans="1:10">
      <c r="A87" s="2"/>
      <c r="B87" s="2"/>
      <c r="C87" s="2"/>
    </row>
    <row r="88" spans="1:10">
      <c r="A88" s="2"/>
      <c r="B88" s="2"/>
      <c r="C88" s="2"/>
    </row>
    <row r="89" spans="1:10">
      <c r="A89" s="2"/>
      <c r="B89" s="2"/>
      <c r="C89" s="2"/>
    </row>
    <row r="90" spans="1:10">
      <c r="A90" s="2"/>
      <c r="B90" s="2"/>
      <c r="C90" s="2"/>
    </row>
    <row r="91" spans="1:10">
      <c r="A91" s="2"/>
      <c r="B91" s="2"/>
      <c r="C91" s="2"/>
    </row>
    <row r="92" spans="1:10">
      <c r="A92" s="2"/>
      <c r="B92" s="2"/>
      <c r="C92" s="2"/>
    </row>
    <row r="93" spans="1:10">
      <c r="A93" s="2"/>
      <c r="B93" s="2"/>
      <c r="C93" s="2"/>
    </row>
    <row r="94" spans="1:10">
      <c r="A94" s="2"/>
      <c r="B94" s="2"/>
      <c r="C94" s="2"/>
    </row>
    <row r="95" spans="1:10">
      <c r="A95" s="2"/>
      <c r="B95" s="2"/>
      <c r="C95" s="2"/>
    </row>
    <row r="96" spans="1:10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  <row r="102" spans="1:3">
      <c r="A102" s="2"/>
      <c r="B102" s="2"/>
      <c r="C102" s="2"/>
    </row>
    <row r="103" spans="1:3">
      <c r="A103" s="2"/>
      <c r="B103" s="2"/>
      <c r="C103" s="2"/>
    </row>
    <row r="104" spans="1:3">
      <c r="A104" s="2"/>
      <c r="B104" s="2"/>
      <c r="C104" s="2"/>
    </row>
    <row r="105" spans="1:3">
      <c r="A105" s="2"/>
      <c r="B105" s="2"/>
      <c r="C105" s="2"/>
    </row>
    <row r="106" spans="1:3">
      <c r="A106" s="2"/>
      <c r="B106" s="2"/>
      <c r="C106" s="2"/>
    </row>
    <row r="107" spans="1:3">
      <c r="A107" s="10"/>
      <c r="B107" s="10"/>
      <c r="C107" s="10"/>
    </row>
    <row r="108" spans="1:3">
      <c r="A108" s="10"/>
      <c r="B108" s="10"/>
      <c r="C108" s="10"/>
    </row>
  </sheetData>
  <pageMargins left="0.25" right="0.25" top="0.3" bottom="0.3" header="0.3" footer="0.3"/>
  <pageSetup paperSize="9" scale="61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B997-F9A6-A942-A30B-AF69CE1DA8F7}">
  <sheetPr>
    <pageSetUpPr fitToPage="1"/>
  </sheetPr>
  <dimension ref="A1:K112"/>
  <sheetViews>
    <sheetView tabSelected="1" workbookViewId="0">
      <selection activeCell="L34" sqref="L34"/>
    </sheetView>
  </sheetViews>
  <sheetFormatPr baseColWidth="10" defaultRowHeight="16"/>
  <cols>
    <col min="1" max="1" width="16.33203125" style="1" bestFit="1" customWidth="1"/>
    <col min="2" max="2" width="12.83203125" style="1" bestFit="1" customWidth="1"/>
    <col min="3" max="3" width="16.6640625" style="1" bestFit="1" customWidth="1"/>
    <col min="4" max="4" width="12.83203125" style="1" bestFit="1" customWidth="1"/>
    <col min="5" max="5" width="12.1640625" style="1" bestFit="1" customWidth="1"/>
    <col min="6" max="6" width="13" style="1" bestFit="1" customWidth="1"/>
    <col min="7" max="7" width="12.1640625" style="1" bestFit="1" customWidth="1"/>
    <col min="8" max="8" width="12.83203125" style="1" bestFit="1" customWidth="1"/>
    <col min="9" max="9" width="12.6640625" style="1" bestFit="1" customWidth="1"/>
    <col min="10" max="16384" width="10.83203125" style="1"/>
  </cols>
  <sheetData>
    <row r="1" spans="1:11">
      <c r="A1" s="12" t="s">
        <v>90</v>
      </c>
    </row>
    <row r="3" spans="1:11">
      <c r="E3" s="12" t="s">
        <v>105</v>
      </c>
    </row>
    <row r="6" spans="1:11">
      <c r="K6" s="45" t="s">
        <v>106</v>
      </c>
    </row>
    <row r="7" spans="1:11">
      <c r="A7" s="12" t="s">
        <v>97</v>
      </c>
    </row>
    <row r="8" spans="1:11">
      <c r="A8" s="30" t="s">
        <v>91</v>
      </c>
      <c r="B8" s="30" t="s">
        <v>92</v>
      </c>
      <c r="C8" s="30" t="s">
        <v>93</v>
      </c>
      <c r="D8" s="30" t="s">
        <v>48</v>
      </c>
    </row>
    <row r="9" spans="1:11">
      <c r="A9" s="21"/>
      <c r="B9" s="21"/>
      <c r="C9" s="21"/>
      <c r="D9" s="21"/>
    </row>
    <row r="10" spans="1:11">
      <c r="A10" s="27">
        <v>1</v>
      </c>
      <c r="B10" s="28">
        <v>176.7</v>
      </c>
      <c r="C10" s="27">
        <v>240.86250000000001</v>
      </c>
      <c r="D10" s="28">
        <f>B10-C10</f>
        <v>-64.162500000000023</v>
      </c>
    </row>
    <row r="11" spans="1:11">
      <c r="A11" s="18">
        <v>2</v>
      </c>
      <c r="B11" s="17">
        <v>170.5</v>
      </c>
      <c r="C11" s="18">
        <v>240.86250000000001</v>
      </c>
      <c r="D11" s="17">
        <f t="shared" ref="D11:D33" si="0">B11-C11</f>
        <v>-70.362500000000011</v>
      </c>
    </row>
    <row r="12" spans="1:11">
      <c r="A12" s="18">
        <v>3</v>
      </c>
      <c r="B12" s="17">
        <v>211.8</v>
      </c>
      <c r="C12" s="18">
        <v>240.86250000000001</v>
      </c>
      <c r="D12" s="17">
        <f t="shared" si="0"/>
        <v>-29.0625</v>
      </c>
    </row>
    <row r="13" spans="1:11">
      <c r="A13" s="18">
        <v>4</v>
      </c>
      <c r="B13" s="17">
        <v>222.1</v>
      </c>
      <c r="C13" s="18">
        <v>240.86250000000001</v>
      </c>
      <c r="D13" s="17">
        <f t="shared" si="0"/>
        <v>-18.762500000000017</v>
      </c>
    </row>
    <row r="14" spans="1:11">
      <c r="A14" s="18">
        <v>5</v>
      </c>
      <c r="B14" s="17">
        <v>276.10000000000002</v>
      </c>
      <c r="C14" s="18">
        <v>240.86250000000001</v>
      </c>
      <c r="D14" s="17">
        <f t="shared" si="0"/>
        <v>35.237500000000011</v>
      </c>
    </row>
    <row r="15" spans="1:11">
      <c r="A15" s="18">
        <v>6</v>
      </c>
      <c r="B15" s="17">
        <v>200.5</v>
      </c>
      <c r="C15" s="18">
        <v>240.86250000000001</v>
      </c>
      <c r="D15" s="17">
        <f t="shared" si="0"/>
        <v>-40.362500000000011</v>
      </c>
    </row>
    <row r="16" spans="1:11">
      <c r="A16" s="18">
        <v>7</v>
      </c>
      <c r="B16" s="17">
        <v>187.8</v>
      </c>
      <c r="C16" s="18">
        <v>240.86250000000001</v>
      </c>
      <c r="D16" s="17">
        <f t="shared" si="0"/>
        <v>-53.0625</v>
      </c>
    </row>
    <row r="17" spans="1:11">
      <c r="A17" s="18">
        <v>8</v>
      </c>
      <c r="B17" s="17">
        <v>241.5</v>
      </c>
      <c r="C17" s="18">
        <v>240.86250000000001</v>
      </c>
      <c r="D17" s="17">
        <f t="shared" si="0"/>
        <v>0.63749999999998863</v>
      </c>
    </row>
    <row r="18" spans="1:11">
      <c r="A18" s="18">
        <v>9</v>
      </c>
      <c r="B18" s="17">
        <v>142.4</v>
      </c>
      <c r="C18" s="18">
        <v>240.86250000000001</v>
      </c>
      <c r="D18" s="17">
        <f t="shared" si="0"/>
        <v>-98.462500000000006</v>
      </c>
    </row>
    <row r="19" spans="1:11">
      <c r="A19" s="18">
        <v>10</v>
      </c>
      <c r="B19" s="17">
        <v>307.10000000000002</v>
      </c>
      <c r="C19" s="18">
        <v>240.86250000000001</v>
      </c>
      <c r="D19" s="17">
        <f t="shared" si="0"/>
        <v>66.237500000000011</v>
      </c>
    </row>
    <row r="20" spans="1:11">
      <c r="A20" s="18">
        <v>11</v>
      </c>
      <c r="B20" s="17">
        <v>169.9</v>
      </c>
      <c r="C20" s="18">
        <v>240.86250000000001</v>
      </c>
      <c r="D20" s="17">
        <f t="shared" si="0"/>
        <v>-70.962500000000006</v>
      </c>
    </row>
    <row r="21" spans="1:11">
      <c r="A21" s="18">
        <v>12</v>
      </c>
      <c r="B21" s="17">
        <v>279</v>
      </c>
      <c r="C21" s="18">
        <v>240.86250000000001</v>
      </c>
      <c r="D21" s="17">
        <f t="shared" si="0"/>
        <v>38.137499999999989</v>
      </c>
    </row>
    <row r="22" spans="1:11">
      <c r="A22" s="18">
        <v>13</v>
      </c>
      <c r="B22" s="17">
        <v>245.8</v>
      </c>
      <c r="C22" s="18">
        <v>240.86250000000001</v>
      </c>
      <c r="D22" s="17">
        <f t="shared" si="0"/>
        <v>4.9375</v>
      </c>
    </row>
    <row r="23" spans="1:11">
      <c r="A23" s="18">
        <v>14</v>
      </c>
      <c r="B23" s="17">
        <v>233.7</v>
      </c>
      <c r="C23" s="18">
        <v>240.86250000000001</v>
      </c>
      <c r="D23" s="17">
        <f t="shared" si="0"/>
        <v>-7.1625000000000227</v>
      </c>
    </row>
    <row r="24" spans="1:11">
      <c r="A24" s="18">
        <v>15</v>
      </c>
      <c r="B24" s="17">
        <v>188.3</v>
      </c>
      <c r="C24" s="18">
        <v>240.86250000000001</v>
      </c>
      <c r="D24" s="17">
        <f t="shared" si="0"/>
        <v>-52.5625</v>
      </c>
    </row>
    <row r="25" spans="1:11">
      <c r="A25" s="18">
        <v>16</v>
      </c>
      <c r="B25" s="17">
        <v>309.8</v>
      </c>
      <c r="C25" s="18">
        <v>240.86250000000001</v>
      </c>
      <c r="D25" s="17">
        <f t="shared" si="0"/>
        <v>68.9375</v>
      </c>
    </row>
    <row r="26" spans="1:11">
      <c r="A26" s="18">
        <v>17</v>
      </c>
      <c r="B26" s="17">
        <v>222.9</v>
      </c>
      <c r="C26" s="18">
        <v>240.86250000000001</v>
      </c>
      <c r="D26" s="17">
        <f t="shared" si="0"/>
        <v>-17.962500000000006</v>
      </c>
    </row>
    <row r="27" spans="1:11">
      <c r="A27" s="18">
        <v>18</v>
      </c>
      <c r="B27" s="17">
        <v>195.1</v>
      </c>
      <c r="C27" s="18">
        <v>240.86250000000001</v>
      </c>
      <c r="D27" s="17">
        <f t="shared" si="0"/>
        <v>-45.762500000000017</v>
      </c>
      <c r="K27" s="45" t="s">
        <v>107</v>
      </c>
    </row>
    <row r="28" spans="1:11">
      <c r="A28" s="18">
        <v>19</v>
      </c>
      <c r="B28" s="17">
        <v>336</v>
      </c>
      <c r="C28" s="18">
        <v>240.86250000000001</v>
      </c>
      <c r="D28" s="17">
        <f t="shared" si="0"/>
        <v>95.137499999999989</v>
      </c>
    </row>
    <row r="29" spans="1:11">
      <c r="A29" s="18">
        <v>20</v>
      </c>
      <c r="B29" s="17">
        <v>313.60000000000002</v>
      </c>
      <c r="C29" s="18">
        <v>240.86250000000001</v>
      </c>
      <c r="D29" s="17">
        <f t="shared" si="0"/>
        <v>72.737500000000011</v>
      </c>
    </row>
    <row r="30" spans="1:11">
      <c r="A30" s="18">
        <v>21</v>
      </c>
      <c r="B30" s="17">
        <v>275.8</v>
      </c>
      <c r="C30" s="18">
        <v>240.86250000000001</v>
      </c>
      <c r="D30" s="17">
        <f t="shared" si="0"/>
        <v>34.9375</v>
      </c>
    </row>
    <row r="31" spans="1:11">
      <c r="A31" s="18">
        <v>22</v>
      </c>
      <c r="B31" s="17">
        <v>235.8</v>
      </c>
      <c r="C31" s="18">
        <v>240.86250000000001</v>
      </c>
      <c r="D31" s="17">
        <f t="shared" si="0"/>
        <v>-5.0625</v>
      </c>
    </row>
    <row r="32" spans="1:11">
      <c r="A32" s="18">
        <v>23</v>
      </c>
      <c r="B32" s="17">
        <v>348.7</v>
      </c>
      <c r="C32" s="18">
        <v>240.86250000000001</v>
      </c>
      <c r="D32" s="17">
        <f t="shared" si="0"/>
        <v>107.83749999999998</v>
      </c>
    </row>
    <row r="33" spans="1:9">
      <c r="A33" s="19">
        <v>24</v>
      </c>
      <c r="B33" s="29">
        <v>289.8</v>
      </c>
      <c r="C33" s="19">
        <v>240.86250000000001</v>
      </c>
      <c r="D33" s="29">
        <f t="shared" si="0"/>
        <v>48.9375</v>
      </c>
    </row>
    <row r="35" spans="1:9">
      <c r="A35" s="12" t="s">
        <v>96</v>
      </c>
      <c r="E35" s="45" t="s">
        <v>109</v>
      </c>
    </row>
    <row r="36" spans="1:9">
      <c r="A36" s="21" t="s">
        <v>73</v>
      </c>
      <c r="B36" s="21" t="s">
        <v>74</v>
      </c>
      <c r="C36" s="21" t="s">
        <v>75</v>
      </c>
      <c r="D36" s="21" t="s">
        <v>76</v>
      </c>
      <c r="E36" s="21" t="s">
        <v>77</v>
      </c>
    </row>
    <row r="37" spans="1:9">
      <c r="A37" s="17"/>
      <c r="B37" s="17">
        <f>A38</f>
        <v>-64.162500000000023</v>
      </c>
      <c r="C37" s="17"/>
      <c r="D37" s="17">
        <v>0</v>
      </c>
      <c r="E37" s="17">
        <f>B37^2</f>
        <v>4116.8264062500029</v>
      </c>
    </row>
    <row r="38" spans="1:9">
      <c r="A38" s="17">
        <f t="shared" ref="A38:A61" si="1">B10-C10</f>
        <v>-64.162500000000023</v>
      </c>
      <c r="B38" s="17">
        <f t="shared" ref="B38:B60" si="2">A39</f>
        <v>-70.362500000000011</v>
      </c>
      <c r="C38" s="17">
        <f>A38-B38</f>
        <v>6.1999999999999886</v>
      </c>
      <c r="D38" s="17">
        <f>C38^2</f>
        <v>38.439999999999856</v>
      </c>
      <c r="E38" s="17">
        <f t="shared" ref="E38:E60" si="3">B38^2</f>
        <v>4950.8814062500014</v>
      </c>
    </row>
    <row r="39" spans="1:9">
      <c r="A39" s="17">
        <f t="shared" si="1"/>
        <v>-70.362500000000011</v>
      </c>
      <c r="B39" s="17">
        <f t="shared" si="2"/>
        <v>-29.0625</v>
      </c>
      <c r="C39" s="17">
        <f t="shared" ref="C39:C60" si="4">A39-B39</f>
        <v>-41.300000000000011</v>
      </c>
      <c r="D39" s="17">
        <f t="shared" ref="D39:D60" si="5">C39^2</f>
        <v>1705.690000000001</v>
      </c>
      <c r="E39" s="17">
        <f t="shared" si="3"/>
        <v>844.62890625</v>
      </c>
      <c r="F39" s="10"/>
      <c r="G39" s="10"/>
      <c r="H39" s="10"/>
      <c r="I39" s="10"/>
    </row>
    <row r="40" spans="1:9">
      <c r="A40" s="17">
        <f t="shared" si="1"/>
        <v>-29.0625</v>
      </c>
      <c r="B40" s="17">
        <f t="shared" si="2"/>
        <v>-18.762500000000017</v>
      </c>
      <c r="C40" s="17">
        <f t="shared" si="4"/>
        <v>-10.299999999999983</v>
      </c>
      <c r="D40" s="17">
        <f t="shared" si="5"/>
        <v>106.08999999999965</v>
      </c>
      <c r="E40" s="17">
        <f t="shared" si="3"/>
        <v>352.03140625000066</v>
      </c>
      <c r="F40" s="10"/>
      <c r="G40" s="10"/>
      <c r="H40" s="10"/>
      <c r="I40" s="10"/>
    </row>
    <row r="41" spans="1:9">
      <c r="A41" s="17">
        <f t="shared" si="1"/>
        <v>-18.762500000000017</v>
      </c>
      <c r="B41" s="17">
        <f t="shared" si="2"/>
        <v>35.237500000000011</v>
      </c>
      <c r="C41" s="17">
        <f t="shared" si="4"/>
        <v>-54.000000000000028</v>
      </c>
      <c r="D41" s="17">
        <f t="shared" si="5"/>
        <v>2916.0000000000032</v>
      </c>
      <c r="E41" s="17">
        <f t="shared" si="3"/>
        <v>1241.6814062500007</v>
      </c>
      <c r="F41" s="10"/>
      <c r="G41" s="10"/>
      <c r="H41" s="10"/>
      <c r="I41" s="10"/>
    </row>
    <row r="42" spans="1:9">
      <c r="A42" s="17">
        <f t="shared" si="1"/>
        <v>35.237500000000011</v>
      </c>
      <c r="B42" s="17">
        <f t="shared" si="2"/>
        <v>-40.362500000000011</v>
      </c>
      <c r="C42" s="17">
        <f t="shared" si="4"/>
        <v>75.600000000000023</v>
      </c>
      <c r="D42" s="17">
        <f t="shared" si="5"/>
        <v>5715.3600000000033</v>
      </c>
      <c r="E42" s="17">
        <f t="shared" si="3"/>
        <v>1629.131406250001</v>
      </c>
      <c r="F42" s="10"/>
      <c r="G42" s="10"/>
      <c r="H42" s="10"/>
      <c r="I42" s="10"/>
    </row>
    <row r="43" spans="1:9">
      <c r="A43" s="17">
        <f t="shared" si="1"/>
        <v>-40.362500000000011</v>
      </c>
      <c r="B43" s="17">
        <f t="shared" si="2"/>
        <v>-53.0625</v>
      </c>
      <c r="C43" s="17">
        <f t="shared" si="4"/>
        <v>12.699999999999989</v>
      </c>
      <c r="D43" s="17">
        <f t="shared" si="5"/>
        <v>161.28999999999971</v>
      </c>
      <c r="E43" s="17">
        <f t="shared" si="3"/>
        <v>2815.62890625</v>
      </c>
      <c r="F43" s="10"/>
      <c r="G43" s="10"/>
      <c r="H43" s="10"/>
      <c r="I43" s="10"/>
    </row>
    <row r="44" spans="1:9">
      <c r="A44" s="17">
        <f t="shared" si="1"/>
        <v>-53.0625</v>
      </c>
      <c r="B44" s="17">
        <f t="shared" si="2"/>
        <v>0.63749999999998863</v>
      </c>
      <c r="C44" s="17">
        <f t="shared" si="4"/>
        <v>-53.699999999999989</v>
      </c>
      <c r="D44" s="17">
        <f t="shared" si="5"/>
        <v>2883.6899999999987</v>
      </c>
      <c r="E44" s="17">
        <f t="shared" si="3"/>
        <v>0.40640624999998548</v>
      </c>
      <c r="F44" s="10"/>
      <c r="G44" s="10"/>
      <c r="H44" s="10"/>
      <c r="I44" s="10"/>
    </row>
    <row r="45" spans="1:9">
      <c r="A45" s="17">
        <f t="shared" si="1"/>
        <v>0.63749999999998863</v>
      </c>
      <c r="B45" s="17">
        <f t="shared" si="2"/>
        <v>-98.462500000000006</v>
      </c>
      <c r="C45" s="17">
        <f t="shared" si="4"/>
        <v>99.1</v>
      </c>
      <c r="D45" s="17">
        <f t="shared" si="5"/>
        <v>9820.81</v>
      </c>
      <c r="E45" s="17">
        <f t="shared" si="3"/>
        <v>9694.8639062500006</v>
      </c>
      <c r="F45" s="10"/>
      <c r="G45" s="10"/>
      <c r="H45" s="10"/>
      <c r="I45" s="10"/>
    </row>
    <row r="46" spans="1:9">
      <c r="A46" s="17">
        <f t="shared" si="1"/>
        <v>-98.462500000000006</v>
      </c>
      <c r="B46" s="17">
        <f t="shared" si="2"/>
        <v>66.237500000000011</v>
      </c>
      <c r="C46" s="17">
        <f t="shared" si="4"/>
        <v>-164.70000000000002</v>
      </c>
      <c r="D46" s="17">
        <f t="shared" si="5"/>
        <v>27126.090000000007</v>
      </c>
      <c r="E46" s="17">
        <f t="shared" si="3"/>
        <v>4387.4064062500011</v>
      </c>
      <c r="F46" s="10"/>
      <c r="G46" s="10"/>
      <c r="H46" s="10"/>
      <c r="I46" s="10"/>
    </row>
    <row r="47" spans="1:9">
      <c r="A47" s="17">
        <f t="shared" si="1"/>
        <v>66.237500000000011</v>
      </c>
      <c r="B47" s="17">
        <f t="shared" si="2"/>
        <v>-70.962500000000006</v>
      </c>
      <c r="C47" s="17">
        <f t="shared" si="4"/>
        <v>137.20000000000002</v>
      </c>
      <c r="D47" s="17">
        <f t="shared" si="5"/>
        <v>18823.840000000004</v>
      </c>
      <c r="E47" s="17">
        <f t="shared" si="3"/>
        <v>5035.6764062500006</v>
      </c>
      <c r="F47" s="10"/>
      <c r="G47" s="10"/>
      <c r="H47" s="10"/>
      <c r="I47" s="10"/>
    </row>
    <row r="48" spans="1:9">
      <c r="A48" s="17">
        <f t="shared" si="1"/>
        <v>-70.962500000000006</v>
      </c>
      <c r="B48" s="17">
        <f t="shared" si="2"/>
        <v>38.137499999999989</v>
      </c>
      <c r="C48" s="17">
        <f t="shared" si="4"/>
        <v>-109.1</v>
      </c>
      <c r="D48" s="17">
        <f t="shared" si="5"/>
        <v>11902.81</v>
      </c>
      <c r="E48" s="17">
        <f t="shared" si="3"/>
        <v>1454.4689062499992</v>
      </c>
      <c r="F48" s="10"/>
      <c r="G48" s="10"/>
      <c r="H48" s="10"/>
      <c r="I48" s="10"/>
    </row>
    <row r="49" spans="1:11">
      <c r="A49" s="17">
        <f t="shared" si="1"/>
        <v>38.137499999999989</v>
      </c>
      <c r="B49" s="17">
        <f t="shared" si="2"/>
        <v>4.9375</v>
      </c>
      <c r="C49" s="17">
        <f t="shared" si="4"/>
        <v>33.199999999999989</v>
      </c>
      <c r="D49" s="17">
        <f t="shared" si="5"/>
        <v>1102.2399999999993</v>
      </c>
      <c r="E49" s="17">
        <f t="shared" si="3"/>
        <v>24.37890625</v>
      </c>
      <c r="F49" s="8"/>
      <c r="G49" s="10"/>
      <c r="H49" s="10"/>
      <c r="I49" s="10"/>
      <c r="K49" s="45" t="s">
        <v>108</v>
      </c>
    </row>
    <row r="50" spans="1:11">
      <c r="A50" s="17">
        <f t="shared" si="1"/>
        <v>4.9375</v>
      </c>
      <c r="B50" s="17">
        <f t="shared" si="2"/>
        <v>-7.1625000000000227</v>
      </c>
      <c r="C50" s="17">
        <f t="shared" si="4"/>
        <v>12.100000000000023</v>
      </c>
      <c r="D50" s="17">
        <f t="shared" si="5"/>
        <v>146.41000000000054</v>
      </c>
      <c r="E50" s="17">
        <f t="shared" si="3"/>
        <v>51.301406250000326</v>
      </c>
      <c r="F50" s="2"/>
      <c r="G50" s="10"/>
      <c r="H50" s="10"/>
      <c r="I50" s="10"/>
    </row>
    <row r="51" spans="1:11">
      <c r="A51" s="17">
        <f t="shared" si="1"/>
        <v>-7.1625000000000227</v>
      </c>
      <c r="B51" s="17">
        <f t="shared" si="2"/>
        <v>-52.5625</v>
      </c>
      <c r="C51" s="17">
        <f t="shared" si="4"/>
        <v>45.399999999999977</v>
      </c>
      <c r="D51" s="17">
        <f t="shared" si="5"/>
        <v>2061.159999999998</v>
      </c>
      <c r="E51" s="17">
        <f t="shared" si="3"/>
        <v>2762.81640625</v>
      </c>
      <c r="F51" s="2"/>
      <c r="G51" s="10"/>
      <c r="H51" s="10"/>
      <c r="I51" s="10"/>
    </row>
    <row r="52" spans="1:11">
      <c r="A52" s="17">
        <f t="shared" si="1"/>
        <v>-52.5625</v>
      </c>
      <c r="B52" s="17">
        <f t="shared" si="2"/>
        <v>68.9375</v>
      </c>
      <c r="C52" s="17">
        <f t="shared" si="4"/>
        <v>-121.5</v>
      </c>
      <c r="D52" s="17">
        <f t="shared" si="5"/>
        <v>14762.25</v>
      </c>
      <c r="E52" s="17">
        <f t="shared" si="3"/>
        <v>4752.37890625</v>
      </c>
      <c r="F52" s="2"/>
      <c r="G52" s="10"/>
      <c r="H52" s="10"/>
      <c r="I52" s="10"/>
    </row>
    <row r="53" spans="1:11">
      <c r="A53" s="17">
        <f t="shared" si="1"/>
        <v>68.9375</v>
      </c>
      <c r="B53" s="17">
        <f t="shared" si="2"/>
        <v>-17.962500000000006</v>
      </c>
      <c r="C53" s="17">
        <f t="shared" si="4"/>
        <v>86.9</v>
      </c>
      <c r="D53" s="17">
        <f t="shared" si="5"/>
        <v>7551.6100000000006</v>
      </c>
      <c r="E53" s="17">
        <f t="shared" si="3"/>
        <v>322.65140625000021</v>
      </c>
      <c r="F53" s="10"/>
      <c r="G53" s="10"/>
      <c r="H53" s="10"/>
      <c r="I53" s="10"/>
    </row>
    <row r="54" spans="1:11">
      <c r="A54" s="17">
        <f t="shared" si="1"/>
        <v>-17.962500000000006</v>
      </c>
      <c r="B54" s="17">
        <f t="shared" si="2"/>
        <v>-45.762500000000017</v>
      </c>
      <c r="C54" s="17">
        <f t="shared" si="4"/>
        <v>27.800000000000011</v>
      </c>
      <c r="D54" s="17">
        <f t="shared" si="5"/>
        <v>772.8400000000006</v>
      </c>
      <c r="E54" s="17">
        <f t="shared" si="3"/>
        <v>2094.2064062500017</v>
      </c>
      <c r="F54" s="8"/>
      <c r="G54" s="8"/>
      <c r="H54" s="8"/>
      <c r="I54" s="8"/>
    </row>
    <row r="55" spans="1:11">
      <c r="A55" s="17">
        <f t="shared" si="1"/>
        <v>-45.762500000000017</v>
      </c>
      <c r="B55" s="17">
        <f t="shared" si="2"/>
        <v>95.137499999999989</v>
      </c>
      <c r="C55" s="17">
        <f t="shared" si="4"/>
        <v>-140.9</v>
      </c>
      <c r="D55" s="17">
        <f t="shared" si="5"/>
        <v>19852.810000000001</v>
      </c>
      <c r="E55" s="17">
        <f t="shared" si="3"/>
        <v>9051.1439062499976</v>
      </c>
      <c r="F55" s="2"/>
      <c r="G55" s="2"/>
      <c r="H55" s="2"/>
      <c r="I55" s="2"/>
    </row>
    <row r="56" spans="1:11">
      <c r="A56" s="17">
        <f t="shared" si="1"/>
        <v>95.137499999999989</v>
      </c>
      <c r="B56" s="17">
        <f t="shared" si="2"/>
        <v>72.737500000000011</v>
      </c>
      <c r="C56" s="17">
        <f t="shared" si="4"/>
        <v>22.399999999999977</v>
      </c>
      <c r="D56" s="17">
        <f t="shared" si="5"/>
        <v>501.75999999999897</v>
      </c>
      <c r="E56" s="17">
        <f t="shared" si="3"/>
        <v>5290.7439062500016</v>
      </c>
      <c r="F56" s="2"/>
      <c r="G56" s="2"/>
      <c r="H56" s="2"/>
      <c r="I56" s="2"/>
    </row>
    <row r="57" spans="1:11">
      <c r="A57" s="17">
        <f t="shared" si="1"/>
        <v>72.737500000000011</v>
      </c>
      <c r="B57" s="17">
        <f t="shared" si="2"/>
        <v>34.9375</v>
      </c>
      <c r="C57" s="17">
        <f t="shared" si="4"/>
        <v>37.800000000000011</v>
      </c>
      <c r="D57" s="17">
        <f t="shared" si="5"/>
        <v>1428.8400000000008</v>
      </c>
      <c r="E57" s="17">
        <f t="shared" si="3"/>
        <v>1220.62890625</v>
      </c>
      <c r="F57" s="10"/>
      <c r="G57" s="10"/>
      <c r="H57" s="10"/>
      <c r="I57" s="10"/>
    </row>
    <row r="58" spans="1:11">
      <c r="A58" s="17">
        <f t="shared" si="1"/>
        <v>34.9375</v>
      </c>
      <c r="B58" s="17">
        <f t="shared" si="2"/>
        <v>-5.0625</v>
      </c>
      <c r="C58" s="17">
        <f t="shared" si="4"/>
        <v>40</v>
      </c>
      <c r="D58" s="17">
        <f t="shared" si="5"/>
        <v>1600</v>
      </c>
      <c r="E58" s="17">
        <f t="shared" si="3"/>
        <v>25.62890625</v>
      </c>
      <c r="F58" s="10"/>
      <c r="G58" s="10"/>
      <c r="H58" s="10"/>
      <c r="I58" s="10"/>
    </row>
    <row r="59" spans="1:11">
      <c r="A59" s="17">
        <f t="shared" si="1"/>
        <v>-5.0625</v>
      </c>
      <c r="B59" s="17">
        <f t="shared" si="2"/>
        <v>107.83749999999998</v>
      </c>
      <c r="C59" s="17">
        <f t="shared" si="4"/>
        <v>-112.89999999999998</v>
      </c>
      <c r="D59" s="17">
        <f t="shared" si="5"/>
        <v>12746.409999999994</v>
      </c>
      <c r="E59" s="17">
        <f t="shared" si="3"/>
        <v>11628.926406249995</v>
      </c>
      <c r="F59" s="10"/>
      <c r="G59" s="10"/>
      <c r="H59" s="10"/>
      <c r="I59" s="10"/>
    </row>
    <row r="60" spans="1:11">
      <c r="A60" s="17">
        <f t="shared" si="1"/>
        <v>107.83749999999998</v>
      </c>
      <c r="B60" s="17">
        <f t="shared" si="2"/>
        <v>48.9375</v>
      </c>
      <c r="C60" s="17">
        <f t="shared" si="4"/>
        <v>58.899999999999977</v>
      </c>
      <c r="D60" s="17">
        <f t="shared" si="5"/>
        <v>3469.2099999999973</v>
      </c>
      <c r="E60" s="17">
        <f t="shared" si="3"/>
        <v>2394.87890625</v>
      </c>
      <c r="F60" s="10"/>
      <c r="G60" s="10"/>
      <c r="H60" s="10"/>
      <c r="I60" s="10"/>
    </row>
    <row r="61" spans="1:11">
      <c r="A61" s="29">
        <f t="shared" si="1"/>
        <v>48.9375</v>
      </c>
      <c r="B61" s="29"/>
      <c r="C61" s="20"/>
      <c r="D61" s="20"/>
      <c r="E61" s="20"/>
      <c r="F61" s="10"/>
      <c r="G61" s="10"/>
      <c r="H61" s="10"/>
      <c r="I61" s="10"/>
    </row>
    <row r="62" spans="1:11">
      <c r="A62" s="32" t="s">
        <v>32</v>
      </c>
      <c r="B62" s="33"/>
      <c r="C62" s="33"/>
      <c r="D62" s="34">
        <f>SUM(D37:D60)</f>
        <v>147195.65</v>
      </c>
      <c r="E62" s="34">
        <f>SUM(E37:E60)</f>
        <v>76143.316250000003</v>
      </c>
      <c r="F62" s="10"/>
      <c r="G62" s="10"/>
      <c r="H62" s="10"/>
      <c r="I62" s="10"/>
    </row>
    <row r="63" spans="1:11">
      <c r="A63" s="35" t="s">
        <v>94</v>
      </c>
      <c r="B63" s="36"/>
      <c r="C63" s="36"/>
      <c r="D63" s="15">
        <f>D62/E62</f>
        <v>1.9331394697430189</v>
      </c>
      <c r="E63" s="16"/>
      <c r="F63" s="10"/>
      <c r="G63" s="10"/>
      <c r="H63" s="10"/>
      <c r="I63" s="10"/>
    </row>
    <row r="64" spans="1:11">
      <c r="B64" s="2"/>
      <c r="C64" s="2"/>
      <c r="D64" s="10"/>
      <c r="E64" s="10"/>
      <c r="F64" s="10"/>
      <c r="G64" s="10"/>
      <c r="H64" s="10"/>
      <c r="I64" s="10"/>
    </row>
    <row r="65" spans="1:9">
      <c r="B65" s="2"/>
      <c r="C65" s="2"/>
      <c r="D65" s="10"/>
      <c r="E65" s="10"/>
      <c r="F65" s="10"/>
      <c r="G65" s="10"/>
      <c r="H65" s="10"/>
      <c r="I65" s="10"/>
    </row>
    <row r="66" spans="1:9">
      <c r="A66" s="12" t="s">
        <v>95</v>
      </c>
      <c r="C66" s="45" t="s">
        <v>110</v>
      </c>
    </row>
    <row r="67" spans="1:9" ht="17" thickBot="1">
      <c r="A67" s="1" t="s">
        <v>23</v>
      </c>
    </row>
    <row r="68" spans="1:9">
      <c r="A68" s="47" t="s">
        <v>24</v>
      </c>
      <c r="B68" s="48"/>
    </row>
    <row r="69" spans="1:9">
      <c r="A69" s="24" t="s">
        <v>25</v>
      </c>
      <c r="B69" s="40">
        <v>7.8889046372809697E-3</v>
      </c>
    </row>
    <row r="70" spans="1:9">
      <c r="A70" s="24" t="s">
        <v>26</v>
      </c>
      <c r="B70" s="40">
        <v>6.2234816376113182E-5</v>
      </c>
    </row>
    <row r="71" spans="1:9">
      <c r="A71" s="24" t="s">
        <v>27</v>
      </c>
      <c r="B71" s="40">
        <v>-4.7553849239986928E-2</v>
      </c>
    </row>
    <row r="72" spans="1:9">
      <c r="A72" s="24" t="s">
        <v>5</v>
      </c>
      <c r="B72" s="40">
        <v>58.490139981228218</v>
      </c>
    </row>
    <row r="73" spans="1:9" ht="17" thickBot="1">
      <c r="A73" s="41" t="s">
        <v>28</v>
      </c>
      <c r="B73" s="42">
        <v>23</v>
      </c>
    </row>
    <row r="75" spans="1:9" ht="17" thickBot="1">
      <c r="A75" s="1" t="s">
        <v>29</v>
      </c>
    </row>
    <row r="76" spans="1:9">
      <c r="A76" s="38"/>
      <c r="B76" s="5" t="s">
        <v>34</v>
      </c>
      <c r="C76" s="5" t="s">
        <v>35</v>
      </c>
      <c r="D76" s="5" t="s">
        <v>36</v>
      </c>
      <c r="E76" s="5" t="s">
        <v>37</v>
      </c>
      <c r="F76" s="39" t="s">
        <v>38</v>
      </c>
    </row>
    <row r="77" spans="1:9">
      <c r="A77" s="24" t="s">
        <v>30</v>
      </c>
      <c r="B77" s="6">
        <v>1</v>
      </c>
      <c r="C77" s="6">
        <v>4.4714158072310966</v>
      </c>
      <c r="D77" s="6">
        <v>4.4714158072310966</v>
      </c>
      <c r="E77" s="6">
        <v>1.3070124855804183E-3</v>
      </c>
      <c r="F77" s="40">
        <v>0.97150211647538032</v>
      </c>
    </row>
    <row r="78" spans="1:9">
      <c r="A78" s="24" t="s">
        <v>31</v>
      </c>
      <c r="B78" s="6">
        <v>21</v>
      </c>
      <c r="C78" s="6">
        <v>71843.025975497105</v>
      </c>
      <c r="D78" s="6">
        <v>3421.0964750236717</v>
      </c>
      <c r="E78" s="6"/>
      <c r="F78" s="40"/>
    </row>
    <row r="79" spans="1:9" ht="17" thickBot="1">
      <c r="A79" s="41" t="s">
        <v>32</v>
      </c>
      <c r="B79" s="7">
        <v>22</v>
      </c>
      <c r="C79" s="7">
        <v>71847.497391304336</v>
      </c>
      <c r="D79" s="7"/>
      <c r="E79" s="7"/>
      <c r="F79" s="42"/>
    </row>
    <row r="80" spans="1:9" ht="17" thickBot="1"/>
    <row r="81" spans="1:9">
      <c r="A81" s="38"/>
      <c r="B81" s="5" t="s">
        <v>39</v>
      </c>
      <c r="C81" s="5" t="s">
        <v>5</v>
      </c>
      <c r="D81" s="5" t="s">
        <v>40</v>
      </c>
      <c r="E81" s="5" t="s">
        <v>41</v>
      </c>
      <c r="F81" s="5" t="s">
        <v>42</v>
      </c>
      <c r="G81" s="5" t="s">
        <v>43</v>
      </c>
      <c r="H81" s="5" t="s">
        <v>44</v>
      </c>
      <c r="I81" s="39" t="s">
        <v>45</v>
      </c>
    </row>
    <row r="82" spans="1:9">
      <c r="A82" s="24" t="s">
        <v>33</v>
      </c>
      <c r="B82" s="6">
        <v>2.7730945871979022</v>
      </c>
      <c r="C82" s="6">
        <v>12.204656166054944</v>
      </c>
      <c r="D82" s="6">
        <v>0.22721611731355171</v>
      </c>
      <c r="E82" s="6">
        <v>0.82245310908562419</v>
      </c>
      <c r="F82" s="6">
        <v>-22.607877345871003</v>
      </c>
      <c r="G82" s="6">
        <v>28.154066520266809</v>
      </c>
      <c r="H82" s="6">
        <v>-22.607877345871003</v>
      </c>
      <c r="I82" s="40">
        <v>28.154066520266809</v>
      </c>
    </row>
    <row r="83" spans="1:9" ht="17" thickBot="1">
      <c r="A83" s="41" t="s">
        <v>78</v>
      </c>
      <c r="B83" s="7">
        <v>-7.7920714063469095E-3</v>
      </c>
      <c r="C83" s="7">
        <v>0.21553264351955709</v>
      </c>
      <c r="D83" s="7">
        <v>-3.6152627644266189E-2</v>
      </c>
      <c r="E83" s="7">
        <v>0.97150211647533091</v>
      </c>
      <c r="F83" s="7">
        <v>-0.45601674086037353</v>
      </c>
      <c r="G83" s="7">
        <v>0.4404325980476797</v>
      </c>
      <c r="H83" s="7">
        <v>-0.45601674086037353</v>
      </c>
      <c r="I83" s="42">
        <v>0.4404325980476797</v>
      </c>
    </row>
    <row r="87" spans="1:9">
      <c r="A87" s="13"/>
      <c r="B87" s="13"/>
      <c r="C87" s="13"/>
    </row>
    <row r="88" spans="1:9">
      <c r="A88" s="13"/>
      <c r="B88" s="13"/>
      <c r="C88" s="13"/>
    </row>
    <row r="89" spans="1:9">
      <c r="A89" s="14"/>
      <c r="B89" s="14"/>
      <c r="C89" s="14"/>
    </row>
    <row r="90" spans="1:9">
      <c r="A90" s="6"/>
      <c r="B90" s="6"/>
      <c r="C90" s="6"/>
    </row>
    <row r="91" spans="1:9">
      <c r="A91" s="6"/>
      <c r="B91" s="6"/>
      <c r="C91" s="6"/>
    </row>
    <row r="92" spans="1:9">
      <c r="A92" s="6"/>
      <c r="B92" s="6"/>
      <c r="C92" s="6"/>
    </row>
    <row r="93" spans="1:9">
      <c r="A93" s="6"/>
      <c r="B93" s="6"/>
      <c r="C93" s="6"/>
    </row>
    <row r="94" spans="1:9">
      <c r="A94" s="6"/>
      <c r="B94" s="6"/>
      <c r="C94" s="6"/>
    </row>
    <row r="95" spans="1:9">
      <c r="A95" s="6"/>
      <c r="B95" s="6"/>
      <c r="C95" s="6"/>
    </row>
    <row r="96" spans="1:9">
      <c r="A96" s="6"/>
      <c r="B96" s="6"/>
      <c r="C96" s="6"/>
    </row>
    <row r="97" spans="1:3">
      <c r="A97" s="6"/>
      <c r="B97" s="6"/>
      <c r="C97" s="6"/>
    </row>
    <row r="98" spans="1:3">
      <c r="A98" s="6"/>
      <c r="B98" s="6"/>
      <c r="C98" s="6"/>
    </row>
    <row r="99" spans="1:3">
      <c r="A99" s="6"/>
      <c r="B99" s="6"/>
      <c r="C99" s="6"/>
    </row>
    <row r="100" spans="1:3">
      <c r="A100" s="6"/>
      <c r="B100" s="6"/>
      <c r="C100" s="6"/>
    </row>
    <row r="101" spans="1:3">
      <c r="A101" s="6"/>
      <c r="B101" s="6"/>
      <c r="C101" s="6"/>
    </row>
    <row r="102" spans="1:3">
      <c r="A102" s="6"/>
      <c r="B102" s="6"/>
      <c r="C102" s="6"/>
    </row>
    <row r="103" spans="1:3">
      <c r="A103" s="6"/>
      <c r="B103" s="6"/>
      <c r="C103" s="6"/>
    </row>
    <row r="104" spans="1:3">
      <c r="A104" s="6"/>
      <c r="B104" s="6"/>
      <c r="C104" s="6"/>
    </row>
    <row r="105" spans="1:3">
      <c r="A105" s="6"/>
      <c r="B105" s="6"/>
      <c r="C105" s="6"/>
    </row>
    <row r="106" spans="1:3">
      <c r="A106" s="6"/>
      <c r="B106" s="6"/>
      <c r="C106" s="6"/>
    </row>
    <row r="107" spans="1:3">
      <c r="A107" s="6"/>
      <c r="B107" s="6"/>
      <c r="C107" s="6"/>
    </row>
    <row r="108" spans="1:3">
      <c r="A108" s="6"/>
      <c r="B108" s="6"/>
      <c r="C108" s="6"/>
    </row>
    <row r="109" spans="1:3">
      <c r="A109" s="6"/>
      <c r="B109" s="6"/>
      <c r="C109" s="6"/>
    </row>
    <row r="110" spans="1:3">
      <c r="A110" s="6"/>
      <c r="B110" s="6"/>
      <c r="C110" s="6"/>
    </row>
    <row r="111" spans="1:3">
      <c r="A111" s="6"/>
      <c r="B111" s="6"/>
      <c r="C111" s="6"/>
    </row>
    <row r="112" spans="1:3">
      <c r="A112" s="6"/>
      <c r="B112" s="6"/>
      <c r="C112" s="6"/>
    </row>
  </sheetData>
  <pageMargins left="0.25" right="0.25" top="0.3" bottom="0.7" header="0.3" footer="0.3"/>
  <pageSetup paperSize="9" scale="61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EB168-9D9A-224D-B3EE-F908B0C9A41C}">
  <sheetPr>
    <pageSetUpPr fitToPage="1"/>
  </sheetPr>
  <dimension ref="A1:I103"/>
  <sheetViews>
    <sheetView topLeftCell="A39" zoomScaleNormal="100" workbookViewId="0">
      <selection activeCell="L9" sqref="L9"/>
    </sheetView>
  </sheetViews>
  <sheetFormatPr baseColWidth="10" defaultRowHeight="16"/>
  <cols>
    <col min="1" max="1" width="16" customWidth="1"/>
    <col min="2" max="3" width="14.33203125" bestFit="1" customWidth="1"/>
    <col min="4" max="4" width="12.83203125" bestFit="1" customWidth="1"/>
    <col min="5" max="5" width="12.1640625" bestFit="1" customWidth="1"/>
    <col min="6" max="6" width="13" bestFit="1" customWidth="1"/>
    <col min="7" max="7" width="12.1640625" bestFit="1" customWidth="1"/>
    <col min="8" max="8" width="12.83203125" bestFit="1" customWidth="1"/>
    <col min="9" max="9" width="12.6640625" bestFit="1" customWidth="1"/>
    <col min="11" max="11" width="12.83203125" bestFit="1" customWidth="1"/>
  </cols>
  <sheetData>
    <row r="1" spans="1:9" s="11" customFormat="1">
      <c r="A1" s="12" t="s">
        <v>54</v>
      </c>
    </row>
    <row r="2" spans="1:9">
      <c r="B2" s="1"/>
      <c r="C2" s="1"/>
      <c r="D2" s="1"/>
      <c r="E2" s="1"/>
      <c r="F2" s="1"/>
      <c r="G2" s="1"/>
      <c r="H2" s="1"/>
      <c r="I2" s="1"/>
    </row>
    <row r="3" spans="1:9" ht="17" thickBot="1">
      <c r="A3" s="1" t="s">
        <v>23</v>
      </c>
      <c r="B3" s="1"/>
      <c r="C3" s="45" t="s">
        <v>111</v>
      </c>
      <c r="D3" s="1"/>
      <c r="E3" s="1"/>
      <c r="F3" s="1"/>
      <c r="G3" s="1"/>
      <c r="H3" s="1"/>
      <c r="I3" s="1"/>
    </row>
    <row r="4" spans="1:9">
      <c r="A4" s="47" t="s">
        <v>24</v>
      </c>
      <c r="B4" s="48"/>
      <c r="C4" s="1"/>
      <c r="D4" s="1"/>
      <c r="E4" s="1"/>
      <c r="F4" s="1"/>
      <c r="G4" s="1"/>
      <c r="H4" s="1"/>
      <c r="I4" s="1"/>
    </row>
    <row r="5" spans="1:9">
      <c r="A5" s="24" t="s">
        <v>25</v>
      </c>
      <c r="B5" s="40">
        <v>0.37224142840823465</v>
      </c>
      <c r="C5" s="1"/>
      <c r="D5" s="1"/>
      <c r="E5" s="1"/>
      <c r="F5" s="1"/>
      <c r="G5" s="1"/>
      <c r="H5" s="1"/>
      <c r="I5" s="1"/>
    </row>
    <row r="6" spans="1:9">
      <c r="A6" s="24" t="s">
        <v>26</v>
      </c>
      <c r="B6" s="40">
        <v>0.13856368102340288</v>
      </c>
      <c r="C6" s="1"/>
      <c r="D6" s="1"/>
      <c r="E6" s="1"/>
      <c r="F6" s="1"/>
      <c r="G6" s="1"/>
      <c r="H6" s="1"/>
      <c r="I6" s="1"/>
    </row>
    <row r="7" spans="1:9">
      <c r="A7" s="24" t="s">
        <v>27</v>
      </c>
      <c r="B7" s="40">
        <v>5.6522126835155534E-2</v>
      </c>
      <c r="C7" s="1"/>
      <c r="D7" s="1"/>
      <c r="E7" s="1"/>
      <c r="F7" s="1"/>
      <c r="G7" s="1"/>
      <c r="H7" s="1"/>
      <c r="I7" s="1"/>
    </row>
    <row r="8" spans="1:9">
      <c r="A8" s="24" t="s">
        <v>5</v>
      </c>
      <c r="B8" s="40">
        <v>55.887905696121905</v>
      </c>
      <c r="C8" s="1"/>
      <c r="D8" s="1"/>
      <c r="E8" s="1"/>
      <c r="F8" s="1"/>
      <c r="G8" s="1"/>
      <c r="H8" s="1"/>
      <c r="I8" s="1"/>
    </row>
    <row r="9" spans="1:9" ht="17" thickBot="1">
      <c r="A9" s="41" t="s">
        <v>28</v>
      </c>
      <c r="B9" s="42">
        <v>24</v>
      </c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 ht="17" thickBot="1">
      <c r="A11" s="1" t="s">
        <v>29</v>
      </c>
      <c r="B11" s="1"/>
      <c r="C11" s="1"/>
      <c r="D11" s="1"/>
      <c r="E11" s="1"/>
      <c r="F11" s="1"/>
      <c r="G11" s="1"/>
      <c r="H11" s="1"/>
      <c r="I11" s="1"/>
    </row>
    <row r="12" spans="1:9">
      <c r="A12" s="38"/>
      <c r="B12" s="5" t="s">
        <v>34</v>
      </c>
      <c r="C12" s="5" t="s">
        <v>35</v>
      </c>
      <c r="D12" s="5" t="s">
        <v>36</v>
      </c>
      <c r="E12" s="5" t="s">
        <v>37</v>
      </c>
      <c r="F12" s="39" t="s">
        <v>38</v>
      </c>
      <c r="G12" s="1"/>
      <c r="H12" s="1"/>
      <c r="I12" s="1"/>
    </row>
    <row r="13" spans="1:9">
      <c r="A13" s="24" t="s">
        <v>30</v>
      </c>
      <c r="B13" s="6">
        <v>2</v>
      </c>
      <c r="C13" s="6">
        <v>10550.69818492909</v>
      </c>
      <c r="D13" s="6">
        <v>5275.3490924645448</v>
      </c>
      <c r="E13" s="6">
        <v>1.6889451009845993</v>
      </c>
      <c r="F13" s="40">
        <v>0.2088542753245729</v>
      </c>
      <c r="G13" s="1"/>
      <c r="H13" s="1"/>
      <c r="I13" s="1"/>
    </row>
    <row r="14" spans="1:9">
      <c r="A14" s="24" t="s">
        <v>31</v>
      </c>
      <c r="B14" s="6">
        <v>21</v>
      </c>
      <c r="C14" s="6">
        <v>65592.618065070914</v>
      </c>
      <c r="D14" s="6">
        <v>3123.4580030986149</v>
      </c>
      <c r="E14" s="6"/>
      <c r="F14" s="40"/>
      <c r="G14" s="1"/>
      <c r="H14" s="1"/>
      <c r="I14" s="1"/>
    </row>
    <row r="15" spans="1:9" ht="17" thickBot="1">
      <c r="A15" s="41" t="s">
        <v>32</v>
      </c>
      <c r="B15" s="7">
        <v>23</v>
      </c>
      <c r="C15" s="7">
        <v>76143.316250000003</v>
      </c>
      <c r="D15" s="7"/>
      <c r="E15" s="7"/>
      <c r="F15" s="42"/>
      <c r="G15" s="1"/>
      <c r="H15" s="1"/>
      <c r="I15" s="1"/>
    </row>
    <row r="16" spans="1:9" ht="17" thickBot="1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38"/>
      <c r="B17" s="5" t="s">
        <v>39</v>
      </c>
      <c r="C17" s="5" t="s">
        <v>5</v>
      </c>
      <c r="D17" s="5" t="s">
        <v>40</v>
      </c>
      <c r="E17" s="5" t="s">
        <v>41</v>
      </c>
      <c r="F17" s="5" t="s">
        <v>42</v>
      </c>
      <c r="G17" s="5" t="s">
        <v>43</v>
      </c>
      <c r="H17" s="5" t="s">
        <v>44</v>
      </c>
      <c r="I17" s="39" t="s">
        <v>45</v>
      </c>
    </row>
    <row r="18" spans="1:9">
      <c r="A18" s="24" t="s">
        <v>33</v>
      </c>
      <c r="B18" s="6">
        <v>-284.02811008001765</v>
      </c>
      <c r="C18" s="6">
        <v>289.18684361665942</v>
      </c>
      <c r="D18" s="6">
        <v>-0.98216124401744886</v>
      </c>
      <c r="E18" s="6">
        <v>0.3372013122212596</v>
      </c>
      <c r="F18" s="6">
        <v>-885.42507377832112</v>
      </c>
      <c r="G18" s="6">
        <v>317.36885361828581</v>
      </c>
      <c r="H18" s="6">
        <v>-885.42507377832112</v>
      </c>
      <c r="I18" s="40">
        <v>317.36885361828581</v>
      </c>
    </row>
    <row r="19" spans="1:9">
      <c r="A19" s="24" t="s">
        <v>2</v>
      </c>
      <c r="B19" s="6">
        <v>-0.37669218422531409</v>
      </c>
      <c r="C19" s="6">
        <v>0.75775851827292706</v>
      </c>
      <c r="D19" s="6">
        <v>-0.49711375740633812</v>
      </c>
      <c r="E19" s="6">
        <v>0.62427344253371109</v>
      </c>
      <c r="F19" s="6">
        <v>-1.9525372897860258</v>
      </c>
      <c r="G19" s="6">
        <v>1.1991529213353975</v>
      </c>
      <c r="H19" s="6">
        <v>-1.9525372897860258</v>
      </c>
      <c r="I19" s="40">
        <v>1.1991529213353975</v>
      </c>
    </row>
    <row r="20" spans="1:9" ht="17" thickBot="1">
      <c r="A20" s="41" t="s">
        <v>3</v>
      </c>
      <c r="B20" s="7">
        <v>8.9436779526569836</v>
      </c>
      <c r="C20" s="7">
        <v>4.8710049187686133</v>
      </c>
      <c r="D20" s="7">
        <v>1.8361053010223483</v>
      </c>
      <c r="E20" s="7">
        <v>8.0541957036107198E-2</v>
      </c>
      <c r="F20" s="7">
        <v>-1.1861313141508525</v>
      </c>
      <c r="G20" s="7">
        <v>19.07348721946482</v>
      </c>
      <c r="H20" s="7">
        <v>-1.1861313141508525</v>
      </c>
      <c r="I20" s="42">
        <v>19.07348721946482</v>
      </c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45" t="s">
        <v>112</v>
      </c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 ht="17" thickBot="1">
      <c r="A24" s="1" t="s">
        <v>46</v>
      </c>
      <c r="B24" s="1"/>
      <c r="C24" s="1"/>
      <c r="D24" s="1"/>
      <c r="E24" s="1"/>
      <c r="F24" s="1"/>
      <c r="G24" s="1"/>
      <c r="H24" s="1"/>
      <c r="I24" s="1"/>
    </row>
    <row r="25" spans="1:9" ht="17" thickBot="1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38" t="s">
        <v>47</v>
      </c>
      <c r="B26" s="5" t="s">
        <v>57</v>
      </c>
      <c r="C26" s="39" t="s">
        <v>48</v>
      </c>
      <c r="D26" s="1"/>
      <c r="E26" s="1"/>
      <c r="F26" s="1"/>
      <c r="G26" s="1"/>
      <c r="H26" s="1"/>
      <c r="I26" s="1"/>
    </row>
    <row r="27" spans="1:9">
      <c r="A27" s="24">
        <v>1</v>
      </c>
      <c r="B27" s="6">
        <v>243.82950323531315</v>
      </c>
      <c r="C27" s="40">
        <v>-67.129503235313166</v>
      </c>
      <c r="D27" s="1"/>
      <c r="E27" s="1"/>
      <c r="F27" s="1"/>
      <c r="G27" s="1"/>
      <c r="H27" s="1"/>
      <c r="I27" s="1"/>
    </row>
    <row r="28" spans="1:9">
      <c r="A28" s="24">
        <v>2</v>
      </c>
      <c r="B28" s="6">
        <v>233.09708969212488</v>
      </c>
      <c r="C28" s="40">
        <v>-62.597089692124882</v>
      </c>
      <c r="D28" s="1"/>
      <c r="E28" s="1"/>
      <c r="F28" s="1"/>
      <c r="G28" s="1"/>
      <c r="H28" s="1"/>
      <c r="I28" s="1"/>
    </row>
    <row r="29" spans="1:9">
      <c r="A29" s="24">
        <v>3</v>
      </c>
      <c r="B29" s="6">
        <v>247.59642507756632</v>
      </c>
      <c r="C29" s="40">
        <v>-35.796425077566312</v>
      </c>
      <c r="D29" s="1"/>
      <c r="E29" s="1"/>
      <c r="F29" s="1"/>
      <c r="G29" s="1"/>
      <c r="H29" s="1"/>
      <c r="I29" s="1"/>
    </row>
    <row r="30" spans="1:9">
      <c r="A30" s="24">
        <v>4</v>
      </c>
      <c r="B30" s="6">
        <v>219.91286324423891</v>
      </c>
      <c r="C30" s="40">
        <v>2.1871367557610881</v>
      </c>
      <c r="D30" s="1"/>
      <c r="E30" s="1"/>
      <c r="F30" s="1"/>
      <c r="G30" s="1"/>
      <c r="H30" s="1"/>
      <c r="I30" s="1"/>
    </row>
    <row r="31" spans="1:9">
      <c r="A31" s="24">
        <v>5</v>
      </c>
      <c r="B31" s="6">
        <v>217.4676777540073</v>
      </c>
      <c r="C31" s="40">
        <v>58.632322245992725</v>
      </c>
      <c r="D31" s="1"/>
      <c r="E31" s="1"/>
      <c r="F31" s="1"/>
      <c r="G31" s="1"/>
      <c r="H31" s="1"/>
      <c r="I31" s="1"/>
    </row>
    <row r="32" spans="1:9">
      <c r="A32" s="24">
        <v>6</v>
      </c>
      <c r="B32" s="6">
        <v>206.54360441147321</v>
      </c>
      <c r="C32" s="40">
        <v>-6.0436044114732113</v>
      </c>
      <c r="D32" s="1"/>
      <c r="E32" s="1"/>
      <c r="F32" s="1"/>
      <c r="G32" s="1"/>
      <c r="H32" s="1"/>
      <c r="I32" s="1"/>
    </row>
    <row r="33" spans="1:9">
      <c r="A33" s="24">
        <v>7</v>
      </c>
      <c r="B33" s="6">
        <v>222.36467614893638</v>
      </c>
      <c r="C33" s="40">
        <v>-34.564676148936371</v>
      </c>
      <c r="D33" s="1"/>
      <c r="E33" s="1"/>
      <c r="F33" s="1"/>
      <c r="G33" s="1"/>
      <c r="H33" s="1"/>
      <c r="I33" s="1"/>
    </row>
    <row r="34" spans="1:9">
      <c r="A34" s="24">
        <v>8</v>
      </c>
      <c r="B34" s="6">
        <v>222.36467614893638</v>
      </c>
      <c r="C34" s="40">
        <v>19.135323851063617</v>
      </c>
      <c r="D34" s="1"/>
      <c r="E34" s="1"/>
      <c r="F34" s="1"/>
      <c r="G34" s="1"/>
      <c r="H34" s="1"/>
      <c r="I34" s="1"/>
    </row>
    <row r="35" spans="1:9">
      <c r="A35" s="24">
        <v>9</v>
      </c>
      <c r="B35" s="6">
        <v>236.29565955080687</v>
      </c>
      <c r="C35" s="40">
        <v>-93.895659550806869</v>
      </c>
      <c r="D35" s="1"/>
      <c r="E35" s="1"/>
      <c r="F35" s="1"/>
      <c r="G35" s="1"/>
      <c r="H35" s="1"/>
      <c r="I35" s="1"/>
    </row>
    <row r="36" spans="1:9">
      <c r="A36" s="24">
        <v>10</v>
      </c>
      <c r="B36" s="6">
        <v>218.59775430668321</v>
      </c>
      <c r="C36" s="40">
        <v>88.502245693316809</v>
      </c>
      <c r="D36" s="1"/>
      <c r="E36" s="1"/>
      <c r="F36" s="1"/>
      <c r="G36" s="1"/>
      <c r="H36" s="1"/>
      <c r="I36" s="1"/>
    </row>
    <row r="37" spans="1:9">
      <c r="A37" s="24">
        <v>11</v>
      </c>
      <c r="B37" s="6">
        <v>211.63226260574811</v>
      </c>
      <c r="C37" s="40">
        <v>-41.732262605748105</v>
      </c>
      <c r="D37" s="1"/>
      <c r="E37" s="1"/>
      <c r="F37" s="1"/>
      <c r="G37" s="1"/>
      <c r="H37" s="1"/>
      <c r="I37" s="1"/>
    </row>
    <row r="38" spans="1:9">
      <c r="A38" s="24">
        <v>12</v>
      </c>
      <c r="B38" s="6">
        <v>222.36467614893638</v>
      </c>
      <c r="C38" s="40">
        <v>56.635323851063617</v>
      </c>
      <c r="D38" s="1"/>
      <c r="E38" s="1"/>
      <c r="F38" s="1"/>
      <c r="G38" s="1"/>
      <c r="H38" s="1"/>
      <c r="I38" s="1"/>
    </row>
    <row r="39" spans="1:9">
      <c r="A39" s="24">
        <v>13</v>
      </c>
      <c r="B39" s="6">
        <v>220.4812152278098</v>
      </c>
      <c r="C39" s="40">
        <v>25.318784772190213</v>
      </c>
      <c r="D39" s="1"/>
      <c r="E39" s="1"/>
      <c r="F39" s="1"/>
      <c r="G39" s="1"/>
      <c r="H39" s="1"/>
      <c r="I39" s="1"/>
    </row>
    <row r="40" spans="1:9">
      <c r="A40" s="24">
        <v>14</v>
      </c>
      <c r="B40" s="6">
        <v>259.82897994318989</v>
      </c>
      <c r="C40" s="40">
        <v>-26.128979943189904</v>
      </c>
      <c r="D40" s="1"/>
      <c r="E40" s="1"/>
      <c r="F40" s="1"/>
      <c r="G40" s="1"/>
      <c r="H40" s="1"/>
      <c r="I40" s="1"/>
    </row>
    <row r="41" spans="1:9">
      <c r="A41" s="24">
        <v>15</v>
      </c>
      <c r="B41" s="6">
        <v>263.41086940056346</v>
      </c>
      <c r="C41" s="40">
        <v>-75.110869400563445</v>
      </c>
      <c r="D41" s="1"/>
      <c r="E41" s="1"/>
      <c r="F41" s="1"/>
      <c r="G41" s="1"/>
      <c r="H41" s="1"/>
      <c r="I41" s="1"/>
    </row>
    <row r="42" spans="1:9">
      <c r="A42" s="24">
        <v>16</v>
      </c>
      <c r="B42" s="6">
        <v>234.41219862968029</v>
      </c>
      <c r="C42" s="40">
        <v>75.387801370319721</v>
      </c>
      <c r="D42" s="1"/>
      <c r="E42" s="1"/>
      <c r="F42" s="1"/>
      <c r="G42" s="1"/>
      <c r="H42" s="1"/>
      <c r="I42" s="45" t="s">
        <v>113</v>
      </c>
    </row>
    <row r="43" spans="1:9">
      <c r="A43" s="24">
        <v>17</v>
      </c>
      <c r="B43" s="6">
        <v>253.24018042647998</v>
      </c>
      <c r="C43" s="40">
        <v>-30.340180426479975</v>
      </c>
      <c r="D43" s="1"/>
      <c r="E43" s="1"/>
      <c r="F43" s="1"/>
      <c r="G43" s="1"/>
      <c r="H43" s="1"/>
      <c r="I43" s="1"/>
    </row>
    <row r="44" spans="1:9">
      <c r="A44" s="24">
        <v>18</v>
      </c>
      <c r="B44" s="6">
        <v>241.94604231418657</v>
      </c>
      <c r="C44" s="40">
        <v>-46.846042314186576</v>
      </c>
      <c r="D44" s="1"/>
      <c r="E44" s="1"/>
      <c r="F44" s="1"/>
      <c r="G44" s="1"/>
      <c r="H44" s="1"/>
      <c r="I44" s="1"/>
    </row>
    <row r="45" spans="1:9">
      <c r="A45" s="24">
        <v>19</v>
      </c>
      <c r="B45" s="6">
        <v>269.06125216394321</v>
      </c>
      <c r="C45" s="40">
        <v>66.938747836056791</v>
      </c>
      <c r="D45" s="1"/>
      <c r="E45" s="1"/>
      <c r="F45" s="1"/>
      <c r="G45" s="1"/>
      <c r="H45" s="1"/>
      <c r="I45" s="1"/>
    </row>
    <row r="46" spans="1:9">
      <c r="A46" s="24">
        <v>20</v>
      </c>
      <c r="B46" s="6">
        <v>270.37636110149873</v>
      </c>
      <c r="C46" s="40">
        <v>43.223638898501292</v>
      </c>
      <c r="D46" s="1"/>
      <c r="E46" s="1"/>
      <c r="F46" s="1"/>
      <c r="G46" s="1"/>
      <c r="H46" s="1"/>
      <c r="I46" s="1"/>
    </row>
    <row r="47" spans="1:9">
      <c r="A47" s="24">
        <v>21</v>
      </c>
      <c r="B47" s="6">
        <v>270.56139348637817</v>
      </c>
      <c r="C47" s="40">
        <v>5.2386065136218463</v>
      </c>
      <c r="D47" s="1"/>
      <c r="E47" s="1"/>
      <c r="F47" s="1"/>
      <c r="G47" s="1"/>
      <c r="H47" s="1"/>
      <c r="I47" s="1"/>
    </row>
    <row r="48" spans="1:9">
      <c r="A48" s="24">
        <v>22</v>
      </c>
      <c r="B48" s="6">
        <v>259.64394755831034</v>
      </c>
      <c r="C48" s="40">
        <v>-23.843947558310333</v>
      </c>
      <c r="D48" s="1"/>
      <c r="E48" s="1"/>
      <c r="F48" s="1"/>
      <c r="G48" s="1"/>
      <c r="H48" s="1"/>
      <c r="I48" s="1"/>
    </row>
    <row r="49" spans="1:9">
      <c r="A49" s="24">
        <v>23</v>
      </c>
      <c r="B49" s="6">
        <v>272.25982202262526</v>
      </c>
      <c r="C49" s="40">
        <v>76.440177977374731</v>
      </c>
      <c r="D49" s="1"/>
      <c r="E49" s="1"/>
      <c r="F49" s="1"/>
      <c r="G49" s="1"/>
      <c r="H49" s="1"/>
      <c r="I49" s="1"/>
    </row>
    <row r="50" spans="1:9" ht="17" thickBot="1">
      <c r="A50" s="41">
        <v>24</v>
      </c>
      <c r="B50" s="7">
        <v>263.41086940056346</v>
      </c>
      <c r="C50" s="42">
        <v>26.389130599436555</v>
      </c>
      <c r="D50" s="1"/>
      <c r="E50" s="1"/>
      <c r="F50" s="1"/>
      <c r="G50" s="1"/>
      <c r="H50" s="1"/>
      <c r="I50" s="1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0"/>
      <c r="B57" s="10"/>
      <c r="C57" s="10"/>
      <c r="D57" s="10"/>
      <c r="E57" s="10"/>
      <c r="F57" s="10"/>
      <c r="G57" s="10"/>
      <c r="H57" s="10"/>
      <c r="I57" s="10"/>
    </row>
    <row r="58" spans="1:9">
      <c r="A58" s="9"/>
      <c r="B58" s="9"/>
      <c r="C58" s="10"/>
      <c r="D58" s="10"/>
      <c r="E58" s="10"/>
      <c r="F58" s="10"/>
      <c r="G58" s="10"/>
      <c r="H58" s="10"/>
      <c r="I58" s="10"/>
    </row>
    <row r="59" spans="1:9">
      <c r="A59" s="2"/>
      <c r="B59" s="2"/>
      <c r="C59" s="10"/>
      <c r="D59" s="10"/>
      <c r="E59" s="10"/>
      <c r="F59" s="10"/>
      <c r="G59" s="10"/>
      <c r="H59" s="10"/>
      <c r="I59" s="10"/>
    </row>
    <row r="60" spans="1:9">
      <c r="A60" s="2"/>
      <c r="B60" s="2"/>
      <c r="C60" s="10"/>
      <c r="D60" s="10"/>
      <c r="E60" s="10"/>
      <c r="F60" s="10"/>
      <c r="G60" s="10"/>
      <c r="H60" s="10"/>
      <c r="I60" s="10"/>
    </row>
    <row r="61" spans="1:9">
      <c r="A61" s="2"/>
      <c r="B61" s="2"/>
      <c r="C61" s="10"/>
      <c r="D61" s="10"/>
      <c r="E61" s="10"/>
      <c r="F61" s="10"/>
      <c r="G61" s="10"/>
      <c r="H61" s="10"/>
      <c r="I61" s="10"/>
    </row>
    <row r="62" spans="1:9">
      <c r="A62" s="2"/>
      <c r="B62" s="2"/>
      <c r="C62" s="10"/>
      <c r="D62" s="10"/>
      <c r="E62" s="10"/>
      <c r="F62" s="10"/>
      <c r="G62" s="10"/>
      <c r="H62" s="10"/>
      <c r="I62" s="10"/>
    </row>
    <row r="63" spans="1:9">
      <c r="A63" s="2"/>
      <c r="B63" s="2"/>
      <c r="C63" s="10"/>
      <c r="D63" s="10"/>
      <c r="E63" s="10"/>
      <c r="F63" s="10"/>
      <c r="G63" s="10"/>
      <c r="H63" s="10"/>
      <c r="I63" s="10"/>
    </row>
    <row r="64" spans="1:9">
      <c r="A64" s="10"/>
      <c r="B64" s="10"/>
      <c r="C64" s="10"/>
      <c r="D64" s="10"/>
      <c r="E64" s="10"/>
      <c r="F64" s="10"/>
      <c r="G64" s="10"/>
      <c r="H64" s="10"/>
      <c r="I64" s="10"/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8"/>
      <c r="B66" s="8"/>
      <c r="C66" s="8"/>
      <c r="D66" s="8"/>
      <c r="E66" s="8"/>
      <c r="F66" s="8"/>
      <c r="G66" s="10"/>
      <c r="H66" s="10"/>
      <c r="I66" s="10"/>
    </row>
    <row r="67" spans="1:9">
      <c r="A67" s="2"/>
      <c r="B67" s="2"/>
      <c r="C67" s="2"/>
      <c r="D67" s="2"/>
      <c r="E67" s="2"/>
      <c r="F67" s="2"/>
      <c r="G67" s="10"/>
      <c r="H67" s="10"/>
      <c r="I67" s="10"/>
    </row>
    <row r="68" spans="1:9">
      <c r="A68" s="2"/>
      <c r="B68" s="2"/>
      <c r="C68" s="2"/>
      <c r="D68" s="2"/>
      <c r="E68" s="2"/>
      <c r="F68" s="2"/>
      <c r="G68" s="10"/>
      <c r="H68" s="10"/>
      <c r="I68" s="10"/>
    </row>
    <row r="69" spans="1:9">
      <c r="A69" s="2"/>
      <c r="B69" s="2"/>
      <c r="C69" s="2"/>
      <c r="D69" s="2"/>
      <c r="E69" s="2"/>
      <c r="F69" s="2"/>
      <c r="G69" s="10"/>
      <c r="H69" s="10"/>
      <c r="I69" s="10"/>
    </row>
    <row r="70" spans="1:9">
      <c r="A70" s="10"/>
      <c r="B70" s="10"/>
      <c r="C70" s="10"/>
      <c r="D70" s="10"/>
      <c r="E70" s="10"/>
      <c r="F70" s="10"/>
      <c r="G70" s="10"/>
      <c r="H70" s="10"/>
      <c r="I70" s="10"/>
    </row>
    <row r="71" spans="1:9">
      <c r="A71" s="8"/>
      <c r="B71" s="8"/>
      <c r="C71" s="8"/>
      <c r="D71" s="8"/>
      <c r="E71" s="8"/>
      <c r="F71" s="8"/>
      <c r="G71" s="8"/>
      <c r="H71" s="8"/>
      <c r="I71" s="8"/>
    </row>
    <row r="72" spans="1:9">
      <c r="A72" s="2"/>
      <c r="B72" s="2"/>
      <c r="C72" s="2"/>
      <c r="D72" s="2"/>
      <c r="E72" s="2"/>
      <c r="F72" s="2"/>
      <c r="G72" s="2"/>
      <c r="H72" s="2"/>
      <c r="I72" s="2"/>
    </row>
    <row r="73" spans="1:9">
      <c r="A73" s="2"/>
      <c r="B73" s="2"/>
      <c r="C73" s="2"/>
      <c r="D73" s="2"/>
      <c r="E73" s="2"/>
      <c r="F73" s="2"/>
      <c r="G73" s="2"/>
      <c r="H73" s="2"/>
      <c r="I73" s="2"/>
    </row>
    <row r="74" spans="1:9">
      <c r="A74" s="10"/>
      <c r="B74" s="10"/>
      <c r="C74" s="10"/>
      <c r="D74" s="10"/>
      <c r="E74" s="10"/>
      <c r="F74" s="10"/>
      <c r="G74" s="10"/>
      <c r="H74" s="10"/>
      <c r="I74" s="10"/>
    </row>
    <row r="75" spans="1:9">
      <c r="A75" s="10"/>
      <c r="B75" s="10"/>
      <c r="C75" s="10"/>
      <c r="D75" s="10"/>
      <c r="E75" s="10"/>
      <c r="F75" s="10"/>
      <c r="G75" s="10"/>
      <c r="H75" s="10"/>
      <c r="I75" s="10"/>
    </row>
    <row r="76" spans="1:9">
      <c r="A76" s="10"/>
      <c r="B76" s="10"/>
      <c r="C76" s="10"/>
      <c r="D76" s="10"/>
      <c r="E76" s="10"/>
      <c r="F76" s="10"/>
      <c r="G76" s="10"/>
      <c r="H76" s="10"/>
      <c r="I76" s="10"/>
    </row>
    <row r="77" spans="1:9">
      <c r="A77" s="10"/>
      <c r="B77" s="10"/>
      <c r="C77" s="10"/>
      <c r="D77" s="10"/>
      <c r="E77" s="10"/>
      <c r="F77" s="10"/>
      <c r="G77" s="10"/>
      <c r="H77" s="10"/>
      <c r="I77" s="10"/>
    </row>
    <row r="78" spans="1:9">
      <c r="A78" s="10"/>
      <c r="B78" s="10"/>
      <c r="C78" s="10"/>
      <c r="D78" s="10"/>
      <c r="E78" s="10"/>
      <c r="F78" s="10"/>
      <c r="G78" s="10"/>
      <c r="H78" s="10"/>
      <c r="I78" s="10"/>
    </row>
    <row r="79" spans="1:9">
      <c r="A79" s="8"/>
      <c r="B79" s="8"/>
      <c r="C79" s="8"/>
      <c r="D79" s="10"/>
      <c r="E79" s="10"/>
      <c r="F79" s="10"/>
      <c r="G79" s="10"/>
      <c r="H79" s="10"/>
      <c r="I79" s="10"/>
    </row>
    <row r="80" spans="1:9">
      <c r="A80" s="2"/>
      <c r="B80" s="2"/>
      <c r="C80" s="2"/>
      <c r="D80" s="10"/>
      <c r="E80" s="10"/>
      <c r="F80" s="10"/>
      <c r="G80" s="10"/>
      <c r="H80" s="10"/>
      <c r="I80" s="10"/>
    </row>
    <row r="81" spans="1:9">
      <c r="A81" s="2"/>
      <c r="B81" s="2"/>
      <c r="C81" s="2"/>
      <c r="D81" s="10"/>
      <c r="E81" s="10"/>
      <c r="F81" s="10"/>
      <c r="G81" s="10"/>
      <c r="H81" s="10"/>
      <c r="I81" s="10"/>
    </row>
    <row r="82" spans="1:9">
      <c r="A82" s="2"/>
      <c r="B82" s="2"/>
      <c r="C82" s="2"/>
      <c r="D82" s="10"/>
      <c r="E82" s="10"/>
      <c r="F82" s="10"/>
      <c r="G82" s="10"/>
      <c r="H82" s="10"/>
      <c r="I82" s="10"/>
    </row>
    <row r="83" spans="1:9">
      <c r="A83" s="2"/>
      <c r="B83" s="2"/>
      <c r="C83" s="2"/>
      <c r="D83" s="10"/>
      <c r="E83" s="10"/>
      <c r="F83" s="10"/>
      <c r="G83" s="10"/>
      <c r="H83" s="10"/>
      <c r="I83" s="10"/>
    </row>
    <row r="84" spans="1:9">
      <c r="A84" s="2"/>
      <c r="B84" s="2"/>
      <c r="C84" s="2"/>
      <c r="D84" s="10"/>
      <c r="E84" s="10"/>
      <c r="F84" s="10"/>
      <c r="G84" s="10"/>
      <c r="H84" s="10"/>
      <c r="I84" s="10"/>
    </row>
    <row r="85" spans="1:9">
      <c r="A85" s="2"/>
      <c r="B85" s="2"/>
      <c r="C85" s="2"/>
      <c r="D85" s="10"/>
      <c r="E85" s="10"/>
      <c r="F85" s="10"/>
      <c r="G85" s="10"/>
      <c r="H85" s="10"/>
      <c r="I85" s="10"/>
    </row>
    <row r="86" spans="1:9">
      <c r="A86" s="2"/>
      <c r="B86" s="2"/>
      <c r="C86" s="2"/>
      <c r="D86" s="10"/>
      <c r="E86" s="10"/>
      <c r="F86" s="10"/>
      <c r="G86" s="10"/>
      <c r="H86" s="10"/>
      <c r="I86" s="10"/>
    </row>
    <row r="87" spans="1:9">
      <c r="A87" s="2"/>
      <c r="B87" s="2"/>
      <c r="C87" s="2"/>
      <c r="D87" s="10"/>
      <c r="E87" s="10"/>
      <c r="F87" s="10"/>
      <c r="G87" s="10"/>
      <c r="H87" s="10"/>
      <c r="I87" s="10"/>
    </row>
    <row r="88" spans="1:9">
      <c r="A88" s="2"/>
      <c r="B88" s="2"/>
      <c r="C88" s="2"/>
      <c r="D88" s="10"/>
      <c r="E88" s="10"/>
      <c r="F88" s="10"/>
      <c r="G88" s="10"/>
      <c r="H88" s="10"/>
      <c r="I88" s="10"/>
    </row>
    <row r="89" spans="1:9">
      <c r="A89" s="2"/>
      <c r="B89" s="2"/>
      <c r="C89" s="2"/>
      <c r="D89" s="10"/>
      <c r="E89" s="10"/>
      <c r="F89" s="10"/>
      <c r="G89" s="10"/>
      <c r="H89" s="10"/>
      <c r="I89" s="10"/>
    </row>
    <row r="90" spans="1:9">
      <c r="A90" s="2"/>
      <c r="B90" s="2"/>
      <c r="C90" s="2"/>
      <c r="D90" s="10"/>
      <c r="E90" s="10"/>
      <c r="F90" s="10"/>
      <c r="G90" s="10"/>
      <c r="H90" s="10"/>
      <c r="I90" s="10"/>
    </row>
    <row r="91" spans="1:9">
      <c r="A91" s="2"/>
      <c r="B91" s="2"/>
      <c r="C91" s="2"/>
      <c r="D91" s="10"/>
      <c r="E91" s="10"/>
      <c r="F91" s="10"/>
      <c r="G91" s="10"/>
      <c r="H91" s="10"/>
      <c r="I91" s="10"/>
    </row>
    <row r="92" spans="1:9">
      <c r="A92" s="2"/>
      <c r="B92" s="2"/>
      <c r="C92" s="2"/>
      <c r="D92" s="10"/>
      <c r="E92" s="10"/>
      <c r="F92" s="10"/>
      <c r="G92" s="10"/>
      <c r="H92" s="10"/>
      <c r="I92" s="10"/>
    </row>
    <row r="93" spans="1:9">
      <c r="A93" s="2"/>
      <c r="B93" s="2"/>
      <c r="C93" s="2"/>
      <c r="D93" s="10"/>
      <c r="E93" s="10"/>
      <c r="F93" s="10"/>
      <c r="G93" s="10"/>
      <c r="H93" s="10"/>
      <c r="I93" s="10"/>
    </row>
    <row r="94" spans="1:9">
      <c r="A94" s="2"/>
      <c r="B94" s="2"/>
      <c r="C94" s="2"/>
      <c r="D94" s="10"/>
      <c r="E94" s="10"/>
      <c r="F94" s="10"/>
      <c r="G94" s="10"/>
      <c r="H94" s="10"/>
      <c r="I94" s="10"/>
    </row>
    <row r="95" spans="1:9">
      <c r="A95" s="2"/>
      <c r="B95" s="2"/>
      <c r="C95" s="2"/>
      <c r="D95" s="10"/>
      <c r="E95" s="10"/>
      <c r="F95" s="10"/>
      <c r="G95" s="10"/>
      <c r="H95" s="10"/>
      <c r="I95" s="10"/>
    </row>
    <row r="96" spans="1:9">
      <c r="A96" s="2"/>
      <c r="B96" s="2"/>
      <c r="C96" s="2"/>
      <c r="D96" s="10"/>
      <c r="E96" s="10"/>
      <c r="F96" s="10"/>
      <c r="G96" s="10"/>
      <c r="H96" s="10"/>
      <c r="I96" s="10"/>
    </row>
    <row r="97" spans="1:9">
      <c r="A97" s="2"/>
      <c r="B97" s="2"/>
      <c r="C97" s="2"/>
      <c r="D97" s="10"/>
      <c r="E97" s="10"/>
      <c r="F97" s="10"/>
      <c r="G97" s="10"/>
      <c r="H97" s="10"/>
      <c r="I97" s="10"/>
    </row>
    <row r="98" spans="1:9">
      <c r="A98" s="2"/>
      <c r="B98" s="2"/>
      <c r="C98" s="2"/>
      <c r="D98" s="10"/>
      <c r="E98" s="10"/>
      <c r="F98" s="10"/>
      <c r="G98" s="10"/>
      <c r="H98" s="10"/>
      <c r="I98" s="10"/>
    </row>
    <row r="99" spans="1:9">
      <c r="A99" s="2"/>
      <c r="B99" s="2"/>
      <c r="C99" s="2"/>
      <c r="D99" s="10"/>
      <c r="E99" s="10"/>
      <c r="F99" s="10"/>
      <c r="G99" s="10"/>
      <c r="H99" s="10"/>
      <c r="I99" s="10"/>
    </row>
    <row r="100" spans="1:9">
      <c r="A100" s="2"/>
      <c r="B100" s="2"/>
      <c r="C100" s="2"/>
      <c r="D100" s="10"/>
      <c r="E100" s="10"/>
      <c r="F100" s="10"/>
      <c r="G100" s="10"/>
      <c r="H100" s="10"/>
      <c r="I100" s="10"/>
    </row>
    <row r="101" spans="1:9">
      <c r="A101" s="2"/>
      <c r="B101" s="2"/>
      <c r="C101" s="2"/>
      <c r="D101" s="10"/>
      <c r="E101" s="10"/>
      <c r="F101" s="10"/>
      <c r="G101" s="10"/>
      <c r="H101" s="10"/>
      <c r="I101" s="10"/>
    </row>
    <row r="102" spans="1:9">
      <c r="A102" s="2"/>
      <c r="B102" s="2"/>
      <c r="C102" s="2"/>
      <c r="D102" s="10"/>
      <c r="E102" s="10"/>
      <c r="F102" s="10"/>
      <c r="G102" s="10"/>
      <c r="H102" s="10"/>
      <c r="I102" s="10"/>
    </row>
    <row r="103" spans="1:9">
      <c r="A103" s="2"/>
      <c r="B103" s="2"/>
      <c r="C103" s="2"/>
      <c r="D103" s="10"/>
      <c r="E103" s="10"/>
      <c r="F103" s="10"/>
      <c r="G103" s="10"/>
      <c r="H103" s="10"/>
      <c r="I103" s="10"/>
    </row>
  </sheetData>
  <pageMargins left="0.25" right="0.25" top="0.3" bottom="0.3" header="0.3" footer="0.3"/>
  <pageSetup paperSize="9" scale="77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BE8E-A72E-8E4B-BFB2-993EBD54556C}">
  <sheetPr>
    <pageSetUpPr fitToPage="1"/>
  </sheetPr>
  <dimension ref="A1:I106"/>
  <sheetViews>
    <sheetView topLeftCell="A40" workbookViewId="0">
      <selection activeCell="F13" sqref="F13"/>
    </sheetView>
  </sheetViews>
  <sheetFormatPr baseColWidth="10" defaultRowHeight="16"/>
  <cols>
    <col min="1" max="1" width="16" style="1" customWidth="1"/>
    <col min="2" max="3" width="14.33203125" style="1" bestFit="1" customWidth="1"/>
    <col min="4" max="4" width="12.83203125" style="1" bestFit="1" customWidth="1"/>
    <col min="5" max="5" width="12.1640625" style="1" bestFit="1" customWidth="1"/>
    <col min="6" max="6" width="13" style="1" bestFit="1" customWidth="1"/>
    <col min="7" max="7" width="12.1640625" style="1" bestFit="1" customWidth="1"/>
    <col min="8" max="8" width="12.83203125" style="1" bestFit="1" customWidth="1"/>
    <col min="9" max="9" width="12.6640625" style="1" bestFit="1" customWidth="1"/>
    <col min="10" max="16384" width="10.83203125" style="1"/>
  </cols>
  <sheetData>
    <row r="1" spans="1:6">
      <c r="A1" s="12" t="s">
        <v>58</v>
      </c>
    </row>
    <row r="3" spans="1:6" ht="17" thickBot="1">
      <c r="A3" s="1" t="s">
        <v>23</v>
      </c>
      <c r="C3" s="45" t="s">
        <v>114</v>
      </c>
    </row>
    <row r="4" spans="1:6">
      <c r="A4" s="47" t="s">
        <v>24</v>
      </c>
      <c r="B4" s="48"/>
    </row>
    <row r="5" spans="1:6">
      <c r="A5" s="24" t="s">
        <v>25</v>
      </c>
      <c r="B5" s="40">
        <v>0.58014014866749197</v>
      </c>
    </row>
    <row r="6" spans="1:6">
      <c r="A6" s="24" t="s">
        <v>26</v>
      </c>
      <c r="B6" s="40">
        <v>0.33656259209593964</v>
      </c>
    </row>
    <row r="7" spans="1:6">
      <c r="A7" s="24" t="s">
        <v>27</v>
      </c>
      <c r="B7" s="40">
        <v>0.15227442323370066</v>
      </c>
    </row>
    <row r="8" spans="1:6">
      <c r="A8" s="24" t="s">
        <v>5</v>
      </c>
      <c r="B8" s="40">
        <v>52.976055577611412</v>
      </c>
    </row>
    <row r="9" spans="1:6" ht="17" thickBot="1">
      <c r="A9" s="41" t="s">
        <v>28</v>
      </c>
      <c r="B9" s="42">
        <v>24</v>
      </c>
    </row>
    <row r="11" spans="1:6" ht="17" thickBot="1">
      <c r="A11" s="1" t="s">
        <v>29</v>
      </c>
    </row>
    <row r="12" spans="1:6">
      <c r="A12" s="38"/>
      <c r="B12" s="5" t="s">
        <v>34</v>
      </c>
      <c r="C12" s="5" t="s">
        <v>35</v>
      </c>
      <c r="D12" s="5" t="s">
        <v>36</v>
      </c>
      <c r="E12" s="5" t="s">
        <v>37</v>
      </c>
      <c r="F12" s="39" t="s">
        <v>38</v>
      </c>
    </row>
    <row r="13" spans="1:6">
      <c r="A13" s="24" t="s">
        <v>30</v>
      </c>
      <c r="B13" s="6">
        <v>5</v>
      </c>
      <c r="C13" s="6">
        <v>25626.991887880882</v>
      </c>
      <c r="D13" s="6">
        <v>5125.3983775761762</v>
      </c>
      <c r="E13" s="6">
        <v>1.8262843142553029</v>
      </c>
      <c r="F13" s="40">
        <v>0.15835130403621653</v>
      </c>
    </row>
    <row r="14" spans="1:6">
      <c r="A14" s="24" t="s">
        <v>31</v>
      </c>
      <c r="B14" s="6">
        <v>18</v>
      </c>
      <c r="C14" s="6">
        <v>50516.324362119121</v>
      </c>
      <c r="D14" s="6">
        <v>2806.4624645621734</v>
      </c>
      <c r="E14" s="6"/>
      <c r="F14" s="40"/>
    </row>
    <row r="15" spans="1:6" ht="17" thickBot="1">
      <c r="A15" s="41" t="s">
        <v>32</v>
      </c>
      <c r="B15" s="7">
        <v>23</v>
      </c>
      <c r="C15" s="7">
        <v>76143.316250000003</v>
      </c>
      <c r="D15" s="7"/>
      <c r="E15" s="7"/>
      <c r="F15" s="42"/>
    </row>
    <row r="16" spans="1:6" ht="17" thickBot="1"/>
    <row r="17" spans="1:9">
      <c r="A17" s="38"/>
      <c r="B17" s="5" t="s">
        <v>39</v>
      </c>
      <c r="C17" s="5" t="s">
        <v>5</v>
      </c>
      <c r="D17" s="5" t="s">
        <v>40</v>
      </c>
      <c r="E17" s="5" t="s">
        <v>41</v>
      </c>
      <c r="F17" s="5" t="s">
        <v>42</v>
      </c>
      <c r="G17" s="5" t="s">
        <v>43</v>
      </c>
      <c r="H17" s="5" t="s">
        <v>44</v>
      </c>
      <c r="I17" s="39" t="s">
        <v>45</v>
      </c>
    </row>
    <row r="18" spans="1:9">
      <c r="A18" s="24" t="s">
        <v>33</v>
      </c>
      <c r="B18" s="6">
        <v>20168.37543248912</v>
      </c>
      <c r="C18" s="6">
        <v>9962.9178290528162</v>
      </c>
      <c r="D18" s="6">
        <v>2.0243442512068319</v>
      </c>
      <c r="E18" s="6">
        <v>5.8033682854496373E-2</v>
      </c>
      <c r="F18" s="6">
        <v>-762.93821967833355</v>
      </c>
      <c r="G18" s="6">
        <v>41099.689084656573</v>
      </c>
      <c r="H18" s="6">
        <v>-762.93821967833355</v>
      </c>
      <c r="I18" s="40">
        <v>41099.689084656573</v>
      </c>
    </row>
    <row r="19" spans="1:9">
      <c r="A19" s="24" t="s">
        <v>2</v>
      </c>
      <c r="B19" s="6">
        <v>37.433931115510354</v>
      </c>
      <c r="C19" s="6">
        <v>20.633548455676522</v>
      </c>
      <c r="D19" s="6">
        <v>1.8142265348068067</v>
      </c>
      <c r="E19" s="6">
        <v>8.634734507607994E-2</v>
      </c>
      <c r="F19" s="6">
        <v>-5.9155456034018812</v>
      </c>
      <c r="G19" s="6">
        <v>80.78340783442259</v>
      </c>
      <c r="H19" s="6">
        <v>-5.9155456034018812</v>
      </c>
      <c r="I19" s="40">
        <v>80.78340783442259</v>
      </c>
    </row>
    <row r="20" spans="1:9">
      <c r="A20" s="24" t="s">
        <v>3</v>
      </c>
      <c r="B20" s="6">
        <v>-699.06237395056553</v>
      </c>
      <c r="C20" s="6">
        <v>333.1197697441811</v>
      </c>
      <c r="D20" s="6">
        <v>-2.0985316316933385</v>
      </c>
      <c r="E20" s="6">
        <v>5.0234685397363907E-2</v>
      </c>
      <c r="F20" s="6">
        <v>-1398.9210402461354</v>
      </c>
      <c r="G20" s="6">
        <v>0.79629234500418988</v>
      </c>
      <c r="H20" s="6">
        <v>-1398.9210402461354</v>
      </c>
      <c r="I20" s="40">
        <v>0.79629234500418988</v>
      </c>
    </row>
    <row r="21" spans="1:9">
      <c r="A21" s="24" t="s">
        <v>51</v>
      </c>
      <c r="B21" s="6">
        <v>-3.2695131505323646E-2</v>
      </c>
      <c r="C21" s="6">
        <v>4.682219951542714E-2</v>
      </c>
      <c r="D21" s="6">
        <v>-0.6982826916226168</v>
      </c>
      <c r="E21" s="6">
        <v>0.49392371978694827</v>
      </c>
      <c r="F21" s="6">
        <v>-0.13106492243984777</v>
      </c>
      <c r="G21" s="6">
        <v>6.5674659429200477E-2</v>
      </c>
      <c r="H21" s="6">
        <v>-0.13106492243984777</v>
      </c>
      <c r="I21" s="40">
        <v>6.5674659429200477E-2</v>
      </c>
    </row>
    <row r="22" spans="1:9">
      <c r="A22" s="24" t="s">
        <v>52</v>
      </c>
      <c r="B22" s="6">
        <v>6.0379181273636684</v>
      </c>
      <c r="C22" s="6">
        <v>2.7849006308971807</v>
      </c>
      <c r="D22" s="6">
        <v>2.1680910479805879</v>
      </c>
      <c r="E22" s="6">
        <v>4.3800160327138626E-2</v>
      </c>
      <c r="F22" s="6">
        <v>0.18705901203060993</v>
      </c>
      <c r="G22" s="6">
        <v>11.888777242696726</v>
      </c>
      <c r="H22" s="6">
        <v>0.18705901203060993</v>
      </c>
      <c r="I22" s="40">
        <v>11.888777242696726</v>
      </c>
    </row>
    <row r="23" spans="1:9" ht="17" thickBot="1">
      <c r="A23" s="41" t="s">
        <v>53</v>
      </c>
      <c r="B23" s="7">
        <v>-0.52486958444563059</v>
      </c>
      <c r="C23" s="7">
        <v>0.31763874614107329</v>
      </c>
      <c r="D23" s="7">
        <v>-1.6524104531394908</v>
      </c>
      <c r="E23" s="7">
        <v>0.11578700310509191</v>
      </c>
      <c r="F23" s="7">
        <v>-1.1922038270479394</v>
      </c>
      <c r="G23" s="7">
        <v>0.14246465815667819</v>
      </c>
      <c r="H23" s="7">
        <v>-1.1922038270479394</v>
      </c>
      <c r="I23" s="42">
        <v>0.14246465815667819</v>
      </c>
    </row>
    <row r="25" spans="1:9">
      <c r="I25" s="45" t="s">
        <v>115</v>
      </c>
    </row>
    <row r="27" spans="1:9">
      <c r="A27" s="1" t="s">
        <v>46</v>
      </c>
    </row>
    <row r="28" spans="1:9" ht="17" thickBot="1"/>
    <row r="29" spans="1:9">
      <c r="A29" s="38" t="s">
        <v>47</v>
      </c>
      <c r="B29" s="5" t="s">
        <v>57</v>
      </c>
      <c r="C29" s="39" t="s">
        <v>48</v>
      </c>
    </row>
    <row r="30" spans="1:9">
      <c r="A30" s="24">
        <v>1</v>
      </c>
      <c r="B30" s="6">
        <v>213.96055084624322</v>
      </c>
      <c r="C30" s="40">
        <v>-37.260550846243234</v>
      </c>
    </row>
    <row r="31" spans="1:9">
      <c r="A31" s="24">
        <v>2</v>
      </c>
      <c r="B31" s="6">
        <v>207.55565612784039</v>
      </c>
      <c r="C31" s="40">
        <v>-37.055656127840393</v>
      </c>
    </row>
    <row r="32" spans="1:9">
      <c r="A32" s="24">
        <v>3</v>
      </c>
      <c r="B32" s="6">
        <v>203.87870331503132</v>
      </c>
      <c r="C32" s="40">
        <v>7.921296684968695</v>
      </c>
    </row>
    <row r="33" spans="1:9">
      <c r="A33" s="24">
        <v>4</v>
      </c>
      <c r="B33" s="6">
        <v>213.39181291290333</v>
      </c>
      <c r="C33" s="40">
        <v>8.7081870870966611</v>
      </c>
    </row>
    <row r="34" spans="1:9">
      <c r="A34" s="24">
        <v>5</v>
      </c>
      <c r="B34" s="6">
        <v>238.2464541214249</v>
      </c>
      <c r="C34" s="40">
        <v>37.853545878575119</v>
      </c>
    </row>
    <row r="35" spans="1:9">
      <c r="A35" s="24">
        <v>6</v>
      </c>
      <c r="B35" s="6">
        <v>242.38441215181001</v>
      </c>
      <c r="C35" s="40">
        <v>-41.884412151810011</v>
      </c>
    </row>
    <row r="36" spans="1:9">
      <c r="A36" s="24">
        <v>7</v>
      </c>
      <c r="B36" s="6">
        <v>218.53996561624126</v>
      </c>
      <c r="C36" s="40">
        <v>-30.73996561624125</v>
      </c>
    </row>
    <row r="37" spans="1:9">
      <c r="A37" s="24">
        <v>8</v>
      </c>
      <c r="B37" s="6">
        <v>218.53996561624126</v>
      </c>
      <c r="C37" s="40">
        <v>22.960034383758739</v>
      </c>
    </row>
    <row r="38" spans="1:9">
      <c r="A38" s="24">
        <v>9</v>
      </c>
      <c r="B38" s="6">
        <v>214.50716700546718</v>
      </c>
      <c r="C38" s="40">
        <v>-72.107167005467176</v>
      </c>
    </row>
    <row r="39" spans="1:9">
      <c r="A39" s="24">
        <v>10</v>
      </c>
      <c r="B39" s="6">
        <v>234.67965687308197</v>
      </c>
      <c r="C39" s="40">
        <v>72.420343126918056</v>
      </c>
    </row>
    <row r="40" spans="1:9">
      <c r="A40" s="24">
        <v>11</v>
      </c>
      <c r="B40" s="6">
        <v>246.91347931145697</v>
      </c>
      <c r="C40" s="40">
        <v>-77.013479311456962</v>
      </c>
    </row>
    <row r="41" spans="1:9">
      <c r="A41" s="24">
        <v>12</v>
      </c>
      <c r="B41" s="6">
        <v>218.53996561624126</v>
      </c>
      <c r="C41" s="40">
        <v>60.460034383758739</v>
      </c>
    </row>
    <row r="42" spans="1:9">
      <c r="A42" s="24">
        <v>13</v>
      </c>
      <c r="B42" s="6">
        <v>227.42718953229496</v>
      </c>
      <c r="C42" s="40">
        <v>18.372810467705051</v>
      </c>
    </row>
    <row r="43" spans="1:9">
      <c r="A43" s="24">
        <v>14</v>
      </c>
      <c r="B43" s="6">
        <v>225.10038825367792</v>
      </c>
      <c r="C43" s="40">
        <v>8.5996117463220685</v>
      </c>
    </row>
    <row r="44" spans="1:9">
      <c r="A44" s="24">
        <v>15</v>
      </c>
      <c r="B44" s="6">
        <v>275.22830679282879</v>
      </c>
      <c r="C44" s="40">
        <v>-86.928306792828778</v>
      </c>
      <c r="I44" s="45" t="s">
        <v>116</v>
      </c>
    </row>
    <row r="45" spans="1:9">
      <c r="A45" s="24">
        <v>16</v>
      </c>
      <c r="B45" s="6">
        <v>210.55692960710576</v>
      </c>
      <c r="C45" s="40">
        <v>99.243070392894253</v>
      </c>
    </row>
    <row r="46" spans="1:9">
      <c r="A46" s="24">
        <v>17</v>
      </c>
      <c r="B46" s="6">
        <v>226.94762417475658</v>
      </c>
      <c r="C46" s="40">
        <v>-4.047624174756578</v>
      </c>
    </row>
    <row r="47" spans="1:9">
      <c r="A47" s="24">
        <v>18</v>
      </c>
      <c r="B47" s="6">
        <v>216.54933974894857</v>
      </c>
      <c r="C47" s="40">
        <v>-21.449339748948574</v>
      </c>
    </row>
    <row r="48" spans="1:9">
      <c r="A48" s="24">
        <v>19</v>
      </c>
      <c r="B48" s="6">
        <v>281.45297539895364</v>
      </c>
      <c r="C48" s="40">
        <v>54.54702460104636</v>
      </c>
    </row>
    <row r="49" spans="1:9">
      <c r="A49" s="24">
        <v>20</v>
      </c>
      <c r="B49" s="6">
        <v>312.02959966455046</v>
      </c>
      <c r="C49" s="40">
        <v>1.5704003354495626</v>
      </c>
    </row>
    <row r="50" spans="1:9">
      <c r="A50" s="24">
        <v>21</v>
      </c>
      <c r="B50" s="6">
        <v>273.97882924191572</v>
      </c>
      <c r="C50" s="40">
        <v>1.8211707580842926</v>
      </c>
    </row>
    <row r="51" spans="1:9">
      <c r="A51" s="24">
        <v>22</v>
      </c>
      <c r="B51" s="6">
        <v>262.90474484574406</v>
      </c>
      <c r="C51" s="40">
        <v>-27.104744845744051</v>
      </c>
    </row>
    <row r="52" spans="1:9">
      <c r="A52" s="24">
        <v>23</v>
      </c>
      <c r="B52" s="6">
        <v>322.15797643240148</v>
      </c>
      <c r="C52" s="40">
        <v>26.542023567598505</v>
      </c>
    </row>
    <row r="53" spans="1:9" ht="17" thickBot="1">
      <c r="A53" s="41">
        <v>24</v>
      </c>
      <c r="B53" s="7">
        <v>275.22830679282879</v>
      </c>
      <c r="C53" s="42">
        <v>14.571693207171222</v>
      </c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0"/>
      <c r="B60" s="10"/>
      <c r="C60" s="10"/>
      <c r="D60" s="10"/>
      <c r="E60" s="10"/>
      <c r="F60" s="10"/>
      <c r="G60" s="10"/>
      <c r="H60" s="10"/>
      <c r="I60" s="10"/>
    </row>
    <row r="61" spans="1:9">
      <c r="A61" s="9"/>
      <c r="B61" s="9"/>
      <c r="C61" s="10"/>
      <c r="D61" s="10"/>
      <c r="E61" s="10"/>
      <c r="F61" s="10"/>
      <c r="G61" s="10"/>
      <c r="H61" s="10"/>
      <c r="I61" s="10"/>
    </row>
    <row r="62" spans="1:9">
      <c r="A62" s="2"/>
      <c r="B62" s="2"/>
      <c r="C62" s="10"/>
      <c r="D62" s="10"/>
      <c r="E62" s="10"/>
      <c r="F62" s="10"/>
      <c r="G62" s="10"/>
      <c r="H62" s="10"/>
      <c r="I62" s="10"/>
    </row>
    <row r="63" spans="1:9">
      <c r="A63" s="2"/>
      <c r="B63" s="2"/>
      <c r="C63" s="10"/>
      <c r="D63" s="10"/>
      <c r="E63" s="10"/>
      <c r="F63" s="10"/>
      <c r="G63" s="10"/>
      <c r="H63" s="10"/>
      <c r="I63" s="10"/>
    </row>
    <row r="64" spans="1:9">
      <c r="A64" s="2"/>
      <c r="B64" s="2"/>
      <c r="C64" s="10"/>
      <c r="D64" s="10"/>
      <c r="E64" s="10"/>
      <c r="F64" s="10"/>
      <c r="G64" s="10"/>
      <c r="H64" s="10"/>
      <c r="I64" s="10"/>
    </row>
    <row r="65" spans="1:9">
      <c r="A65" s="2"/>
      <c r="B65" s="2"/>
      <c r="C65" s="10"/>
      <c r="D65" s="10"/>
      <c r="E65" s="10"/>
      <c r="F65" s="10"/>
      <c r="G65" s="10"/>
      <c r="H65" s="10"/>
      <c r="I65" s="10"/>
    </row>
    <row r="66" spans="1:9">
      <c r="A66" s="2"/>
      <c r="B66" s="2"/>
      <c r="C66" s="10"/>
      <c r="D66" s="10"/>
      <c r="E66" s="10"/>
      <c r="F66" s="10"/>
      <c r="G66" s="10"/>
      <c r="H66" s="10"/>
      <c r="I66" s="10"/>
    </row>
    <row r="67" spans="1:9">
      <c r="A67" s="10"/>
      <c r="B67" s="10"/>
      <c r="C67" s="10"/>
      <c r="D67" s="10"/>
      <c r="E67" s="10"/>
      <c r="F67" s="10"/>
      <c r="G67" s="10"/>
      <c r="H67" s="10"/>
      <c r="I67" s="10"/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8"/>
      <c r="B69" s="8"/>
      <c r="C69" s="8"/>
      <c r="D69" s="8"/>
      <c r="E69" s="8"/>
      <c r="F69" s="8"/>
      <c r="G69" s="10"/>
      <c r="H69" s="10"/>
      <c r="I69" s="10"/>
    </row>
    <row r="70" spans="1:9">
      <c r="A70" s="2"/>
      <c r="B70" s="2"/>
      <c r="C70" s="2"/>
      <c r="D70" s="2"/>
      <c r="E70" s="2"/>
      <c r="F70" s="2"/>
      <c r="G70" s="10"/>
      <c r="H70" s="10"/>
      <c r="I70" s="10"/>
    </row>
    <row r="71" spans="1:9">
      <c r="A71" s="2"/>
      <c r="B71" s="2"/>
      <c r="C71" s="2"/>
      <c r="D71" s="2"/>
      <c r="E71" s="2"/>
      <c r="F71" s="2"/>
      <c r="G71" s="10"/>
      <c r="H71" s="10"/>
      <c r="I71" s="10"/>
    </row>
    <row r="72" spans="1:9">
      <c r="A72" s="2"/>
      <c r="B72" s="2"/>
      <c r="C72" s="2"/>
      <c r="D72" s="2"/>
      <c r="E72" s="2"/>
      <c r="F72" s="2"/>
      <c r="G72" s="10"/>
      <c r="H72" s="10"/>
      <c r="I72" s="10"/>
    </row>
    <row r="73" spans="1:9">
      <c r="A73" s="10"/>
      <c r="B73" s="10"/>
      <c r="C73" s="10"/>
      <c r="D73" s="10"/>
      <c r="E73" s="10"/>
      <c r="F73" s="10"/>
      <c r="G73" s="10"/>
      <c r="H73" s="10"/>
      <c r="I73" s="10"/>
    </row>
    <row r="74" spans="1:9">
      <c r="A74" s="8"/>
      <c r="B74" s="8"/>
      <c r="C74" s="8"/>
      <c r="D74" s="8"/>
      <c r="E74" s="8"/>
      <c r="F74" s="8"/>
      <c r="G74" s="8"/>
      <c r="H74" s="8"/>
      <c r="I74" s="8"/>
    </row>
    <row r="75" spans="1:9">
      <c r="A75" s="2"/>
      <c r="B75" s="2"/>
      <c r="C75" s="2"/>
      <c r="D75" s="2"/>
      <c r="E75" s="2"/>
      <c r="F75" s="2"/>
      <c r="G75" s="2"/>
      <c r="H75" s="2"/>
      <c r="I75" s="2"/>
    </row>
    <row r="76" spans="1:9">
      <c r="A76" s="2"/>
      <c r="B76" s="2"/>
      <c r="C76" s="2"/>
      <c r="D76" s="2"/>
      <c r="E76" s="2"/>
      <c r="F76" s="2"/>
      <c r="G76" s="2"/>
      <c r="H76" s="2"/>
      <c r="I76" s="2"/>
    </row>
    <row r="77" spans="1:9">
      <c r="A77" s="10"/>
      <c r="B77" s="10"/>
      <c r="C77" s="10"/>
      <c r="D77" s="10"/>
      <c r="E77" s="10"/>
      <c r="F77" s="10"/>
      <c r="G77" s="10"/>
      <c r="H77" s="10"/>
      <c r="I77" s="10"/>
    </row>
    <row r="78" spans="1:9">
      <c r="A78" s="10"/>
      <c r="B78" s="10"/>
      <c r="C78" s="10"/>
      <c r="D78" s="10"/>
      <c r="E78" s="10"/>
      <c r="F78" s="10"/>
      <c r="G78" s="10"/>
      <c r="H78" s="10"/>
      <c r="I78" s="10"/>
    </row>
    <row r="79" spans="1:9">
      <c r="A79" s="10"/>
      <c r="B79" s="10"/>
      <c r="C79" s="10"/>
      <c r="D79" s="10"/>
      <c r="E79" s="10"/>
      <c r="F79" s="10"/>
      <c r="G79" s="10"/>
      <c r="H79" s="10"/>
      <c r="I79" s="10"/>
    </row>
    <row r="80" spans="1:9">
      <c r="A80" s="10"/>
      <c r="B80" s="10"/>
      <c r="C80" s="10"/>
      <c r="D80" s="10"/>
      <c r="E80" s="10"/>
      <c r="F80" s="10"/>
      <c r="G80" s="10"/>
      <c r="H80" s="10"/>
      <c r="I80" s="10"/>
    </row>
    <row r="81" spans="1:9">
      <c r="A81" s="10"/>
      <c r="B81" s="10"/>
      <c r="C81" s="10"/>
      <c r="D81" s="10"/>
      <c r="E81" s="10"/>
      <c r="F81" s="10"/>
      <c r="G81" s="10"/>
      <c r="H81" s="10"/>
      <c r="I81" s="10"/>
    </row>
    <row r="82" spans="1:9">
      <c r="A82" s="8"/>
      <c r="B82" s="8"/>
      <c r="C82" s="8"/>
      <c r="D82" s="10"/>
      <c r="E82" s="10"/>
      <c r="F82" s="10"/>
      <c r="G82" s="10"/>
      <c r="H82" s="10"/>
      <c r="I82" s="10"/>
    </row>
    <row r="83" spans="1:9">
      <c r="A83" s="2"/>
      <c r="B83" s="2"/>
      <c r="C83" s="2"/>
      <c r="D83" s="10"/>
      <c r="E83" s="10"/>
      <c r="F83" s="10"/>
      <c r="G83" s="10"/>
      <c r="H83" s="10"/>
      <c r="I83" s="10"/>
    </row>
    <row r="84" spans="1:9">
      <c r="A84" s="2"/>
      <c r="B84" s="2"/>
      <c r="C84" s="2"/>
      <c r="D84" s="10"/>
      <c r="E84" s="10"/>
      <c r="F84" s="10"/>
      <c r="G84" s="10"/>
      <c r="H84" s="10"/>
      <c r="I84" s="10"/>
    </row>
    <row r="85" spans="1:9">
      <c r="A85" s="2"/>
      <c r="B85" s="2"/>
      <c r="C85" s="2"/>
      <c r="D85" s="10"/>
      <c r="E85" s="10"/>
      <c r="F85" s="10"/>
      <c r="G85" s="10"/>
      <c r="H85" s="10"/>
      <c r="I85" s="10"/>
    </row>
    <row r="86" spans="1:9">
      <c r="A86" s="2"/>
      <c r="B86" s="2"/>
      <c r="C86" s="2"/>
      <c r="D86" s="10"/>
      <c r="E86" s="10"/>
      <c r="F86" s="10"/>
      <c r="G86" s="10"/>
      <c r="H86" s="10"/>
      <c r="I86" s="10"/>
    </row>
    <row r="87" spans="1:9">
      <c r="A87" s="2"/>
      <c r="B87" s="2"/>
      <c r="C87" s="2"/>
      <c r="D87" s="10"/>
      <c r="E87" s="10"/>
      <c r="F87" s="10"/>
      <c r="G87" s="10"/>
      <c r="H87" s="10"/>
      <c r="I87" s="10"/>
    </row>
    <row r="88" spans="1:9">
      <c r="A88" s="2"/>
      <c r="B88" s="2"/>
      <c r="C88" s="2"/>
      <c r="D88" s="10"/>
      <c r="E88" s="10"/>
      <c r="F88" s="10"/>
      <c r="G88" s="10"/>
      <c r="H88" s="10"/>
      <c r="I88" s="10"/>
    </row>
    <row r="89" spans="1:9">
      <c r="A89" s="2"/>
      <c r="B89" s="2"/>
      <c r="C89" s="2"/>
      <c r="D89" s="10"/>
      <c r="E89" s="10"/>
      <c r="F89" s="10"/>
      <c r="G89" s="10"/>
      <c r="H89" s="10"/>
      <c r="I89" s="10"/>
    </row>
    <row r="90" spans="1:9">
      <c r="A90" s="2"/>
      <c r="B90" s="2"/>
      <c r="C90" s="2"/>
      <c r="D90" s="10"/>
      <c r="E90" s="10"/>
      <c r="F90" s="10"/>
      <c r="G90" s="10"/>
      <c r="H90" s="10"/>
      <c r="I90" s="10"/>
    </row>
    <row r="91" spans="1:9">
      <c r="A91" s="2"/>
      <c r="B91" s="2"/>
      <c r="C91" s="2"/>
      <c r="D91" s="10"/>
      <c r="E91" s="10"/>
      <c r="F91" s="10"/>
      <c r="G91" s="10"/>
      <c r="H91" s="10"/>
      <c r="I91" s="10"/>
    </row>
    <row r="92" spans="1:9">
      <c r="A92" s="2"/>
      <c r="B92" s="2"/>
      <c r="C92" s="2"/>
      <c r="D92" s="10"/>
      <c r="E92" s="10"/>
      <c r="F92" s="10"/>
      <c r="G92" s="10"/>
      <c r="H92" s="10"/>
      <c r="I92" s="10"/>
    </row>
    <row r="93" spans="1:9">
      <c r="A93" s="2"/>
      <c r="B93" s="2"/>
      <c r="C93" s="2"/>
      <c r="D93" s="10"/>
      <c r="E93" s="10"/>
      <c r="F93" s="10"/>
      <c r="G93" s="10"/>
      <c r="H93" s="10"/>
      <c r="I93" s="10"/>
    </row>
    <row r="94" spans="1:9">
      <c r="A94" s="2"/>
      <c r="B94" s="2"/>
      <c r="C94" s="2"/>
      <c r="D94" s="10"/>
      <c r="E94" s="10"/>
      <c r="F94" s="10"/>
      <c r="G94" s="10"/>
      <c r="H94" s="10"/>
      <c r="I94" s="10"/>
    </row>
    <row r="95" spans="1:9">
      <c r="A95" s="2"/>
      <c r="B95" s="2"/>
      <c r="C95" s="2"/>
      <c r="D95" s="10"/>
      <c r="E95" s="10"/>
      <c r="F95" s="10"/>
      <c r="G95" s="10"/>
      <c r="H95" s="10"/>
      <c r="I95" s="10"/>
    </row>
    <row r="96" spans="1:9">
      <c r="A96" s="2"/>
      <c r="B96" s="2"/>
      <c r="C96" s="2"/>
      <c r="D96" s="10"/>
      <c r="E96" s="10"/>
      <c r="F96" s="10"/>
      <c r="G96" s="10"/>
      <c r="H96" s="10"/>
      <c r="I96" s="10"/>
    </row>
    <row r="97" spans="1:9">
      <c r="A97" s="2"/>
      <c r="B97" s="2"/>
      <c r="C97" s="2"/>
      <c r="D97" s="10"/>
      <c r="E97" s="10"/>
      <c r="F97" s="10"/>
      <c r="G97" s="10"/>
      <c r="H97" s="10"/>
      <c r="I97" s="10"/>
    </row>
    <row r="98" spans="1:9">
      <c r="A98" s="2"/>
      <c r="B98" s="2"/>
      <c r="C98" s="2"/>
      <c r="D98" s="10"/>
      <c r="E98" s="10"/>
      <c r="F98" s="10"/>
      <c r="G98" s="10"/>
      <c r="H98" s="10"/>
      <c r="I98" s="10"/>
    </row>
    <row r="99" spans="1:9">
      <c r="A99" s="2"/>
      <c r="B99" s="2"/>
      <c r="C99" s="2"/>
      <c r="D99" s="10"/>
      <c r="E99" s="10"/>
      <c r="F99" s="10"/>
      <c r="G99" s="10"/>
      <c r="H99" s="10"/>
      <c r="I99" s="10"/>
    </row>
    <row r="100" spans="1:9">
      <c r="A100" s="2"/>
      <c r="B100" s="2"/>
      <c r="C100" s="2"/>
      <c r="D100" s="10"/>
      <c r="E100" s="10"/>
      <c r="F100" s="10"/>
      <c r="G100" s="10"/>
      <c r="H100" s="10"/>
      <c r="I100" s="10"/>
    </row>
    <row r="101" spans="1:9">
      <c r="A101" s="2"/>
      <c r="B101" s="2"/>
      <c r="C101" s="2"/>
      <c r="D101" s="10"/>
      <c r="E101" s="10"/>
      <c r="F101" s="10"/>
      <c r="G101" s="10"/>
      <c r="H101" s="10"/>
      <c r="I101" s="10"/>
    </row>
    <row r="102" spans="1:9">
      <c r="A102" s="2"/>
      <c r="B102" s="2"/>
      <c r="C102" s="2"/>
      <c r="D102" s="10"/>
      <c r="E102" s="10"/>
      <c r="F102" s="10"/>
      <c r="G102" s="10"/>
      <c r="H102" s="10"/>
      <c r="I102" s="10"/>
    </row>
    <row r="103" spans="1:9">
      <c r="A103" s="2"/>
      <c r="B103" s="2"/>
      <c r="C103" s="2"/>
      <c r="D103" s="10"/>
      <c r="E103" s="10"/>
      <c r="F103" s="10"/>
      <c r="G103" s="10"/>
      <c r="H103" s="10"/>
      <c r="I103" s="10"/>
    </row>
    <row r="104" spans="1:9">
      <c r="A104" s="2"/>
      <c r="B104" s="2"/>
      <c r="C104" s="2"/>
      <c r="D104" s="10"/>
      <c r="E104" s="10"/>
      <c r="F104" s="10"/>
      <c r="G104" s="10"/>
      <c r="H104" s="10"/>
      <c r="I104" s="10"/>
    </row>
    <row r="105" spans="1:9">
      <c r="A105" s="2"/>
      <c r="B105" s="2"/>
      <c r="C105" s="2"/>
      <c r="D105" s="10"/>
      <c r="E105" s="10"/>
      <c r="F105" s="10"/>
      <c r="G105" s="10"/>
      <c r="H105" s="10"/>
      <c r="I105" s="10"/>
    </row>
    <row r="106" spans="1:9">
      <c r="A106" s="2"/>
      <c r="B106" s="2"/>
      <c r="C106" s="2"/>
      <c r="D106" s="10"/>
      <c r="E106" s="10"/>
      <c r="F106" s="10"/>
      <c r="G106" s="10"/>
      <c r="H106" s="10"/>
      <c r="I106" s="10"/>
    </row>
  </sheetData>
  <pageMargins left="0.25" right="0.25" top="0.3" bottom="0.3" header="0.3" footer="0.3"/>
  <pageSetup paperSize="9" scale="77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0631-C492-CE40-8F11-6525F5E910FE}">
  <dimension ref="A1:Q160"/>
  <sheetViews>
    <sheetView workbookViewId="0">
      <selection activeCell="K36" sqref="K36"/>
    </sheetView>
  </sheetViews>
  <sheetFormatPr baseColWidth="10" defaultRowHeight="16"/>
  <cols>
    <col min="1" max="1" width="12.83203125" style="1" bestFit="1" customWidth="1"/>
    <col min="2" max="2" width="10.1640625" style="1" bestFit="1" customWidth="1"/>
    <col min="3" max="3" width="4.1640625" style="1" bestFit="1" customWidth="1"/>
    <col min="4" max="4" width="5.1640625" style="1" bestFit="1" customWidth="1"/>
    <col min="5" max="5" width="6.1640625" style="1" bestFit="1" customWidth="1"/>
    <col min="6" max="6" width="8.1640625" style="1" bestFit="1" customWidth="1"/>
    <col min="7" max="7" width="7.1640625" style="1" bestFit="1" customWidth="1"/>
    <col min="8" max="8" width="8.1640625" style="1" bestFit="1" customWidth="1"/>
    <col min="9" max="9" width="11.1640625" style="1" bestFit="1" customWidth="1"/>
    <col min="10" max="10" width="9.1640625" style="1" bestFit="1" customWidth="1"/>
    <col min="11" max="12" width="10.1640625" style="1" bestFit="1" customWidth="1"/>
    <col min="13" max="13" width="12.1640625" style="1" bestFit="1" customWidth="1"/>
    <col min="14" max="14" width="11.1640625" style="1" bestFit="1" customWidth="1"/>
    <col min="15" max="16" width="12.1640625" style="1" bestFit="1" customWidth="1"/>
    <col min="17" max="16384" width="10.83203125" style="1"/>
  </cols>
  <sheetData>
    <row r="1" spans="1:17">
      <c r="A1" s="1" t="s">
        <v>0</v>
      </c>
      <c r="B1" s="1" t="s">
        <v>55</v>
      </c>
      <c r="C1" s="1" t="s">
        <v>62</v>
      </c>
      <c r="D1" s="1" t="s">
        <v>63</v>
      </c>
      <c r="E1" s="1" t="s">
        <v>51</v>
      </c>
      <c r="F1" s="1" t="s">
        <v>52</v>
      </c>
      <c r="G1" s="1" t="s">
        <v>53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</row>
    <row r="2" spans="1:17">
      <c r="A2" s="1">
        <v>1</v>
      </c>
      <c r="B2" s="1">
        <v>176.7</v>
      </c>
      <c r="C2" s="1">
        <v>66</v>
      </c>
      <c r="D2" s="1">
        <v>61.8</v>
      </c>
      <c r="E2" s="1">
        <f>C2^2</f>
        <v>4356</v>
      </c>
      <c r="F2" s="1">
        <f>D2^2</f>
        <v>3819.24</v>
      </c>
      <c r="G2" s="1">
        <f>C2*D2</f>
        <v>4078.7999999999997</v>
      </c>
      <c r="H2" s="1">
        <f>C2^3</f>
        <v>287496</v>
      </c>
      <c r="I2" s="1">
        <f>D2^3</f>
        <v>236029.03199999998</v>
      </c>
      <c r="J2" s="1">
        <f>E2*D2</f>
        <v>269200.8</v>
      </c>
      <c r="K2" s="1">
        <f>C2*F2</f>
        <v>252069.84</v>
      </c>
      <c r="L2" s="1">
        <f>C2^4</f>
        <v>18974736</v>
      </c>
      <c r="M2" s="1">
        <f>D2^4</f>
        <v>14586594.177599998</v>
      </c>
      <c r="N2" s="1">
        <f>H2*D2</f>
        <v>17767252.800000001</v>
      </c>
      <c r="O2" s="1">
        <f>C2*I2</f>
        <v>15577916.111999998</v>
      </c>
      <c r="P2" s="1">
        <f>E2*F2</f>
        <v>16636609.439999999</v>
      </c>
      <c r="Q2" s="1">
        <v>0</v>
      </c>
    </row>
    <row r="3" spans="1:17">
      <c r="A3" s="1">
        <v>2</v>
      </c>
      <c r="B3" s="1">
        <v>170.5</v>
      </c>
      <c r="C3" s="1">
        <v>66</v>
      </c>
      <c r="D3" s="1">
        <v>60.6</v>
      </c>
      <c r="E3" s="1">
        <f t="shared" ref="E3:E25" si="0">C3^2</f>
        <v>4356</v>
      </c>
      <c r="F3" s="1">
        <f t="shared" ref="F3:F25" si="1">D3^2</f>
        <v>3672.36</v>
      </c>
      <c r="G3" s="1">
        <f t="shared" ref="G3:G25" si="2">C3*D3</f>
        <v>3999.6</v>
      </c>
      <c r="H3" s="1">
        <f t="shared" ref="H3:H25" si="3">C3^3</f>
        <v>287496</v>
      </c>
      <c r="I3" s="1">
        <f t="shared" ref="I3:I25" si="4">D3^3</f>
        <v>222545.016</v>
      </c>
      <c r="J3" s="1">
        <f t="shared" ref="J3:J25" si="5">E3*D3</f>
        <v>263973.60000000003</v>
      </c>
      <c r="K3" s="1">
        <f t="shared" ref="K3:K25" si="6">C3*F3</f>
        <v>242375.76</v>
      </c>
      <c r="L3" s="1">
        <f t="shared" ref="L3:L25" si="7">C3^4</f>
        <v>18974736</v>
      </c>
      <c r="M3" s="1">
        <f t="shared" ref="M3:M25" si="8">D3^4</f>
        <v>13486227.969600001</v>
      </c>
      <c r="N3" s="1">
        <f t="shared" ref="N3:N25" si="9">H3*D3</f>
        <v>17422257.600000001</v>
      </c>
      <c r="O3" s="1">
        <f t="shared" ref="O3:O25" si="10">C3*I3</f>
        <v>14687971.056</v>
      </c>
      <c r="P3" s="1">
        <f t="shared" ref="P3:P25" si="11">E3*F3</f>
        <v>15996800.16</v>
      </c>
      <c r="Q3" s="1">
        <v>0</v>
      </c>
    </row>
    <row r="4" spans="1:17">
      <c r="A4" s="1">
        <v>3</v>
      </c>
      <c r="B4" s="1">
        <v>211.8</v>
      </c>
      <c r="C4" s="1">
        <v>56</v>
      </c>
      <c r="D4" s="1">
        <v>61.8</v>
      </c>
      <c r="E4" s="1">
        <f t="shared" si="0"/>
        <v>3136</v>
      </c>
      <c r="F4" s="1">
        <f t="shared" si="1"/>
        <v>3819.24</v>
      </c>
      <c r="G4" s="1">
        <f t="shared" si="2"/>
        <v>3460.7999999999997</v>
      </c>
      <c r="H4" s="1">
        <f t="shared" si="3"/>
        <v>175616</v>
      </c>
      <c r="I4" s="1">
        <f t="shared" si="4"/>
        <v>236029.03199999998</v>
      </c>
      <c r="J4" s="1">
        <f t="shared" si="5"/>
        <v>193804.79999999999</v>
      </c>
      <c r="K4" s="1">
        <f t="shared" si="6"/>
        <v>213877.44</v>
      </c>
      <c r="L4" s="1">
        <f t="shared" si="7"/>
        <v>9834496</v>
      </c>
      <c r="M4" s="1">
        <f t="shared" si="8"/>
        <v>14586594.177599998</v>
      </c>
      <c r="N4" s="1">
        <f t="shared" si="9"/>
        <v>10853068.799999999</v>
      </c>
      <c r="O4" s="1">
        <f t="shared" si="10"/>
        <v>13217625.791999999</v>
      </c>
      <c r="P4" s="1">
        <f t="shared" si="11"/>
        <v>11977136.639999999</v>
      </c>
      <c r="Q4" s="1">
        <v>0</v>
      </c>
    </row>
    <row r="5" spans="1:17">
      <c r="A5" s="1">
        <v>4</v>
      </c>
      <c r="B5" s="1">
        <v>222.1</v>
      </c>
      <c r="C5" s="1">
        <v>101</v>
      </c>
      <c r="D5" s="1">
        <v>60.6</v>
      </c>
      <c r="E5" s="1">
        <f t="shared" si="0"/>
        <v>10201</v>
      </c>
      <c r="F5" s="1">
        <f t="shared" si="1"/>
        <v>3672.36</v>
      </c>
      <c r="G5" s="1">
        <f t="shared" si="2"/>
        <v>6120.6</v>
      </c>
      <c r="H5" s="1">
        <f t="shared" si="3"/>
        <v>1030301</v>
      </c>
      <c r="I5" s="1">
        <f t="shared" si="4"/>
        <v>222545.016</v>
      </c>
      <c r="J5" s="1">
        <f t="shared" si="5"/>
        <v>618180.6</v>
      </c>
      <c r="K5" s="1">
        <f t="shared" si="6"/>
        <v>370908.36</v>
      </c>
      <c r="L5" s="1">
        <f t="shared" si="7"/>
        <v>104060401</v>
      </c>
      <c r="M5" s="1">
        <f t="shared" si="8"/>
        <v>13486227.969600001</v>
      </c>
      <c r="N5" s="1">
        <f t="shared" si="9"/>
        <v>62436240.600000001</v>
      </c>
      <c r="O5" s="1">
        <f t="shared" si="10"/>
        <v>22477046.616</v>
      </c>
      <c r="P5" s="1">
        <f t="shared" si="11"/>
        <v>37461744.359999999</v>
      </c>
      <c r="Q5" s="1">
        <v>0</v>
      </c>
    </row>
    <row r="6" spans="1:17">
      <c r="A6" s="1">
        <v>5</v>
      </c>
      <c r="B6" s="1">
        <v>276.10000000000002</v>
      </c>
      <c r="C6" s="1">
        <v>79</v>
      </c>
      <c r="D6" s="1">
        <v>59.4</v>
      </c>
      <c r="E6" s="1">
        <f t="shared" si="0"/>
        <v>6241</v>
      </c>
      <c r="F6" s="1">
        <f t="shared" si="1"/>
        <v>3528.3599999999997</v>
      </c>
      <c r="G6" s="1">
        <f t="shared" si="2"/>
        <v>4692.5999999999995</v>
      </c>
      <c r="H6" s="1">
        <f t="shared" si="3"/>
        <v>493039</v>
      </c>
      <c r="I6" s="1">
        <f t="shared" si="4"/>
        <v>209584.58399999997</v>
      </c>
      <c r="J6" s="1">
        <f t="shared" si="5"/>
        <v>370715.39999999997</v>
      </c>
      <c r="K6" s="1">
        <f t="shared" si="6"/>
        <v>278740.44</v>
      </c>
      <c r="L6" s="1">
        <f t="shared" si="7"/>
        <v>38950081</v>
      </c>
      <c r="M6" s="1">
        <f t="shared" si="8"/>
        <v>12449324.289599998</v>
      </c>
      <c r="N6" s="1">
        <f t="shared" si="9"/>
        <v>29286516.599999998</v>
      </c>
      <c r="O6" s="1">
        <f t="shared" si="10"/>
        <v>16557182.135999998</v>
      </c>
      <c r="P6" s="1">
        <f t="shared" si="11"/>
        <v>22020494.759999998</v>
      </c>
      <c r="Q6" s="1">
        <v>0</v>
      </c>
    </row>
    <row r="7" spans="1:17">
      <c r="A7" s="1">
        <v>6</v>
      </c>
      <c r="B7" s="1">
        <v>200.5</v>
      </c>
      <c r="C7" s="1">
        <v>108</v>
      </c>
      <c r="D7" s="1">
        <v>59.4</v>
      </c>
      <c r="E7" s="1">
        <f t="shared" si="0"/>
        <v>11664</v>
      </c>
      <c r="F7" s="1">
        <f t="shared" si="1"/>
        <v>3528.3599999999997</v>
      </c>
      <c r="G7" s="1">
        <f t="shared" si="2"/>
        <v>6415.2</v>
      </c>
      <c r="H7" s="1">
        <f t="shared" si="3"/>
        <v>1259712</v>
      </c>
      <c r="I7" s="1">
        <f t="shared" si="4"/>
        <v>209584.58399999997</v>
      </c>
      <c r="J7" s="1">
        <f t="shared" si="5"/>
        <v>692841.6</v>
      </c>
      <c r="K7" s="1">
        <f t="shared" si="6"/>
        <v>381062.87999999995</v>
      </c>
      <c r="L7" s="1">
        <f t="shared" si="7"/>
        <v>136048896</v>
      </c>
      <c r="M7" s="1">
        <f t="shared" si="8"/>
        <v>12449324.289599998</v>
      </c>
      <c r="N7" s="1">
        <f t="shared" si="9"/>
        <v>74826892.799999997</v>
      </c>
      <c r="O7" s="1">
        <f t="shared" si="10"/>
        <v>22635135.071999997</v>
      </c>
      <c r="P7" s="1">
        <f t="shared" si="11"/>
        <v>41154791.039999999</v>
      </c>
      <c r="Q7" s="1">
        <v>0</v>
      </c>
    </row>
    <row r="8" spans="1:17">
      <c r="A8" s="1">
        <v>7</v>
      </c>
      <c r="B8" s="1">
        <v>187.8</v>
      </c>
      <c r="C8" s="1">
        <v>66</v>
      </c>
      <c r="D8" s="1">
        <v>59.4</v>
      </c>
      <c r="E8" s="1">
        <f t="shared" si="0"/>
        <v>4356</v>
      </c>
      <c r="F8" s="1">
        <f t="shared" si="1"/>
        <v>3528.3599999999997</v>
      </c>
      <c r="G8" s="1">
        <f t="shared" si="2"/>
        <v>3920.4</v>
      </c>
      <c r="H8" s="1">
        <f t="shared" si="3"/>
        <v>287496</v>
      </c>
      <c r="I8" s="1">
        <f t="shared" si="4"/>
        <v>209584.58399999997</v>
      </c>
      <c r="J8" s="1">
        <f t="shared" si="5"/>
        <v>258746.4</v>
      </c>
      <c r="K8" s="1">
        <f t="shared" si="6"/>
        <v>232871.75999999998</v>
      </c>
      <c r="L8" s="1">
        <f t="shared" si="7"/>
        <v>18974736</v>
      </c>
      <c r="M8" s="1">
        <f t="shared" si="8"/>
        <v>12449324.289599998</v>
      </c>
      <c r="N8" s="1">
        <f t="shared" si="9"/>
        <v>17077262.399999999</v>
      </c>
      <c r="O8" s="1">
        <f t="shared" si="10"/>
        <v>13832582.543999998</v>
      </c>
      <c r="P8" s="1">
        <f t="shared" si="11"/>
        <v>15369536.159999998</v>
      </c>
      <c r="Q8" s="1">
        <v>0</v>
      </c>
    </row>
    <row r="9" spans="1:17">
      <c r="A9" s="1">
        <v>8</v>
      </c>
      <c r="B9" s="1">
        <v>241.5</v>
      </c>
      <c r="C9" s="1">
        <v>66</v>
      </c>
      <c r="D9" s="1">
        <v>59.4</v>
      </c>
      <c r="E9" s="1">
        <f t="shared" si="0"/>
        <v>4356</v>
      </c>
      <c r="F9" s="1">
        <f t="shared" si="1"/>
        <v>3528.3599999999997</v>
      </c>
      <c r="G9" s="1">
        <f t="shared" si="2"/>
        <v>3920.4</v>
      </c>
      <c r="H9" s="1">
        <f t="shared" si="3"/>
        <v>287496</v>
      </c>
      <c r="I9" s="1">
        <f t="shared" si="4"/>
        <v>209584.58399999997</v>
      </c>
      <c r="J9" s="1">
        <f t="shared" si="5"/>
        <v>258746.4</v>
      </c>
      <c r="K9" s="1">
        <f t="shared" si="6"/>
        <v>232871.75999999998</v>
      </c>
      <c r="L9" s="1">
        <f t="shared" si="7"/>
        <v>18974736</v>
      </c>
      <c r="M9" s="1">
        <f t="shared" si="8"/>
        <v>12449324.289599998</v>
      </c>
      <c r="N9" s="1">
        <f t="shared" si="9"/>
        <v>17077262.399999999</v>
      </c>
      <c r="O9" s="1">
        <f t="shared" si="10"/>
        <v>13832582.543999998</v>
      </c>
      <c r="P9" s="1">
        <f t="shared" si="11"/>
        <v>15369536.159999998</v>
      </c>
      <c r="Q9" s="1">
        <v>0</v>
      </c>
    </row>
    <row r="10" spans="1:17">
      <c r="A10" s="1">
        <v>9</v>
      </c>
      <c r="B10" s="1">
        <v>142.4</v>
      </c>
      <c r="C10" s="1">
        <v>86</v>
      </c>
      <c r="D10" s="1">
        <v>61.8</v>
      </c>
      <c r="E10" s="1">
        <f t="shared" si="0"/>
        <v>7396</v>
      </c>
      <c r="F10" s="1">
        <f t="shared" si="1"/>
        <v>3819.24</v>
      </c>
      <c r="G10" s="1">
        <f t="shared" si="2"/>
        <v>5314.8</v>
      </c>
      <c r="H10" s="1">
        <f t="shared" si="3"/>
        <v>636056</v>
      </c>
      <c r="I10" s="1">
        <f t="shared" si="4"/>
        <v>236029.03199999998</v>
      </c>
      <c r="J10" s="1">
        <f t="shared" si="5"/>
        <v>457072.8</v>
      </c>
      <c r="K10" s="1">
        <f t="shared" si="6"/>
        <v>328454.63999999996</v>
      </c>
      <c r="L10" s="1">
        <f t="shared" si="7"/>
        <v>54700816</v>
      </c>
      <c r="M10" s="1">
        <f t="shared" si="8"/>
        <v>14586594.177599998</v>
      </c>
      <c r="N10" s="1">
        <f t="shared" si="9"/>
        <v>39308260.799999997</v>
      </c>
      <c r="O10" s="1">
        <f t="shared" si="10"/>
        <v>20298496.751999997</v>
      </c>
      <c r="P10" s="1">
        <f t="shared" si="11"/>
        <v>28247099.039999999</v>
      </c>
      <c r="Q10" s="1">
        <v>0</v>
      </c>
    </row>
    <row r="11" spans="1:17">
      <c r="A11" s="1">
        <v>10</v>
      </c>
      <c r="B11" s="1">
        <v>307.10000000000002</v>
      </c>
      <c r="C11" s="1">
        <v>76</v>
      </c>
      <c r="D11" s="1">
        <v>59.4</v>
      </c>
      <c r="E11" s="1">
        <f t="shared" si="0"/>
        <v>5776</v>
      </c>
      <c r="F11" s="1">
        <f t="shared" si="1"/>
        <v>3528.3599999999997</v>
      </c>
      <c r="G11" s="1">
        <f t="shared" si="2"/>
        <v>4514.3999999999996</v>
      </c>
      <c r="H11" s="1">
        <f t="shared" si="3"/>
        <v>438976</v>
      </c>
      <c r="I11" s="1">
        <f t="shared" si="4"/>
        <v>209584.58399999997</v>
      </c>
      <c r="J11" s="1">
        <f t="shared" si="5"/>
        <v>343094.39999999997</v>
      </c>
      <c r="K11" s="1">
        <f t="shared" si="6"/>
        <v>268155.36</v>
      </c>
      <c r="L11" s="1">
        <f t="shared" si="7"/>
        <v>33362176</v>
      </c>
      <c r="M11" s="1">
        <f t="shared" si="8"/>
        <v>12449324.289599998</v>
      </c>
      <c r="N11" s="1">
        <f t="shared" si="9"/>
        <v>26075174.399999999</v>
      </c>
      <c r="O11" s="1">
        <f t="shared" si="10"/>
        <v>15928428.383999998</v>
      </c>
      <c r="P11" s="1">
        <f t="shared" si="11"/>
        <v>20379807.359999999</v>
      </c>
      <c r="Q11" s="1">
        <v>0</v>
      </c>
    </row>
    <row r="12" spans="1:17">
      <c r="A12" s="1">
        <v>11</v>
      </c>
      <c r="B12" s="1">
        <v>169.9</v>
      </c>
      <c r="C12" s="1">
        <v>66</v>
      </c>
      <c r="D12" s="1">
        <v>58.2</v>
      </c>
      <c r="E12" s="1">
        <f t="shared" si="0"/>
        <v>4356</v>
      </c>
      <c r="F12" s="1">
        <f t="shared" si="1"/>
        <v>3387.2400000000002</v>
      </c>
      <c r="G12" s="1">
        <f t="shared" si="2"/>
        <v>3841.2000000000003</v>
      </c>
      <c r="H12" s="1">
        <f t="shared" si="3"/>
        <v>287496</v>
      </c>
      <c r="I12" s="1">
        <f t="shared" si="4"/>
        <v>197137.36800000002</v>
      </c>
      <c r="J12" s="1">
        <f t="shared" si="5"/>
        <v>253519.2</v>
      </c>
      <c r="K12" s="1">
        <f t="shared" si="6"/>
        <v>223557.84000000003</v>
      </c>
      <c r="L12" s="1">
        <f t="shared" si="7"/>
        <v>18974736</v>
      </c>
      <c r="M12" s="1">
        <f t="shared" si="8"/>
        <v>11473394.817600003</v>
      </c>
      <c r="N12" s="1">
        <f t="shared" si="9"/>
        <v>16732267.200000001</v>
      </c>
      <c r="O12" s="1">
        <f t="shared" si="10"/>
        <v>13011066.288000001</v>
      </c>
      <c r="P12" s="1">
        <f t="shared" si="11"/>
        <v>14754817.440000001</v>
      </c>
      <c r="Q12" s="1">
        <v>0</v>
      </c>
    </row>
    <row r="13" spans="1:17">
      <c r="A13" s="1">
        <v>12</v>
      </c>
      <c r="B13" s="1">
        <v>279</v>
      </c>
      <c r="C13" s="1">
        <v>66</v>
      </c>
      <c r="D13" s="1">
        <v>59.4</v>
      </c>
      <c r="E13" s="1">
        <f t="shared" si="0"/>
        <v>4356</v>
      </c>
      <c r="F13" s="1">
        <f t="shared" si="1"/>
        <v>3528.3599999999997</v>
      </c>
      <c r="G13" s="1">
        <f t="shared" si="2"/>
        <v>3920.4</v>
      </c>
      <c r="H13" s="1">
        <f t="shared" si="3"/>
        <v>287496</v>
      </c>
      <c r="I13" s="1">
        <f t="shared" si="4"/>
        <v>209584.58399999997</v>
      </c>
      <c r="J13" s="1">
        <f t="shared" si="5"/>
        <v>258746.4</v>
      </c>
      <c r="K13" s="1">
        <f t="shared" si="6"/>
        <v>232871.75999999998</v>
      </c>
      <c r="L13" s="1">
        <f t="shared" si="7"/>
        <v>18974736</v>
      </c>
      <c r="M13" s="1">
        <f t="shared" si="8"/>
        <v>12449324.289599998</v>
      </c>
      <c r="N13" s="1">
        <f t="shared" si="9"/>
        <v>17077262.399999999</v>
      </c>
      <c r="O13" s="1">
        <f t="shared" si="10"/>
        <v>13832582.543999998</v>
      </c>
      <c r="P13" s="1">
        <f t="shared" si="11"/>
        <v>15369536.159999998</v>
      </c>
      <c r="Q13" s="1">
        <v>0</v>
      </c>
    </row>
    <row r="14" spans="1:17">
      <c r="A14" s="1">
        <v>13</v>
      </c>
      <c r="B14" s="1">
        <v>245.8</v>
      </c>
      <c r="C14" s="1">
        <v>71</v>
      </c>
      <c r="D14" s="1">
        <v>59.4</v>
      </c>
      <c r="E14" s="1">
        <f t="shared" si="0"/>
        <v>5041</v>
      </c>
      <c r="F14" s="1">
        <f t="shared" si="1"/>
        <v>3528.3599999999997</v>
      </c>
      <c r="G14" s="1">
        <f t="shared" si="2"/>
        <v>4217.3999999999996</v>
      </c>
      <c r="H14" s="1">
        <f t="shared" si="3"/>
        <v>357911</v>
      </c>
      <c r="I14" s="1">
        <f t="shared" si="4"/>
        <v>209584.58399999997</v>
      </c>
      <c r="J14" s="1">
        <f t="shared" si="5"/>
        <v>299435.39999999997</v>
      </c>
      <c r="K14" s="1">
        <f t="shared" si="6"/>
        <v>250513.55999999997</v>
      </c>
      <c r="L14" s="1">
        <f t="shared" si="7"/>
        <v>25411681</v>
      </c>
      <c r="M14" s="1">
        <f t="shared" si="8"/>
        <v>12449324.289599998</v>
      </c>
      <c r="N14" s="1">
        <f t="shared" si="9"/>
        <v>21259913.399999999</v>
      </c>
      <c r="O14" s="1">
        <f t="shared" si="10"/>
        <v>14880505.463999998</v>
      </c>
      <c r="P14" s="1">
        <f t="shared" si="11"/>
        <v>17786462.759999998</v>
      </c>
      <c r="Q14" s="1">
        <v>0</v>
      </c>
    </row>
    <row r="15" spans="1:17">
      <c r="A15" s="1">
        <v>15</v>
      </c>
      <c r="B15" s="1">
        <v>233.7</v>
      </c>
      <c r="C15" s="1">
        <v>109</v>
      </c>
      <c r="D15" s="1">
        <v>65.400000000000006</v>
      </c>
      <c r="E15" s="1">
        <f t="shared" si="0"/>
        <v>11881</v>
      </c>
      <c r="F15" s="1">
        <f t="shared" si="1"/>
        <v>4277.1600000000008</v>
      </c>
      <c r="G15" s="1">
        <f t="shared" si="2"/>
        <v>7128.6</v>
      </c>
      <c r="H15" s="1">
        <f t="shared" si="3"/>
        <v>1295029</v>
      </c>
      <c r="I15" s="1">
        <f t="shared" si="4"/>
        <v>279726.26400000008</v>
      </c>
      <c r="J15" s="1">
        <f t="shared" si="5"/>
        <v>777017.4</v>
      </c>
      <c r="K15" s="1">
        <f t="shared" si="6"/>
        <v>466210.44000000006</v>
      </c>
      <c r="L15" s="1">
        <f t="shared" si="7"/>
        <v>141158161</v>
      </c>
      <c r="M15" s="1">
        <f t="shared" si="8"/>
        <v>18294097.665600006</v>
      </c>
      <c r="N15" s="1">
        <f t="shared" si="9"/>
        <v>84694896.600000009</v>
      </c>
      <c r="O15" s="1">
        <f t="shared" si="10"/>
        <v>30490162.776000008</v>
      </c>
      <c r="P15" s="1">
        <f t="shared" si="11"/>
        <v>50816937.960000008</v>
      </c>
      <c r="Q15" s="1">
        <v>0</v>
      </c>
    </row>
    <row r="16" spans="1:17">
      <c r="A16" s="1">
        <v>16</v>
      </c>
      <c r="B16" s="1">
        <v>188.3</v>
      </c>
      <c r="C16" s="1">
        <v>71</v>
      </c>
      <c r="D16" s="1">
        <v>64.2</v>
      </c>
      <c r="E16" s="1">
        <f t="shared" si="0"/>
        <v>5041</v>
      </c>
      <c r="F16" s="1">
        <f t="shared" si="1"/>
        <v>4121.6400000000003</v>
      </c>
      <c r="G16" s="1">
        <f t="shared" si="2"/>
        <v>4558.2</v>
      </c>
      <c r="H16" s="1">
        <f t="shared" si="3"/>
        <v>357911</v>
      </c>
      <c r="I16" s="1">
        <f t="shared" si="4"/>
        <v>264609.28800000006</v>
      </c>
      <c r="J16" s="1">
        <f t="shared" si="5"/>
        <v>323632.2</v>
      </c>
      <c r="K16" s="1">
        <f t="shared" si="6"/>
        <v>292636.44</v>
      </c>
      <c r="L16" s="1">
        <f t="shared" si="7"/>
        <v>25411681</v>
      </c>
      <c r="M16" s="1">
        <f t="shared" si="8"/>
        <v>16987916.289600004</v>
      </c>
      <c r="N16" s="1">
        <f t="shared" si="9"/>
        <v>22977886.199999999</v>
      </c>
      <c r="O16" s="1">
        <f t="shared" si="10"/>
        <v>18787259.448000003</v>
      </c>
      <c r="P16" s="1">
        <f t="shared" si="11"/>
        <v>20777187.240000002</v>
      </c>
      <c r="Q16" s="1">
        <v>0</v>
      </c>
    </row>
    <row r="17" spans="1:17">
      <c r="A17" s="1">
        <v>17</v>
      </c>
      <c r="B17" s="1">
        <v>309.8</v>
      </c>
      <c r="C17" s="1">
        <v>91</v>
      </c>
      <c r="D17" s="1">
        <v>61.8</v>
      </c>
      <c r="E17" s="1">
        <f t="shared" si="0"/>
        <v>8281</v>
      </c>
      <c r="F17" s="1">
        <f t="shared" si="1"/>
        <v>3819.24</v>
      </c>
      <c r="G17" s="1">
        <f t="shared" si="2"/>
        <v>5623.8</v>
      </c>
      <c r="H17" s="1">
        <f t="shared" si="3"/>
        <v>753571</v>
      </c>
      <c r="I17" s="1">
        <f t="shared" si="4"/>
        <v>236029.03199999998</v>
      </c>
      <c r="J17" s="1">
        <f t="shared" si="5"/>
        <v>511765.8</v>
      </c>
      <c r="K17" s="1">
        <f t="shared" si="6"/>
        <v>347550.83999999997</v>
      </c>
      <c r="L17" s="1">
        <f t="shared" si="7"/>
        <v>68574961</v>
      </c>
      <c r="M17" s="1">
        <f t="shared" si="8"/>
        <v>14586594.177599998</v>
      </c>
      <c r="N17" s="1">
        <f t="shared" si="9"/>
        <v>46570687.799999997</v>
      </c>
      <c r="O17" s="1">
        <f t="shared" si="10"/>
        <v>21478641.911999997</v>
      </c>
      <c r="P17" s="1">
        <f t="shared" si="11"/>
        <v>31627126.439999998</v>
      </c>
      <c r="Q17" s="1">
        <v>0</v>
      </c>
    </row>
    <row r="18" spans="1:17">
      <c r="A18" s="1">
        <v>18</v>
      </c>
      <c r="B18" s="1">
        <v>222.9</v>
      </c>
      <c r="C18" s="1">
        <v>98</v>
      </c>
      <c r="D18" s="1">
        <v>64.2</v>
      </c>
      <c r="E18" s="1">
        <f t="shared" si="0"/>
        <v>9604</v>
      </c>
      <c r="F18" s="1">
        <f t="shared" si="1"/>
        <v>4121.6400000000003</v>
      </c>
      <c r="G18" s="1">
        <f t="shared" si="2"/>
        <v>6291.6</v>
      </c>
      <c r="H18" s="1">
        <f t="shared" si="3"/>
        <v>941192</v>
      </c>
      <c r="I18" s="1">
        <f t="shared" si="4"/>
        <v>264609.28800000006</v>
      </c>
      <c r="J18" s="1">
        <f t="shared" si="5"/>
        <v>616576.80000000005</v>
      </c>
      <c r="K18" s="1">
        <f t="shared" si="6"/>
        <v>403920.72000000003</v>
      </c>
      <c r="L18" s="1">
        <f t="shared" si="7"/>
        <v>92236816</v>
      </c>
      <c r="M18" s="1">
        <f t="shared" si="8"/>
        <v>16987916.289600004</v>
      </c>
      <c r="N18" s="1">
        <f t="shared" si="9"/>
        <v>60424526.400000006</v>
      </c>
      <c r="O18" s="1">
        <f t="shared" si="10"/>
        <v>25931710.224000007</v>
      </c>
      <c r="P18" s="1">
        <f t="shared" si="11"/>
        <v>39584230.560000002</v>
      </c>
      <c r="Q18" s="1">
        <v>0</v>
      </c>
    </row>
    <row r="19" spans="1:17">
      <c r="A19" s="1">
        <v>19</v>
      </c>
      <c r="B19" s="1">
        <v>195.1</v>
      </c>
      <c r="C19" s="1">
        <v>71</v>
      </c>
      <c r="D19" s="1">
        <v>61.8</v>
      </c>
      <c r="E19" s="1">
        <f t="shared" si="0"/>
        <v>5041</v>
      </c>
      <c r="F19" s="1">
        <f t="shared" si="1"/>
        <v>3819.24</v>
      </c>
      <c r="G19" s="1">
        <f t="shared" si="2"/>
        <v>4387.8</v>
      </c>
      <c r="H19" s="1">
        <f t="shared" si="3"/>
        <v>357911</v>
      </c>
      <c r="I19" s="1">
        <f t="shared" si="4"/>
        <v>236029.03199999998</v>
      </c>
      <c r="J19" s="1">
        <f t="shared" si="5"/>
        <v>311533.8</v>
      </c>
      <c r="K19" s="1">
        <f t="shared" si="6"/>
        <v>271166.03999999998</v>
      </c>
      <c r="L19" s="1">
        <f t="shared" si="7"/>
        <v>25411681</v>
      </c>
      <c r="M19" s="1">
        <f t="shared" si="8"/>
        <v>14586594.177599998</v>
      </c>
      <c r="N19" s="1">
        <f t="shared" si="9"/>
        <v>22118899.800000001</v>
      </c>
      <c r="O19" s="1">
        <f t="shared" si="10"/>
        <v>16758061.271999998</v>
      </c>
      <c r="P19" s="1">
        <f t="shared" si="11"/>
        <v>19252788.84</v>
      </c>
      <c r="Q19" s="1">
        <v>0</v>
      </c>
    </row>
    <row r="20" spans="1:17">
      <c r="A20" s="1">
        <v>20</v>
      </c>
      <c r="B20" s="1">
        <v>336</v>
      </c>
      <c r="C20" s="1">
        <v>56</v>
      </c>
      <c r="D20" s="1">
        <v>64.2</v>
      </c>
      <c r="E20" s="1">
        <f t="shared" si="0"/>
        <v>3136</v>
      </c>
      <c r="F20" s="1">
        <f t="shared" si="1"/>
        <v>4121.6400000000003</v>
      </c>
      <c r="G20" s="1">
        <f t="shared" si="2"/>
        <v>3595.2000000000003</v>
      </c>
      <c r="H20" s="1">
        <f t="shared" si="3"/>
        <v>175616</v>
      </c>
      <c r="I20" s="1">
        <f t="shared" si="4"/>
        <v>264609.28800000006</v>
      </c>
      <c r="J20" s="1">
        <f t="shared" si="5"/>
        <v>201331.20000000001</v>
      </c>
      <c r="K20" s="1">
        <f t="shared" si="6"/>
        <v>230811.84000000003</v>
      </c>
      <c r="L20" s="1">
        <f t="shared" si="7"/>
        <v>9834496</v>
      </c>
      <c r="M20" s="1">
        <f t="shared" si="8"/>
        <v>16987916.289600004</v>
      </c>
      <c r="N20" s="1">
        <f t="shared" si="9"/>
        <v>11274547.200000001</v>
      </c>
      <c r="O20" s="1">
        <f t="shared" si="10"/>
        <v>14818120.128000002</v>
      </c>
      <c r="P20" s="1">
        <f t="shared" si="11"/>
        <v>12925463.040000001</v>
      </c>
      <c r="Q20" s="1">
        <v>0</v>
      </c>
    </row>
    <row r="21" spans="1:17">
      <c r="A21" s="1">
        <v>21</v>
      </c>
      <c r="B21" s="1">
        <v>313.60000000000002</v>
      </c>
      <c r="C21" s="1">
        <v>81</v>
      </c>
      <c r="D21" s="1">
        <v>65.400000000000006</v>
      </c>
      <c r="E21" s="1">
        <f t="shared" si="0"/>
        <v>6561</v>
      </c>
      <c r="F21" s="1">
        <f t="shared" si="1"/>
        <v>4277.1600000000008</v>
      </c>
      <c r="G21" s="1">
        <f t="shared" si="2"/>
        <v>5297.4000000000005</v>
      </c>
      <c r="H21" s="1">
        <f t="shared" si="3"/>
        <v>531441</v>
      </c>
      <c r="I21" s="1">
        <f t="shared" si="4"/>
        <v>279726.26400000008</v>
      </c>
      <c r="J21" s="1">
        <f t="shared" si="5"/>
        <v>429089.4</v>
      </c>
      <c r="K21" s="1">
        <f t="shared" si="6"/>
        <v>346449.96000000008</v>
      </c>
      <c r="L21" s="1">
        <f t="shared" si="7"/>
        <v>43046721</v>
      </c>
      <c r="M21" s="1">
        <f t="shared" si="8"/>
        <v>18294097.665600006</v>
      </c>
      <c r="N21" s="1">
        <f t="shared" si="9"/>
        <v>34756241.400000006</v>
      </c>
      <c r="O21" s="1">
        <f t="shared" si="10"/>
        <v>22657827.384000007</v>
      </c>
      <c r="P21" s="1">
        <f t="shared" si="11"/>
        <v>28062446.760000005</v>
      </c>
      <c r="Q21" s="1">
        <v>0</v>
      </c>
    </row>
    <row r="22" spans="1:17">
      <c r="A22" s="1">
        <v>22</v>
      </c>
      <c r="B22" s="1">
        <v>275.8</v>
      </c>
      <c r="C22" s="1">
        <v>109</v>
      </c>
      <c r="D22" s="1">
        <v>66.599999999999994</v>
      </c>
      <c r="E22" s="1">
        <f t="shared" si="0"/>
        <v>11881</v>
      </c>
      <c r="F22" s="1">
        <f t="shared" si="1"/>
        <v>4435.5599999999995</v>
      </c>
      <c r="G22" s="1">
        <f t="shared" si="2"/>
        <v>7259.4</v>
      </c>
      <c r="H22" s="1">
        <f t="shared" si="3"/>
        <v>1295029</v>
      </c>
      <c r="I22" s="1">
        <f t="shared" si="4"/>
        <v>295408.29599999991</v>
      </c>
      <c r="J22" s="1">
        <f t="shared" si="5"/>
        <v>791274.6</v>
      </c>
      <c r="K22" s="1">
        <f t="shared" si="6"/>
        <v>483476.03999999992</v>
      </c>
      <c r="L22" s="1">
        <f t="shared" si="7"/>
        <v>141158161</v>
      </c>
      <c r="M22" s="1">
        <f t="shared" si="8"/>
        <v>19674192.513599996</v>
      </c>
      <c r="N22" s="1">
        <f t="shared" si="9"/>
        <v>86248931.399999991</v>
      </c>
      <c r="O22" s="1">
        <f t="shared" si="10"/>
        <v>32199504.263999991</v>
      </c>
      <c r="P22" s="1">
        <f t="shared" si="11"/>
        <v>52698888.359999992</v>
      </c>
      <c r="Q22" s="1">
        <v>0</v>
      </c>
    </row>
    <row r="23" spans="1:17">
      <c r="A23" s="1">
        <v>23</v>
      </c>
      <c r="B23" s="1">
        <v>235.8</v>
      </c>
      <c r="C23" s="1">
        <v>81</v>
      </c>
      <c r="D23" s="1">
        <v>64.2</v>
      </c>
      <c r="E23" s="1">
        <f t="shared" si="0"/>
        <v>6561</v>
      </c>
      <c r="F23" s="1">
        <f t="shared" si="1"/>
        <v>4121.6400000000003</v>
      </c>
      <c r="G23" s="1">
        <f t="shared" si="2"/>
        <v>5200.2</v>
      </c>
      <c r="H23" s="1">
        <f t="shared" si="3"/>
        <v>531441</v>
      </c>
      <c r="I23" s="1">
        <f t="shared" si="4"/>
        <v>264609.28800000006</v>
      </c>
      <c r="J23" s="1">
        <f t="shared" si="5"/>
        <v>421216.2</v>
      </c>
      <c r="K23" s="1">
        <f t="shared" si="6"/>
        <v>333852.84000000003</v>
      </c>
      <c r="L23" s="1">
        <f t="shared" si="7"/>
        <v>43046721</v>
      </c>
      <c r="M23" s="1">
        <f t="shared" si="8"/>
        <v>16987916.289600004</v>
      </c>
      <c r="N23" s="1">
        <f t="shared" si="9"/>
        <v>34118512.200000003</v>
      </c>
      <c r="O23" s="1">
        <f t="shared" si="10"/>
        <v>21433352.328000005</v>
      </c>
      <c r="P23" s="1">
        <f t="shared" si="11"/>
        <v>27042080.040000003</v>
      </c>
      <c r="Q23" s="1">
        <v>0</v>
      </c>
    </row>
    <row r="24" spans="1:17">
      <c r="A24" s="1">
        <v>24</v>
      </c>
      <c r="B24" s="1">
        <v>348.7</v>
      </c>
      <c r="C24" s="1">
        <v>76</v>
      </c>
      <c r="D24" s="1">
        <v>65.400000000000006</v>
      </c>
      <c r="E24" s="1">
        <f t="shared" si="0"/>
        <v>5776</v>
      </c>
      <c r="F24" s="1">
        <f t="shared" si="1"/>
        <v>4277.1600000000008</v>
      </c>
      <c r="G24" s="1">
        <f t="shared" si="2"/>
        <v>4970.4000000000005</v>
      </c>
      <c r="H24" s="1">
        <f t="shared" si="3"/>
        <v>438976</v>
      </c>
      <c r="I24" s="1">
        <f t="shared" si="4"/>
        <v>279726.26400000008</v>
      </c>
      <c r="J24" s="1">
        <f t="shared" si="5"/>
        <v>377750.4</v>
      </c>
      <c r="K24" s="1">
        <f t="shared" si="6"/>
        <v>325064.16000000003</v>
      </c>
      <c r="L24" s="1">
        <f t="shared" si="7"/>
        <v>33362176</v>
      </c>
      <c r="M24" s="1">
        <f t="shared" si="8"/>
        <v>18294097.665600006</v>
      </c>
      <c r="N24" s="1">
        <f t="shared" si="9"/>
        <v>28709030.400000002</v>
      </c>
      <c r="O24" s="1">
        <f t="shared" si="10"/>
        <v>21259196.064000007</v>
      </c>
      <c r="P24" s="1">
        <f t="shared" si="11"/>
        <v>24704876.160000004</v>
      </c>
      <c r="Q24" s="1">
        <v>0</v>
      </c>
    </row>
    <row r="25" spans="1:17">
      <c r="A25" s="1">
        <v>25</v>
      </c>
      <c r="B25" s="1">
        <v>289.8</v>
      </c>
      <c r="C25" s="1">
        <v>71</v>
      </c>
      <c r="D25" s="1">
        <v>64.2</v>
      </c>
      <c r="E25" s="1">
        <f t="shared" si="0"/>
        <v>5041</v>
      </c>
      <c r="F25" s="1">
        <f t="shared" si="1"/>
        <v>4121.6400000000003</v>
      </c>
      <c r="G25" s="1">
        <f t="shared" si="2"/>
        <v>4558.2</v>
      </c>
      <c r="H25" s="1">
        <f t="shared" si="3"/>
        <v>357911</v>
      </c>
      <c r="I25" s="1">
        <f t="shared" si="4"/>
        <v>264609.28800000006</v>
      </c>
      <c r="J25" s="1">
        <f t="shared" si="5"/>
        <v>323632.2</v>
      </c>
      <c r="K25" s="1">
        <f t="shared" si="6"/>
        <v>292636.44</v>
      </c>
      <c r="L25" s="1">
        <f t="shared" si="7"/>
        <v>25411681</v>
      </c>
      <c r="M25" s="1">
        <f t="shared" si="8"/>
        <v>16987916.289600004</v>
      </c>
      <c r="N25" s="1">
        <f t="shared" si="9"/>
        <v>22977886.199999999</v>
      </c>
      <c r="O25" s="1">
        <f t="shared" si="10"/>
        <v>18787259.448000003</v>
      </c>
      <c r="P25" s="1">
        <f t="shared" si="11"/>
        <v>20777187.240000002</v>
      </c>
      <c r="Q25" s="1">
        <v>0</v>
      </c>
    </row>
    <row r="27" spans="1:17" ht="17" thickBot="1"/>
    <row r="28" spans="1:17">
      <c r="A28" s="4" t="s">
        <v>20</v>
      </c>
      <c r="B28" s="4" t="s">
        <v>22</v>
      </c>
      <c r="D28" s="4" t="s">
        <v>20</v>
      </c>
      <c r="E28" s="4" t="s">
        <v>22</v>
      </c>
      <c r="F28" s="4" t="s">
        <v>20</v>
      </c>
      <c r="G28" s="4" t="s">
        <v>22</v>
      </c>
      <c r="H28" s="4" t="s">
        <v>20</v>
      </c>
      <c r="I28" s="4" t="s">
        <v>22</v>
      </c>
      <c r="J28" s="4" t="s">
        <v>20</v>
      </c>
      <c r="K28" s="4" t="s">
        <v>22</v>
      </c>
    </row>
    <row r="29" spans="1:17">
      <c r="A29" s="2">
        <v>142.4</v>
      </c>
      <c r="B29" s="2">
        <v>1</v>
      </c>
      <c r="D29" s="2">
        <v>56</v>
      </c>
      <c r="E29" s="2">
        <v>2</v>
      </c>
      <c r="F29" s="2">
        <v>58.2</v>
      </c>
      <c r="G29" s="2">
        <v>1</v>
      </c>
      <c r="H29" s="2">
        <v>1</v>
      </c>
      <c r="I29" s="2">
        <v>1</v>
      </c>
      <c r="J29" s="2">
        <v>-98.462500000000006</v>
      </c>
      <c r="K29" s="2">
        <v>1</v>
      </c>
    </row>
    <row r="30" spans="1:17">
      <c r="A30" s="2">
        <v>193.97499999999999</v>
      </c>
      <c r="B30" s="2">
        <v>5</v>
      </c>
      <c r="D30" s="2">
        <v>69.25</v>
      </c>
      <c r="E30" s="2">
        <v>6</v>
      </c>
      <c r="F30" s="2">
        <v>60.3</v>
      </c>
      <c r="G30" s="2">
        <v>7</v>
      </c>
      <c r="H30" s="2">
        <v>7</v>
      </c>
      <c r="I30" s="2">
        <v>6</v>
      </c>
      <c r="J30" s="2">
        <v>-46.88750000000001</v>
      </c>
      <c r="K30" s="2">
        <v>5</v>
      </c>
    </row>
    <row r="31" spans="1:17">
      <c r="A31" s="2">
        <v>245.55</v>
      </c>
      <c r="B31" s="2">
        <v>8</v>
      </c>
      <c r="D31" s="2">
        <v>82.5</v>
      </c>
      <c r="E31" s="2">
        <v>9</v>
      </c>
      <c r="F31" s="2">
        <v>62.4</v>
      </c>
      <c r="G31" s="2">
        <v>7</v>
      </c>
      <c r="H31" s="2">
        <v>13</v>
      </c>
      <c r="I31" s="2">
        <v>6</v>
      </c>
      <c r="J31" s="2">
        <v>4.6874999999999858</v>
      </c>
      <c r="K31" s="2">
        <v>8</v>
      </c>
    </row>
    <row r="32" spans="1:17">
      <c r="A32" s="2">
        <v>297.125</v>
      </c>
      <c r="B32" s="2">
        <v>5</v>
      </c>
      <c r="D32" s="2">
        <v>95.75</v>
      </c>
      <c r="E32" s="2">
        <v>2</v>
      </c>
      <c r="F32" s="2">
        <v>64.5</v>
      </c>
      <c r="G32" s="2">
        <v>5</v>
      </c>
      <c r="H32" s="2">
        <v>19</v>
      </c>
      <c r="I32" s="2">
        <v>5</v>
      </c>
      <c r="J32" s="2">
        <v>56.262499999999989</v>
      </c>
      <c r="K32" s="2">
        <v>5</v>
      </c>
    </row>
    <row r="33" spans="1:11" ht="17" thickBot="1">
      <c r="A33" s="3" t="s">
        <v>21</v>
      </c>
      <c r="B33" s="3">
        <v>5</v>
      </c>
      <c r="D33" s="3" t="s">
        <v>21</v>
      </c>
      <c r="E33" s="3">
        <v>5</v>
      </c>
      <c r="F33" s="3" t="s">
        <v>21</v>
      </c>
      <c r="G33" s="3">
        <v>4</v>
      </c>
      <c r="H33" s="3" t="s">
        <v>21</v>
      </c>
      <c r="I33" s="3">
        <v>6</v>
      </c>
      <c r="J33" s="3" t="s">
        <v>21</v>
      </c>
      <c r="K33" s="3">
        <v>5</v>
      </c>
    </row>
    <row r="94" spans="1:2" ht="17" thickBot="1"/>
    <row r="95" spans="1:2">
      <c r="A95" s="5" t="s">
        <v>20</v>
      </c>
      <c r="B95" s="5" t="s">
        <v>22</v>
      </c>
    </row>
    <row r="96" spans="1:2">
      <c r="A96" s="6">
        <v>1</v>
      </c>
      <c r="B96" s="6">
        <v>1</v>
      </c>
    </row>
    <row r="97" spans="1:2">
      <c r="A97" s="6">
        <v>5.8</v>
      </c>
      <c r="B97" s="6">
        <v>4</v>
      </c>
    </row>
    <row r="98" spans="1:2">
      <c r="A98" s="6">
        <v>10.6</v>
      </c>
      <c r="B98" s="6">
        <v>5</v>
      </c>
    </row>
    <row r="99" spans="1:2">
      <c r="A99" s="6">
        <v>15.399999999999999</v>
      </c>
      <c r="B99" s="6">
        <v>5</v>
      </c>
    </row>
    <row r="100" spans="1:2">
      <c r="A100" s="6">
        <v>20.2</v>
      </c>
      <c r="B100" s="6">
        <v>5</v>
      </c>
    </row>
    <row r="101" spans="1:2" ht="17" thickBot="1">
      <c r="A101" s="7" t="s">
        <v>21</v>
      </c>
      <c r="B101" s="7">
        <v>5</v>
      </c>
    </row>
    <row r="102" spans="1:2" ht="17" thickBot="1"/>
    <row r="103" spans="1:2">
      <c r="A103" s="5" t="s">
        <v>20</v>
      </c>
      <c r="B103" s="5" t="s">
        <v>22</v>
      </c>
    </row>
    <row r="104" spans="1:2">
      <c r="A104" s="6">
        <v>142.4</v>
      </c>
      <c r="B104" s="6">
        <v>1</v>
      </c>
    </row>
    <row r="105" spans="1:2">
      <c r="A105" s="6">
        <v>183.66</v>
      </c>
      <c r="B105" s="6">
        <v>3</v>
      </c>
    </row>
    <row r="106" spans="1:2">
      <c r="A106" s="6">
        <v>224.92000000000002</v>
      </c>
      <c r="B106" s="6">
        <v>7</v>
      </c>
    </row>
    <row r="107" spans="1:2">
      <c r="A107" s="6">
        <v>266.18</v>
      </c>
      <c r="B107" s="6">
        <v>5</v>
      </c>
    </row>
    <row r="108" spans="1:2">
      <c r="A108" s="6">
        <v>307.44</v>
      </c>
      <c r="B108" s="6">
        <v>5</v>
      </c>
    </row>
    <row r="109" spans="1:2" ht="17" thickBot="1">
      <c r="A109" s="7" t="s">
        <v>21</v>
      </c>
      <c r="B109" s="7">
        <v>4</v>
      </c>
    </row>
    <row r="110" spans="1:2" ht="17" thickBot="1"/>
    <row r="111" spans="1:2">
      <c r="A111" s="5" t="s">
        <v>20</v>
      </c>
      <c r="B111" s="5" t="s">
        <v>22</v>
      </c>
    </row>
    <row r="112" spans="1:2">
      <c r="A112" s="6">
        <v>56</v>
      </c>
      <c r="B112" s="6">
        <v>2</v>
      </c>
    </row>
    <row r="113" spans="1:2">
      <c r="A113" s="6">
        <v>66.599999999999994</v>
      </c>
      <c r="B113" s="6">
        <v>7</v>
      </c>
    </row>
    <row r="114" spans="1:2">
      <c r="A114" s="6">
        <v>77.2</v>
      </c>
      <c r="B114" s="6">
        <v>6</v>
      </c>
    </row>
    <row r="115" spans="1:2">
      <c r="A115" s="6">
        <v>87.8</v>
      </c>
      <c r="B115" s="6">
        <v>4</v>
      </c>
    </row>
    <row r="116" spans="1:2">
      <c r="A116" s="6">
        <v>98.4</v>
      </c>
      <c r="B116" s="6">
        <v>2</v>
      </c>
    </row>
    <row r="117" spans="1:2" ht="17" thickBot="1">
      <c r="A117" s="7" t="s">
        <v>21</v>
      </c>
      <c r="B117" s="7">
        <v>4</v>
      </c>
    </row>
    <row r="118" spans="1:2" ht="17" thickBot="1"/>
    <row r="119" spans="1:2">
      <c r="A119" s="5" t="s">
        <v>20</v>
      </c>
      <c r="B119" s="5" t="s">
        <v>22</v>
      </c>
    </row>
    <row r="120" spans="1:2">
      <c r="A120" s="6">
        <v>58.2</v>
      </c>
      <c r="B120" s="6">
        <v>1</v>
      </c>
    </row>
    <row r="121" spans="1:2">
      <c r="A121" s="6">
        <v>59.88</v>
      </c>
      <c r="B121" s="6">
        <v>7</v>
      </c>
    </row>
    <row r="122" spans="1:2">
      <c r="A122" s="6">
        <v>61.56</v>
      </c>
      <c r="B122" s="6">
        <v>2</v>
      </c>
    </row>
    <row r="123" spans="1:2">
      <c r="A123" s="6">
        <v>63.239999999999995</v>
      </c>
      <c r="B123" s="6">
        <v>5</v>
      </c>
    </row>
    <row r="124" spans="1:2">
      <c r="A124" s="6">
        <v>64.92</v>
      </c>
      <c r="B124" s="6">
        <v>5</v>
      </c>
    </row>
    <row r="125" spans="1:2" ht="17" thickBot="1">
      <c r="A125" s="7" t="s">
        <v>21</v>
      </c>
      <c r="B125" s="7">
        <v>4</v>
      </c>
    </row>
    <row r="126" spans="1:2" ht="17" thickBot="1"/>
    <row r="127" spans="1:2">
      <c r="A127" s="5" t="s">
        <v>20</v>
      </c>
      <c r="B127" s="5" t="s">
        <v>22</v>
      </c>
    </row>
    <row r="128" spans="1:2">
      <c r="A128" s="6">
        <v>-93.895659550806869</v>
      </c>
      <c r="B128" s="6">
        <v>1</v>
      </c>
    </row>
    <row r="129" spans="1:2">
      <c r="A129" s="6">
        <v>-48.296183239775949</v>
      </c>
      <c r="B129" s="6">
        <v>3</v>
      </c>
    </row>
    <row r="130" spans="1:2">
      <c r="A130" s="6">
        <v>-2.69670692874503</v>
      </c>
      <c r="B130" s="6">
        <v>8</v>
      </c>
    </row>
    <row r="131" spans="1:2">
      <c r="A131" s="6">
        <v>42.902769382285896</v>
      </c>
      <c r="B131" s="6">
        <v>5</v>
      </c>
    </row>
    <row r="132" spans="1:2" ht="17" thickBot="1">
      <c r="A132" s="7" t="s">
        <v>21</v>
      </c>
      <c r="B132" s="7">
        <v>7</v>
      </c>
    </row>
    <row r="133" spans="1:2" ht="17" thickBot="1"/>
    <row r="134" spans="1:2">
      <c r="A134" s="4" t="s">
        <v>20</v>
      </c>
      <c r="B134" s="4" t="s">
        <v>22</v>
      </c>
    </row>
    <row r="135" spans="1:2">
      <c r="A135" s="2">
        <v>-86.928306792828778</v>
      </c>
      <c r="B135" s="2">
        <v>1</v>
      </c>
    </row>
    <row r="136" spans="1:2">
      <c r="A136" s="2">
        <v>-40.38546249639802</v>
      </c>
      <c r="B136" s="2">
        <v>3</v>
      </c>
    </row>
    <row r="137" spans="1:2">
      <c r="A137" s="2">
        <v>6.1573818000327378</v>
      </c>
      <c r="B137" s="2">
        <v>8</v>
      </c>
    </row>
    <row r="138" spans="1:2">
      <c r="A138" s="2">
        <v>52.700226096463496</v>
      </c>
      <c r="B138" s="2">
        <v>8</v>
      </c>
    </row>
    <row r="139" spans="1:2" ht="17" thickBot="1">
      <c r="A139" s="3" t="s">
        <v>21</v>
      </c>
      <c r="B139" s="3">
        <v>4</v>
      </c>
    </row>
    <row r="140" spans="1:2" ht="17" thickBot="1"/>
    <row r="141" spans="1:2">
      <c r="A141" s="4" t="s">
        <v>20</v>
      </c>
      <c r="B141" s="4" t="s">
        <v>22</v>
      </c>
    </row>
    <row r="142" spans="1:2">
      <c r="A142" s="2">
        <v>-93.191654284682585</v>
      </c>
      <c r="B142" s="2">
        <v>1</v>
      </c>
    </row>
    <row r="143" spans="1:2">
      <c r="A143" s="2">
        <v>-53.463937193402664</v>
      </c>
      <c r="B143" s="2">
        <v>1</v>
      </c>
    </row>
    <row r="144" spans="1:2">
      <c r="A144" s="2">
        <v>-13.736220102122743</v>
      </c>
      <c r="B144" s="2">
        <v>5</v>
      </c>
    </row>
    <row r="145" spans="1:2">
      <c r="A145" s="2">
        <v>25.991496989157184</v>
      </c>
      <c r="B145" s="2">
        <v>12</v>
      </c>
    </row>
    <row r="146" spans="1:2" ht="17" thickBot="1">
      <c r="A146" s="3" t="s">
        <v>21</v>
      </c>
      <c r="B146" s="3">
        <v>5</v>
      </c>
    </row>
    <row r="147" spans="1:2" ht="17" thickBot="1"/>
    <row r="148" spans="1:2">
      <c r="A148" s="4" t="s">
        <v>20</v>
      </c>
      <c r="B148" s="4" t="s">
        <v>22</v>
      </c>
    </row>
    <row r="149" spans="1:2">
      <c r="A149" s="2">
        <v>-77.566767504811281</v>
      </c>
      <c r="B149" s="2">
        <v>1</v>
      </c>
    </row>
    <row r="150" spans="1:2">
      <c r="A150" s="2">
        <v>-37.835845808192964</v>
      </c>
      <c r="B150" s="2">
        <v>2</v>
      </c>
    </row>
    <row r="151" spans="1:2">
      <c r="A151" s="2">
        <v>1.8950758884253531</v>
      </c>
      <c r="B151" s="2">
        <v>10</v>
      </c>
    </row>
    <row r="152" spans="1:2">
      <c r="A152" s="2">
        <v>41.625997585043677</v>
      </c>
      <c r="B152" s="2">
        <v>8</v>
      </c>
    </row>
    <row r="153" spans="1:2" ht="17" thickBot="1">
      <c r="A153" s="3" t="s">
        <v>21</v>
      </c>
      <c r="B153" s="3">
        <v>3</v>
      </c>
    </row>
    <row r="154" spans="1:2" ht="17" thickBot="1"/>
    <row r="155" spans="1:2">
      <c r="A155" s="4" t="s">
        <v>20</v>
      </c>
      <c r="B155" s="4" t="s">
        <v>22</v>
      </c>
    </row>
    <row r="156" spans="1:2">
      <c r="A156" s="2">
        <v>-99.148000000000053</v>
      </c>
      <c r="B156" s="2">
        <v>1</v>
      </c>
    </row>
    <row r="157" spans="1:2">
      <c r="A157" s="2">
        <v>-47.573000000000057</v>
      </c>
      <c r="B157" s="2">
        <v>4</v>
      </c>
    </row>
    <row r="158" spans="1:2">
      <c r="A158" s="2">
        <v>4.0019999999999385</v>
      </c>
      <c r="B158" s="2">
        <v>8</v>
      </c>
    </row>
    <row r="159" spans="1:2">
      <c r="A159" s="2">
        <v>55.576999999999941</v>
      </c>
      <c r="B159" s="2">
        <v>6</v>
      </c>
    </row>
    <row r="160" spans="1:2" ht="17" thickBot="1">
      <c r="A160" s="3" t="s">
        <v>21</v>
      </c>
      <c r="B160" s="3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4469C-DD24-FF40-A449-467D356880B4}">
  <sheetPr>
    <pageSetUpPr fitToPage="1"/>
  </sheetPr>
  <dimension ref="A1:I129"/>
  <sheetViews>
    <sheetView zoomScaleNormal="100" workbookViewId="0">
      <selection activeCell="C14" sqref="C14"/>
    </sheetView>
  </sheetViews>
  <sheetFormatPr baseColWidth="10" defaultRowHeight="16"/>
  <cols>
    <col min="1" max="1" width="15.83203125" style="1" customWidth="1"/>
    <col min="2" max="3" width="14.33203125" style="1" bestFit="1" customWidth="1"/>
    <col min="4" max="4" width="12.83203125" style="1" bestFit="1" customWidth="1"/>
    <col min="5" max="5" width="12.1640625" style="1" bestFit="1" customWidth="1"/>
    <col min="6" max="6" width="13" style="1" bestFit="1" customWidth="1"/>
    <col min="7" max="7" width="12.1640625" style="1" bestFit="1" customWidth="1"/>
    <col min="8" max="8" width="12.83203125" style="1" bestFit="1" customWidth="1"/>
    <col min="9" max="9" width="12.6640625" style="1" bestFit="1" customWidth="1"/>
    <col min="10" max="10" width="10.83203125" style="1"/>
    <col min="11" max="11" width="13.1640625" style="1" bestFit="1" customWidth="1"/>
    <col min="12" max="16384" width="10.83203125" style="1"/>
  </cols>
  <sheetData>
    <row r="1" spans="1:6">
      <c r="A1" s="12" t="s">
        <v>80</v>
      </c>
    </row>
    <row r="3" spans="1:6" ht="17" thickBot="1">
      <c r="A3" s="1" t="s">
        <v>23</v>
      </c>
      <c r="C3" s="45" t="s">
        <v>117</v>
      </c>
    </row>
    <row r="4" spans="1:6">
      <c r="A4" s="47" t="s">
        <v>24</v>
      </c>
      <c r="B4" s="48"/>
    </row>
    <row r="5" spans="1:6">
      <c r="A5" s="24" t="s">
        <v>25</v>
      </c>
      <c r="B5" s="40">
        <v>0.57407045827657766</v>
      </c>
    </row>
    <row r="6" spans="1:6">
      <c r="A6" s="24" t="s">
        <v>26</v>
      </c>
      <c r="B6" s="40">
        <v>0.32955689106587993</v>
      </c>
    </row>
    <row r="7" spans="1:6">
      <c r="A7" s="24" t="s">
        <v>27</v>
      </c>
      <c r="B7" s="40">
        <v>0.22899042472576192</v>
      </c>
    </row>
    <row r="8" spans="1:6">
      <c r="A8" s="24" t="s">
        <v>5</v>
      </c>
      <c r="B8" s="40">
        <v>50.522154383598838</v>
      </c>
    </row>
    <row r="9" spans="1:6" ht="17" thickBot="1">
      <c r="A9" s="41" t="s">
        <v>28</v>
      </c>
      <c r="B9" s="42">
        <v>24</v>
      </c>
    </row>
    <row r="11" spans="1:6" ht="17" thickBot="1">
      <c r="A11" s="1" t="s">
        <v>29</v>
      </c>
    </row>
    <row r="12" spans="1:6">
      <c r="A12" s="38"/>
      <c r="B12" s="5" t="s">
        <v>34</v>
      </c>
      <c r="C12" s="5" t="s">
        <v>35</v>
      </c>
      <c r="D12" s="5" t="s">
        <v>36</v>
      </c>
      <c r="E12" s="5" t="s">
        <v>37</v>
      </c>
      <c r="F12" s="39" t="s">
        <v>38</v>
      </c>
    </row>
    <row r="13" spans="1:6">
      <c r="A13" s="24" t="s">
        <v>30</v>
      </c>
      <c r="B13" s="6">
        <v>3</v>
      </c>
      <c r="C13" s="6">
        <v>25093.554578796095</v>
      </c>
      <c r="D13" s="6">
        <v>8364.5181929320315</v>
      </c>
      <c r="E13" s="6">
        <v>3.2770057759741826</v>
      </c>
      <c r="F13" s="40">
        <v>4.2328853994541379E-2</v>
      </c>
    </row>
    <row r="14" spans="1:6">
      <c r="A14" s="24" t="s">
        <v>31</v>
      </c>
      <c r="B14" s="6">
        <v>20</v>
      </c>
      <c r="C14" s="6">
        <v>51049.761671203909</v>
      </c>
      <c r="D14" s="6">
        <v>2552.4880835601953</v>
      </c>
      <c r="E14" s="6"/>
      <c r="F14" s="40"/>
    </row>
    <row r="15" spans="1:6" ht="17" thickBot="1">
      <c r="A15" s="41" t="s">
        <v>32</v>
      </c>
      <c r="B15" s="7">
        <v>23</v>
      </c>
      <c r="C15" s="7">
        <v>76143.316250000003</v>
      </c>
      <c r="D15" s="7"/>
      <c r="E15" s="7"/>
      <c r="F15" s="42"/>
    </row>
    <row r="16" spans="1:6" ht="17" thickBot="1"/>
    <row r="17" spans="1:9">
      <c r="A17" s="38"/>
      <c r="B17" s="5" t="s">
        <v>39</v>
      </c>
      <c r="C17" s="5" t="s">
        <v>5</v>
      </c>
      <c r="D17" s="5" t="s">
        <v>40</v>
      </c>
      <c r="E17" s="5" t="s">
        <v>41</v>
      </c>
      <c r="F17" s="5" t="s">
        <v>42</v>
      </c>
      <c r="G17" s="5" t="s">
        <v>43</v>
      </c>
      <c r="H17" s="5" t="s">
        <v>44</v>
      </c>
      <c r="I17" s="39" t="s">
        <v>45</v>
      </c>
    </row>
    <row r="18" spans="1:9">
      <c r="A18" s="24" t="s">
        <v>33</v>
      </c>
      <c r="B18" s="6">
        <v>296.38848344345848</v>
      </c>
      <c r="C18" s="6">
        <v>357.02893165296433</v>
      </c>
      <c r="D18" s="6">
        <v>0.83015256514716018</v>
      </c>
      <c r="E18" s="6">
        <v>0.41625232596957817</v>
      </c>
      <c r="F18" s="6">
        <v>-448.3608176010078</v>
      </c>
      <c r="G18" s="6">
        <v>1041.1377844879248</v>
      </c>
      <c r="H18" s="6">
        <v>-448.3608176010078</v>
      </c>
      <c r="I18" s="40">
        <v>1041.1377844879248</v>
      </c>
    </row>
    <row r="19" spans="1:9">
      <c r="A19" s="24" t="s">
        <v>2</v>
      </c>
      <c r="B19" s="6">
        <v>-0.21086086089280226</v>
      </c>
      <c r="C19" s="6">
        <v>0.68852081832996204</v>
      </c>
      <c r="D19" s="6">
        <v>-0.30625197565449752</v>
      </c>
      <c r="E19" s="6">
        <v>0.76257808596154608</v>
      </c>
      <c r="F19" s="6">
        <v>-1.647090120610684</v>
      </c>
      <c r="G19" s="6">
        <v>1.2253683988250796</v>
      </c>
      <c r="H19" s="6">
        <v>-1.647090120610684</v>
      </c>
      <c r="I19" s="40">
        <v>1.2253683988250796</v>
      </c>
    </row>
    <row r="20" spans="1:9">
      <c r="A20" s="24" t="s">
        <v>3</v>
      </c>
      <c r="B20" s="6">
        <v>-1.6326416716769729</v>
      </c>
      <c r="C20" s="6">
        <v>6.2467813464050854</v>
      </c>
      <c r="D20" s="6">
        <v>-0.26135726242707852</v>
      </c>
      <c r="E20" s="6">
        <v>0.79648954306832853</v>
      </c>
      <c r="F20" s="6">
        <v>-14.663199223340225</v>
      </c>
      <c r="G20" s="6">
        <v>11.397915879986279</v>
      </c>
      <c r="H20" s="6">
        <v>-14.663199223340225</v>
      </c>
      <c r="I20" s="40">
        <v>11.397915879986279</v>
      </c>
    </row>
    <row r="21" spans="1:9" ht="17" thickBot="1">
      <c r="A21" s="41" t="s">
        <v>84</v>
      </c>
      <c r="B21" s="7">
        <v>4.8059217019840919</v>
      </c>
      <c r="C21" s="7">
        <v>2.0134168313323451</v>
      </c>
      <c r="D21" s="7">
        <v>2.3869482102242352</v>
      </c>
      <c r="E21" s="7">
        <v>2.6979370974033318E-2</v>
      </c>
      <c r="F21" s="7">
        <v>0.606007787714959</v>
      </c>
      <c r="G21" s="7">
        <v>9.0058356162532256</v>
      </c>
      <c r="H21" s="7">
        <v>0.606007787714959</v>
      </c>
      <c r="I21" s="42">
        <v>9.0058356162532256</v>
      </c>
    </row>
    <row r="23" spans="1:9">
      <c r="I23" s="45" t="s">
        <v>118</v>
      </c>
    </row>
    <row r="25" spans="1:9">
      <c r="A25" s="1" t="s">
        <v>46</v>
      </c>
    </row>
    <row r="26" spans="1:9" ht="17" thickBot="1"/>
    <row r="27" spans="1:9">
      <c r="A27" s="38" t="s">
        <v>47</v>
      </c>
      <c r="B27" s="5" t="s">
        <v>57</v>
      </c>
      <c r="C27" s="39" t="s">
        <v>48</v>
      </c>
    </row>
    <row r="28" spans="1:9">
      <c r="A28" s="24">
        <v>1</v>
      </c>
      <c r="B28" s="6">
        <v>186.38033301688071</v>
      </c>
      <c r="C28" s="40">
        <v>-9.6803330168807236</v>
      </c>
    </row>
    <row r="29" spans="1:9">
      <c r="A29" s="24">
        <v>2</v>
      </c>
      <c r="B29" s="6">
        <v>193.14542472487716</v>
      </c>
      <c r="C29" s="40">
        <v>-22.645424724877159</v>
      </c>
    </row>
    <row r="30" spans="1:9">
      <c r="A30" s="24">
        <v>3</v>
      </c>
      <c r="B30" s="6">
        <v>198.10078502977692</v>
      </c>
      <c r="C30" s="40">
        <v>13.699214970223096</v>
      </c>
    </row>
    <row r="31" spans="1:9">
      <c r="A31" s="24">
        <v>4</v>
      </c>
      <c r="B31" s="6">
        <v>195.37713799759723</v>
      </c>
      <c r="C31" s="40">
        <v>26.722862002402763</v>
      </c>
    </row>
    <row r="32" spans="1:9">
      <c r="A32" s="24">
        <v>5</v>
      </c>
      <c r="B32" s="6">
        <v>206.78116864523537</v>
      </c>
      <c r="C32" s="40">
        <v>69.318831354764654</v>
      </c>
    </row>
    <row r="33" spans="1:9">
      <c r="A33" s="24">
        <v>6</v>
      </c>
      <c r="B33" s="6">
        <v>205.4721253813282</v>
      </c>
      <c r="C33" s="40">
        <v>-4.9721253813281976</v>
      </c>
    </row>
    <row r="34" spans="1:9">
      <c r="A34" s="24">
        <v>7</v>
      </c>
      <c r="B34" s="6">
        <v>219.13420324081</v>
      </c>
      <c r="C34" s="40">
        <v>-31.334203240809984</v>
      </c>
    </row>
    <row r="35" spans="1:9">
      <c r="A35" s="24">
        <v>8</v>
      </c>
      <c r="B35" s="6">
        <v>223.94012494279411</v>
      </c>
      <c r="C35" s="40">
        <v>17.559875057205886</v>
      </c>
    </row>
    <row r="36" spans="1:9">
      <c r="A36" s="24">
        <v>9</v>
      </c>
      <c r="B36" s="6">
        <v>220.61048941489742</v>
      </c>
      <c r="C36" s="40">
        <v>-78.21048941489741</v>
      </c>
    </row>
    <row r="37" spans="1:9">
      <c r="A37" s="24">
        <v>10</v>
      </c>
      <c r="B37" s="6">
        <v>231.44335973783427</v>
      </c>
      <c r="C37" s="40">
        <v>75.656640262165752</v>
      </c>
    </row>
    <row r="38" spans="1:9">
      <c r="A38" s="24">
        <v>11</v>
      </c>
      <c r="B38" s="6">
        <v>240.31706005475874</v>
      </c>
      <c r="C38" s="40">
        <v>-70.417060054758736</v>
      </c>
    </row>
    <row r="39" spans="1:9">
      <c r="A39" s="24">
        <v>12</v>
      </c>
      <c r="B39" s="6">
        <v>243.16381175073047</v>
      </c>
      <c r="C39" s="40">
        <v>35.836188249269526</v>
      </c>
    </row>
    <row r="40" spans="1:9">
      <c r="A40" s="24">
        <v>13</v>
      </c>
      <c r="B40" s="6">
        <v>246.91542914825052</v>
      </c>
      <c r="C40" s="40">
        <v>-1.115429148250513</v>
      </c>
    </row>
    <row r="41" spans="1:9">
      <c r="A41" s="24">
        <v>14</v>
      </c>
      <c r="B41" s="6">
        <v>238.71870980823036</v>
      </c>
      <c r="C41" s="40">
        <v>-5.0187098082303692</v>
      </c>
    </row>
    <row r="42" spans="1:9">
      <c r="A42" s="24">
        <v>15</v>
      </c>
      <c r="B42" s="6">
        <v>253.49651423015334</v>
      </c>
      <c r="C42" s="40">
        <v>-65.196514230153326</v>
      </c>
    </row>
    <row r="43" spans="1:9">
      <c r="A43" s="24">
        <v>16</v>
      </c>
      <c r="B43" s="6">
        <v>258.0035587263061</v>
      </c>
      <c r="C43" s="40">
        <v>51.796441273693915</v>
      </c>
      <c r="I43" s="45" t="s">
        <v>119</v>
      </c>
    </row>
    <row r="44" spans="1:9">
      <c r="A44" s="24">
        <v>17</v>
      </c>
      <c r="B44" s="6">
        <v>257.4151143900159</v>
      </c>
      <c r="C44" s="40">
        <v>-34.515114390015896</v>
      </c>
    </row>
    <row r="45" spans="1:9">
      <c r="A45" s="24">
        <v>18</v>
      </c>
      <c r="B45" s="6">
        <v>271.83261934813032</v>
      </c>
      <c r="C45" s="40">
        <v>-76.732619348130328</v>
      </c>
    </row>
    <row r="46" spans="1:9">
      <c r="A46" s="24">
        <v>19</v>
      </c>
      <c r="B46" s="6">
        <v>275.88311395148173</v>
      </c>
      <c r="C46" s="40">
        <v>60.116886048518268</v>
      </c>
    </row>
    <row r="47" spans="1:9">
      <c r="A47" s="24">
        <v>20</v>
      </c>
      <c r="B47" s="6">
        <v>273.45834412513335</v>
      </c>
      <c r="C47" s="40">
        <v>40.141655874866672</v>
      </c>
    </row>
    <row r="48" spans="1:9">
      <c r="A48" s="24">
        <v>21</v>
      </c>
      <c r="B48" s="6">
        <v>270.40099171610666</v>
      </c>
      <c r="C48" s="40">
        <v>5.3990082838933517</v>
      </c>
    </row>
    <row r="49" spans="1:3">
      <c r="A49" s="24">
        <v>22</v>
      </c>
      <c r="B49" s="6">
        <v>285.02935753511395</v>
      </c>
      <c r="C49" s="40">
        <v>-49.229357535113934</v>
      </c>
    </row>
    <row r="50" spans="1:3">
      <c r="A50" s="24">
        <v>23</v>
      </c>
      <c r="B50" s="6">
        <v>288.93041353554969</v>
      </c>
      <c r="C50" s="40">
        <v>59.769586464450299</v>
      </c>
    </row>
    <row r="51" spans="1:3" ht="17" thickBot="1">
      <c r="A51" s="41">
        <v>24</v>
      </c>
      <c r="B51" s="7">
        <v>296.74980954801015</v>
      </c>
      <c r="C51" s="42">
        <v>-6.949809548010137</v>
      </c>
    </row>
    <row r="67" spans="4:4">
      <c r="D67" s="22"/>
    </row>
    <row r="104" spans="1:3">
      <c r="A104" s="13"/>
      <c r="B104" s="13"/>
      <c r="C104" s="13"/>
    </row>
    <row r="105" spans="1:3">
      <c r="A105" s="13"/>
      <c r="B105" s="13"/>
      <c r="C105" s="13"/>
    </row>
    <row r="106" spans="1:3">
      <c r="A106" s="14"/>
      <c r="B106" s="14"/>
      <c r="C106" s="14"/>
    </row>
    <row r="107" spans="1:3">
      <c r="A107" s="6"/>
      <c r="B107" s="6"/>
      <c r="C107" s="6"/>
    </row>
    <row r="108" spans="1:3">
      <c r="A108" s="6"/>
      <c r="B108" s="6"/>
      <c r="C108" s="6"/>
    </row>
    <row r="109" spans="1:3">
      <c r="A109" s="6"/>
      <c r="B109" s="6"/>
      <c r="C109" s="6"/>
    </row>
    <row r="110" spans="1:3">
      <c r="A110" s="6"/>
      <c r="B110" s="6"/>
      <c r="C110" s="6"/>
    </row>
    <row r="111" spans="1:3">
      <c r="A111" s="6"/>
      <c r="B111" s="6"/>
      <c r="C111" s="6"/>
    </row>
    <row r="112" spans="1:3">
      <c r="A112" s="6"/>
      <c r="B112" s="6"/>
      <c r="C112" s="6"/>
    </row>
    <row r="113" spans="1:3">
      <c r="A113" s="6"/>
      <c r="B113" s="6"/>
      <c r="C113" s="6"/>
    </row>
    <row r="114" spans="1:3">
      <c r="A114" s="6"/>
      <c r="B114" s="6"/>
      <c r="C114" s="6"/>
    </row>
    <row r="115" spans="1:3">
      <c r="A115" s="6"/>
      <c r="B115" s="6"/>
      <c r="C115" s="6"/>
    </row>
    <row r="116" spans="1:3">
      <c r="A116" s="6"/>
      <c r="B116" s="6"/>
      <c r="C116" s="6"/>
    </row>
    <row r="117" spans="1:3">
      <c r="A117" s="6"/>
      <c r="B117" s="6"/>
      <c r="C117" s="6"/>
    </row>
    <row r="118" spans="1:3">
      <c r="A118" s="6"/>
      <c r="B118" s="6"/>
      <c r="C118" s="6"/>
    </row>
    <row r="119" spans="1:3">
      <c r="A119" s="6"/>
      <c r="B119" s="6"/>
      <c r="C119" s="6"/>
    </row>
    <row r="120" spans="1:3">
      <c r="A120" s="6"/>
      <c r="B120" s="6"/>
      <c r="C120" s="6"/>
    </row>
    <row r="121" spans="1:3">
      <c r="A121" s="6"/>
      <c r="B121" s="6"/>
      <c r="C121" s="6"/>
    </row>
    <row r="122" spans="1:3">
      <c r="A122" s="6"/>
      <c r="B122" s="6"/>
      <c r="C122" s="6"/>
    </row>
    <row r="123" spans="1:3">
      <c r="A123" s="6"/>
      <c r="B123" s="6"/>
      <c r="C123" s="6"/>
    </row>
    <row r="124" spans="1:3">
      <c r="A124" s="6"/>
      <c r="B124" s="6"/>
      <c r="C124" s="6"/>
    </row>
    <row r="125" spans="1:3">
      <c r="A125" s="6"/>
      <c r="B125" s="6"/>
      <c r="C125" s="6"/>
    </row>
    <row r="126" spans="1:3">
      <c r="A126" s="6"/>
      <c r="B126" s="6"/>
      <c r="C126" s="6"/>
    </row>
    <row r="127" spans="1:3">
      <c r="A127" s="6"/>
      <c r="B127" s="6"/>
      <c r="C127" s="6"/>
    </row>
    <row r="128" spans="1:3">
      <c r="A128" s="6"/>
      <c r="B128" s="6"/>
      <c r="C128" s="6"/>
    </row>
    <row r="129" spans="1:3">
      <c r="A129" s="6"/>
      <c r="B129" s="6"/>
      <c r="C129" s="6"/>
    </row>
  </sheetData>
  <pageMargins left="0.25" right="0.25" top="0.3" bottom="0.3" header="0.3" footer="0.3"/>
  <pageSetup paperSize="9" scale="77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EFF2-9004-684C-9F04-A8870E3A8DF6}">
  <sheetPr>
    <pageSetUpPr fitToPage="1"/>
  </sheetPr>
  <dimension ref="A1:I109"/>
  <sheetViews>
    <sheetView workbookViewId="0">
      <selection activeCell="C14" sqref="C14"/>
    </sheetView>
  </sheetViews>
  <sheetFormatPr baseColWidth="10" defaultRowHeight="16"/>
  <cols>
    <col min="1" max="1" width="15.83203125" customWidth="1"/>
    <col min="2" max="3" width="14.33203125" bestFit="1" customWidth="1"/>
    <col min="4" max="4" width="12.83203125" bestFit="1" customWidth="1"/>
    <col min="5" max="5" width="12.1640625" bestFit="1" customWidth="1"/>
    <col min="6" max="6" width="13" bestFit="1" customWidth="1"/>
    <col min="7" max="7" width="12.1640625" bestFit="1" customWidth="1"/>
    <col min="8" max="8" width="12.83203125" bestFit="1" customWidth="1"/>
    <col min="9" max="9" width="12.6640625" bestFit="1" customWidth="1"/>
    <col min="11" max="11" width="11.1640625" bestFit="1" customWidth="1"/>
  </cols>
  <sheetData>
    <row r="1" spans="1:9">
      <c r="A1" s="12" t="s">
        <v>85</v>
      </c>
    </row>
    <row r="2" spans="1:9">
      <c r="B2" s="1"/>
      <c r="C2" s="1"/>
      <c r="D2" s="1"/>
      <c r="E2" s="1"/>
      <c r="F2" s="1"/>
      <c r="G2" s="1"/>
      <c r="H2" s="1"/>
      <c r="I2" s="1"/>
    </row>
    <row r="3" spans="1:9" ht="17" thickBot="1">
      <c r="A3" s="1" t="s">
        <v>23</v>
      </c>
      <c r="B3" s="1"/>
      <c r="C3" s="45" t="s">
        <v>120</v>
      </c>
      <c r="D3" s="1"/>
      <c r="E3" s="1"/>
      <c r="F3" s="1"/>
      <c r="G3" s="1"/>
      <c r="H3" s="1"/>
      <c r="I3" s="1"/>
    </row>
    <row r="4" spans="1:9">
      <c r="A4" s="47" t="s">
        <v>24</v>
      </c>
      <c r="B4" s="48"/>
      <c r="C4" s="1"/>
      <c r="D4" s="1"/>
      <c r="E4" s="1"/>
      <c r="F4" s="1"/>
      <c r="G4" s="1"/>
      <c r="H4" s="1"/>
      <c r="I4" s="1"/>
    </row>
    <row r="5" spans="1:9">
      <c r="A5" s="24" t="s">
        <v>25</v>
      </c>
      <c r="B5" s="40">
        <v>0.66410751304101878</v>
      </c>
      <c r="C5" s="1"/>
      <c r="D5" s="1"/>
      <c r="E5" s="1"/>
      <c r="F5" s="1"/>
      <c r="G5" s="1"/>
      <c r="H5" s="1"/>
      <c r="I5" s="1"/>
    </row>
    <row r="6" spans="1:9">
      <c r="A6" s="24" t="s">
        <v>26</v>
      </c>
      <c r="B6" s="40">
        <v>0.4410387888775269</v>
      </c>
      <c r="C6" s="1"/>
      <c r="D6" s="1"/>
      <c r="E6" s="1"/>
      <c r="F6" s="1"/>
      <c r="G6" s="1"/>
      <c r="H6" s="1"/>
      <c r="I6" s="1"/>
    </row>
    <row r="7" spans="1:9">
      <c r="A7" s="24" t="s">
        <v>27</v>
      </c>
      <c r="B7" s="40">
        <v>8.1706581727365571E-2</v>
      </c>
      <c r="C7" s="1"/>
      <c r="D7" s="1"/>
      <c r="E7" s="1"/>
      <c r="F7" s="1"/>
      <c r="G7" s="1"/>
      <c r="H7" s="1"/>
      <c r="I7" s="1"/>
    </row>
    <row r="8" spans="1:9">
      <c r="A8" s="24" t="s">
        <v>5</v>
      </c>
      <c r="B8" s="40">
        <v>55.136946564234485</v>
      </c>
      <c r="C8" s="1"/>
      <c r="D8" s="1"/>
      <c r="E8" s="1"/>
      <c r="F8" s="1"/>
      <c r="G8" s="1"/>
      <c r="H8" s="1"/>
      <c r="I8" s="1"/>
    </row>
    <row r="9" spans="1:9" ht="17" thickBot="1">
      <c r="A9" s="41" t="s">
        <v>28</v>
      </c>
      <c r="B9" s="42">
        <v>24</v>
      </c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 ht="17" thickBot="1">
      <c r="A11" s="1" t="s">
        <v>29</v>
      </c>
      <c r="B11" s="1"/>
      <c r="C11" s="1"/>
      <c r="D11" s="1"/>
      <c r="E11" s="1"/>
      <c r="F11" s="1"/>
      <c r="G11" s="1"/>
      <c r="H11" s="1"/>
      <c r="I11" s="1"/>
    </row>
    <row r="12" spans="1:9">
      <c r="A12" s="38"/>
      <c r="B12" s="5" t="s">
        <v>34</v>
      </c>
      <c r="C12" s="5" t="s">
        <v>35</v>
      </c>
      <c r="D12" s="5" t="s">
        <v>36</v>
      </c>
      <c r="E12" s="5" t="s">
        <v>37</v>
      </c>
      <c r="F12" s="39" t="s">
        <v>38</v>
      </c>
      <c r="G12" s="1"/>
      <c r="H12" s="1"/>
      <c r="I12" s="1"/>
    </row>
    <row r="13" spans="1:9">
      <c r="A13" s="24" t="s">
        <v>30</v>
      </c>
      <c r="B13" s="6">
        <v>9</v>
      </c>
      <c r="C13" s="6">
        <v>33582.155980018513</v>
      </c>
      <c r="D13" s="6">
        <v>3731.3506644465015</v>
      </c>
      <c r="E13" s="6">
        <v>1.2273845207903149</v>
      </c>
      <c r="F13" s="40">
        <v>0.35266289190167432</v>
      </c>
      <c r="G13" s="1"/>
      <c r="H13" s="1"/>
      <c r="I13" s="1"/>
    </row>
    <row r="14" spans="1:9">
      <c r="A14" s="24" t="s">
        <v>31</v>
      </c>
      <c r="B14" s="6">
        <v>14</v>
      </c>
      <c r="C14" s="6">
        <v>42561.16026998149</v>
      </c>
      <c r="D14" s="6">
        <v>3040.0828764272492</v>
      </c>
      <c r="E14" s="6"/>
      <c r="F14" s="40"/>
      <c r="G14" s="1"/>
      <c r="H14" s="1"/>
      <c r="I14" s="1"/>
    </row>
    <row r="15" spans="1:9" ht="17" thickBot="1">
      <c r="A15" s="41" t="s">
        <v>32</v>
      </c>
      <c r="B15" s="7">
        <v>23</v>
      </c>
      <c r="C15" s="7">
        <v>76143.316250000003</v>
      </c>
      <c r="D15" s="7"/>
      <c r="E15" s="7"/>
      <c r="F15" s="42"/>
      <c r="G15" s="1"/>
      <c r="H15" s="1"/>
      <c r="I15" s="1"/>
    </row>
    <row r="16" spans="1:9" ht="17" thickBot="1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38"/>
      <c r="B17" s="5" t="s">
        <v>39</v>
      </c>
      <c r="C17" s="5" t="s">
        <v>5</v>
      </c>
      <c r="D17" s="5" t="s">
        <v>40</v>
      </c>
      <c r="E17" s="5" t="s">
        <v>41</v>
      </c>
      <c r="F17" s="5" t="s">
        <v>42</v>
      </c>
      <c r="G17" s="5" t="s">
        <v>43</v>
      </c>
      <c r="H17" s="5" t="s">
        <v>44</v>
      </c>
      <c r="I17" s="39" t="s">
        <v>45</v>
      </c>
    </row>
    <row r="18" spans="1:9">
      <c r="A18" s="24" t="s">
        <v>33</v>
      </c>
      <c r="B18" s="6">
        <v>1967.7576000897072</v>
      </c>
      <c r="C18" s="6">
        <v>19572.712462332216</v>
      </c>
      <c r="D18" s="6">
        <v>0.10053576395589864</v>
      </c>
      <c r="E18" s="6">
        <v>0.92134455053397479</v>
      </c>
      <c r="F18" s="6">
        <v>-40011.535535563336</v>
      </c>
      <c r="G18" s="6">
        <v>43947.050735742756</v>
      </c>
      <c r="H18" s="6">
        <v>-40011.535535563336</v>
      </c>
      <c r="I18" s="40">
        <v>43947.050735742756</v>
      </c>
    </row>
    <row r="19" spans="1:9">
      <c r="A19" s="24" t="s">
        <v>60</v>
      </c>
      <c r="B19" s="6">
        <v>23.772628146173655</v>
      </c>
      <c r="C19" s="6">
        <v>41.022582653377619</v>
      </c>
      <c r="D19" s="6">
        <v>0.57950101160235756</v>
      </c>
      <c r="E19" s="6">
        <v>0.57145917831139359</v>
      </c>
      <c r="F19" s="6">
        <v>-64.212061032798502</v>
      </c>
      <c r="G19" s="6">
        <v>111.75731732514582</v>
      </c>
      <c r="H19" s="6">
        <v>-64.212061032798502</v>
      </c>
      <c r="I19" s="40">
        <v>111.75731732514582</v>
      </c>
    </row>
    <row r="20" spans="1:9">
      <c r="A20" s="24" t="s">
        <v>61</v>
      </c>
      <c r="B20" s="6">
        <v>-59.29443803758825</v>
      </c>
      <c r="C20" s="6">
        <v>689.24617844116335</v>
      </c>
      <c r="D20" s="6">
        <v>-8.6027953280338493E-2</v>
      </c>
      <c r="E20" s="6">
        <v>0.93266243765712287</v>
      </c>
      <c r="F20" s="6">
        <v>-1537.5804662564149</v>
      </c>
      <c r="G20" s="6">
        <v>1418.9915901812385</v>
      </c>
      <c r="H20" s="6">
        <v>-1537.5804662564149</v>
      </c>
      <c r="I20" s="40">
        <v>1418.9915901812385</v>
      </c>
    </row>
    <row r="21" spans="1:9">
      <c r="A21" s="24" t="s">
        <v>79</v>
      </c>
      <c r="B21" s="6">
        <v>-118.09881517847954</v>
      </c>
      <c r="C21" s="6">
        <v>157.19472202831696</v>
      </c>
      <c r="D21" s="6">
        <v>-0.75128995207107074</v>
      </c>
      <c r="E21" s="6">
        <v>0.46492065659912329</v>
      </c>
      <c r="F21" s="6">
        <v>-455.2479623957534</v>
      </c>
      <c r="G21" s="6">
        <v>219.05033203879435</v>
      </c>
      <c r="H21" s="6">
        <v>-455.2479623957534</v>
      </c>
      <c r="I21" s="40">
        <v>219.05033203879435</v>
      </c>
    </row>
    <row r="22" spans="1:9">
      <c r="A22" s="24" t="s">
        <v>51</v>
      </c>
      <c r="B22" s="6">
        <v>1.6927640219940216E-2</v>
      </c>
      <c r="C22" s="6">
        <v>5.766712417879525E-2</v>
      </c>
      <c r="D22" s="6">
        <v>0.29354056511395571</v>
      </c>
      <c r="E22" s="6">
        <v>0.77341551041460099</v>
      </c>
      <c r="F22" s="6">
        <v>-0.10675604004924279</v>
      </c>
      <c r="G22" s="6">
        <v>0.14061132048912323</v>
      </c>
      <c r="H22" s="6">
        <v>-0.10675604004924279</v>
      </c>
      <c r="I22" s="40">
        <v>0.14061132048912323</v>
      </c>
    </row>
    <row r="23" spans="1:9">
      <c r="A23" s="24" t="s">
        <v>52</v>
      </c>
      <c r="B23" s="6">
        <v>0.53692233963963731</v>
      </c>
      <c r="C23" s="6">
        <v>6.0251749186885633</v>
      </c>
      <c r="D23" s="6">
        <v>8.9113153872801346E-2</v>
      </c>
      <c r="E23" s="6">
        <v>0.9302542467633933</v>
      </c>
      <c r="F23" s="6">
        <v>-12.385792618339831</v>
      </c>
      <c r="G23" s="6">
        <v>13.459637297619107</v>
      </c>
      <c r="H23" s="6">
        <v>-12.385792618339831</v>
      </c>
      <c r="I23" s="40">
        <v>13.459637297619107</v>
      </c>
    </row>
    <row r="24" spans="1:9">
      <c r="A24" s="24" t="s">
        <v>81</v>
      </c>
      <c r="B24" s="6">
        <v>-0.2244412174893981</v>
      </c>
      <c r="C24" s="6">
        <v>0.4872187975686561</v>
      </c>
      <c r="D24" s="6">
        <v>-0.46065796026223954</v>
      </c>
      <c r="E24" s="6">
        <v>0.65211828115299775</v>
      </c>
      <c r="F24" s="6">
        <v>-1.2694216086179713</v>
      </c>
      <c r="G24" s="6">
        <v>0.82053917363917495</v>
      </c>
      <c r="H24" s="6">
        <v>-1.2694216086179713</v>
      </c>
      <c r="I24" s="40">
        <v>0.82053917363917495</v>
      </c>
    </row>
    <row r="25" spans="1:9">
      <c r="A25" s="24" t="s">
        <v>53</v>
      </c>
      <c r="B25" s="6">
        <v>-0.45084297661424283</v>
      </c>
      <c r="C25" s="6">
        <v>0.66800350852585122</v>
      </c>
      <c r="D25" s="6">
        <v>-0.67491109082519973</v>
      </c>
      <c r="E25" s="6">
        <v>0.51072525268145452</v>
      </c>
      <c r="F25" s="6">
        <v>-1.8835680091828759</v>
      </c>
      <c r="G25" s="6">
        <v>0.98188205595439038</v>
      </c>
      <c r="H25" s="6">
        <v>-1.8835680091828759</v>
      </c>
      <c r="I25" s="40">
        <v>0.98188205595439038</v>
      </c>
    </row>
    <row r="26" spans="1:9">
      <c r="A26" s="24" t="s">
        <v>82</v>
      </c>
      <c r="B26" s="6">
        <v>8.3108694008401651E-2</v>
      </c>
      <c r="C26" s="6">
        <v>0.21288358855110284</v>
      </c>
      <c r="D26" s="6">
        <v>0.39039502562900175</v>
      </c>
      <c r="E26" s="6">
        <v>0.7021200978704959</v>
      </c>
      <c r="F26" s="6">
        <v>-0.37348119279217484</v>
      </c>
      <c r="G26" s="6">
        <v>0.53969858080897815</v>
      </c>
      <c r="H26" s="6">
        <v>-0.37348119279217484</v>
      </c>
      <c r="I26" s="40">
        <v>0.53969858080897815</v>
      </c>
    </row>
    <row r="27" spans="1:9" ht="17" thickBot="1">
      <c r="A27" s="41" t="s">
        <v>83</v>
      </c>
      <c r="B27" s="7">
        <v>1.9616137350370415</v>
      </c>
      <c r="C27" s="7">
        <v>2.6822995119990996</v>
      </c>
      <c r="D27" s="7">
        <v>0.7313179330875933</v>
      </c>
      <c r="E27" s="7">
        <v>0.47664810027431037</v>
      </c>
      <c r="F27" s="7">
        <v>-3.7913465513070497</v>
      </c>
      <c r="G27" s="7">
        <v>7.7145740213811331</v>
      </c>
      <c r="H27" s="7">
        <v>-3.7913465513070497</v>
      </c>
      <c r="I27" s="42">
        <v>7.7145740213811331</v>
      </c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45" t="s">
        <v>121</v>
      </c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 t="s">
        <v>46</v>
      </c>
      <c r="B31" s="1"/>
      <c r="C31" s="1"/>
      <c r="D31" s="1"/>
      <c r="E31" s="1"/>
      <c r="F31" s="1"/>
      <c r="G31" s="1"/>
      <c r="H31" s="1"/>
      <c r="I31" s="1"/>
    </row>
    <row r="32" spans="1:9" ht="17" thickBot="1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38" t="s">
        <v>47</v>
      </c>
      <c r="B33" s="5" t="s">
        <v>57</v>
      </c>
      <c r="C33" s="39" t="s">
        <v>48</v>
      </c>
      <c r="D33" s="1"/>
      <c r="E33" s="1"/>
      <c r="F33" s="1"/>
      <c r="G33" s="1"/>
      <c r="H33" s="1"/>
      <c r="I33" s="1"/>
    </row>
    <row r="34" spans="1:9">
      <c r="A34" s="24">
        <v>1</v>
      </c>
      <c r="B34" s="6">
        <v>166.21817747726362</v>
      </c>
      <c r="C34" s="40">
        <v>10.481822522736365</v>
      </c>
      <c r="D34" s="1"/>
      <c r="E34" s="1"/>
      <c r="F34" s="1"/>
      <c r="G34" s="1"/>
      <c r="H34" s="1"/>
      <c r="I34" s="1"/>
    </row>
    <row r="35" spans="1:9">
      <c r="A35" s="24">
        <v>2</v>
      </c>
      <c r="B35" s="6">
        <v>197.44800445875458</v>
      </c>
      <c r="C35" s="40">
        <v>-26.948004458754582</v>
      </c>
      <c r="D35" s="1"/>
      <c r="E35" s="1"/>
      <c r="F35" s="1"/>
      <c r="G35" s="1"/>
      <c r="H35" s="1"/>
      <c r="I35" s="1"/>
    </row>
    <row r="36" spans="1:9">
      <c r="A36" s="24">
        <v>3</v>
      </c>
      <c r="B36" s="6">
        <v>199.40051883736317</v>
      </c>
      <c r="C36" s="40">
        <v>12.399481162636846</v>
      </c>
      <c r="D36" s="1"/>
      <c r="E36" s="1"/>
      <c r="F36" s="1"/>
      <c r="G36" s="1"/>
      <c r="H36" s="1"/>
      <c r="I36" s="1"/>
    </row>
    <row r="37" spans="1:9">
      <c r="A37" s="24">
        <v>4</v>
      </c>
      <c r="B37" s="6">
        <v>193.65631775151672</v>
      </c>
      <c r="C37" s="40">
        <v>28.44368224848327</v>
      </c>
      <c r="D37" s="1"/>
      <c r="E37" s="1"/>
      <c r="F37" s="1"/>
      <c r="G37" s="1"/>
      <c r="H37" s="1"/>
      <c r="I37" s="1"/>
    </row>
    <row r="38" spans="1:9">
      <c r="A38" s="24">
        <v>5</v>
      </c>
      <c r="B38" s="6">
        <v>227.50266815793293</v>
      </c>
      <c r="C38" s="40">
        <v>48.597331842067092</v>
      </c>
      <c r="D38" s="1"/>
      <c r="E38" s="1"/>
      <c r="F38" s="1"/>
      <c r="G38" s="1"/>
      <c r="H38" s="1"/>
      <c r="I38" s="1"/>
    </row>
    <row r="39" spans="1:9">
      <c r="A39" s="24">
        <v>6</v>
      </c>
      <c r="B39" s="6">
        <v>249.06405266847332</v>
      </c>
      <c r="C39" s="40">
        <v>-48.564052668473323</v>
      </c>
      <c r="D39" s="1"/>
      <c r="E39" s="1"/>
      <c r="F39" s="1"/>
      <c r="G39" s="1"/>
      <c r="H39" s="1"/>
      <c r="I39" s="1"/>
    </row>
    <row r="40" spans="1:9">
      <c r="A40" s="24">
        <v>7</v>
      </c>
      <c r="B40" s="6">
        <v>231.71462162886507</v>
      </c>
      <c r="C40" s="40">
        <v>-43.914621628865063</v>
      </c>
      <c r="D40" s="1"/>
      <c r="E40" s="1"/>
      <c r="F40" s="1"/>
      <c r="G40" s="1"/>
      <c r="H40" s="1"/>
      <c r="I40" s="1"/>
    </row>
    <row r="41" spans="1:9">
      <c r="A41" s="24">
        <v>8</v>
      </c>
      <c r="B41" s="6">
        <v>232.25421785379933</v>
      </c>
      <c r="C41" s="40">
        <v>9.2457821462006677</v>
      </c>
      <c r="D41" s="1"/>
      <c r="E41" s="1"/>
      <c r="F41" s="1"/>
      <c r="G41" s="1"/>
      <c r="H41" s="1"/>
      <c r="I41" s="1"/>
    </row>
    <row r="42" spans="1:9">
      <c r="A42" s="24">
        <v>9</v>
      </c>
      <c r="B42" s="6">
        <v>201.80581470742391</v>
      </c>
      <c r="C42" s="40">
        <v>-59.4058147074239</v>
      </c>
      <c r="D42" s="1"/>
      <c r="E42" s="1"/>
      <c r="F42" s="1"/>
      <c r="G42" s="1"/>
      <c r="H42" s="1"/>
      <c r="I42" s="1"/>
    </row>
    <row r="43" spans="1:9">
      <c r="A43" s="24">
        <v>10</v>
      </c>
      <c r="B43" s="6">
        <v>234.26043486476351</v>
      </c>
      <c r="C43" s="40">
        <v>72.839565135236512</v>
      </c>
      <c r="D43" s="1"/>
      <c r="E43" s="1"/>
      <c r="F43" s="1"/>
      <c r="G43" s="1"/>
      <c r="H43" s="1"/>
      <c r="I43" s="1"/>
    </row>
    <row r="44" spans="1:9">
      <c r="A44" s="24">
        <v>11</v>
      </c>
      <c r="B44" s="6">
        <v>236.37601943924892</v>
      </c>
      <c r="C44" s="40">
        <v>-66.476019439248915</v>
      </c>
      <c r="D44" s="1"/>
      <c r="E44" s="1"/>
      <c r="F44" s="1"/>
      <c r="G44" s="1"/>
      <c r="H44" s="1"/>
      <c r="I44" s="1"/>
    </row>
    <row r="45" spans="1:9">
      <c r="A45" s="24">
        <v>12</v>
      </c>
      <c r="B45" s="6">
        <v>229.92377840374843</v>
      </c>
      <c r="C45" s="40">
        <v>49.076221596251571</v>
      </c>
      <c r="D45" s="1"/>
      <c r="E45" s="1"/>
      <c r="F45" s="1"/>
      <c r="G45" s="1"/>
      <c r="H45" s="1"/>
      <c r="I45" s="1"/>
    </row>
    <row r="46" spans="1:9">
      <c r="A46" s="24">
        <v>13</v>
      </c>
      <c r="B46" s="6">
        <v>230.17923779143257</v>
      </c>
      <c r="C46" s="40">
        <v>15.620762208567442</v>
      </c>
      <c r="D46" s="1"/>
      <c r="E46" s="1"/>
      <c r="F46" s="1"/>
      <c r="G46" s="1"/>
      <c r="H46" s="1"/>
      <c r="I46" s="1"/>
    </row>
    <row r="47" spans="1:9">
      <c r="A47" s="24">
        <v>14</v>
      </c>
      <c r="B47" s="6">
        <v>203.10291210102037</v>
      </c>
      <c r="C47" s="40">
        <v>30.597087898979623</v>
      </c>
      <c r="D47" s="1"/>
      <c r="E47" s="1"/>
      <c r="F47" s="1"/>
      <c r="G47" s="1"/>
      <c r="H47" s="1"/>
      <c r="I47" s="1"/>
    </row>
    <row r="48" spans="1:9">
      <c r="A48" s="24">
        <v>15</v>
      </c>
      <c r="B48" s="6">
        <v>254.55475724349822</v>
      </c>
      <c r="C48" s="40">
        <v>-66.254757243498204</v>
      </c>
      <c r="D48" s="1"/>
      <c r="E48" s="1"/>
      <c r="F48" s="1"/>
      <c r="G48" s="1"/>
      <c r="H48" s="1"/>
      <c r="I48" s="45" t="s">
        <v>122</v>
      </c>
    </row>
    <row r="49" spans="1:9">
      <c r="A49" s="24">
        <v>16</v>
      </c>
      <c r="B49" s="6">
        <v>238.92999366431559</v>
      </c>
      <c r="C49" s="40">
        <v>70.870006335684423</v>
      </c>
      <c r="D49" s="1"/>
      <c r="E49" s="1"/>
      <c r="F49" s="1"/>
      <c r="G49" s="1"/>
      <c r="H49" s="1"/>
      <c r="I49" s="1"/>
    </row>
    <row r="50" spans="1:9">
      <c r="A50" s="24">
        <v>17</v>
      </c>
      <c r="B50" s="6">
        <v>244.76915412043923</v>
      </c>
      <c r="C50" s="40">
        <v>-21.869154120439219</v>
      </c>
      <c r="D50" s="1"/>
      <c r="E50" s="1"/>
      <c r="F50" s="1"/>
      <c r="G50" s="1"/>
      <c r="H50" s="1"/>
      <c r="I50" s="1"/>
    </row>
    <row r="51" spans="1:9">
      <c r="A51" s="24">
        <v>18</v>
      </c>
      <c r="B51" s="6">
        <v>239.51633374415906</v>
      </c>
      <c r="C51" s="40">
        <v>-44.416333744159061</v>
      </c>
      <c r="D51" s="1"/>
      <c r="E51" s="1"/>
      <c r="F51" s="1"/>
      <c r="G51" s="1"/>
      <c r="H51" s="1"/>
      <c r="I51" s="1"/>
    </row>
    <row r="52" spans="1:9">
      <c r="A52" s="24">
        <v>19</v>
      </c>
      <c r="B52" s="6">
        <v>297.57783893240912</v>
      </c>
      <c r="C52" s="40">
        <v>38.422161067590878</v>
      </c>
      <c r="D52" s="1"/>
      <c r="E52" s="1"/>
      <c r="F52" s="1"/>
      <c r="G52" s="1"/>
      <c r="H52" s="1"/>
      <c r="I52" s="1"/>
    </row>
    <row r="53" spans="1:9">
      <c r="A53" s="24">
        <v>20</v>
      </c>
      <c r="B53" s="6">
        <v>291.14814619857998</v>
      </c>
      <c r="C53" s="40">
        <v>22.451853801420043</v>
      </c>
      <c r="D53" s="1"/>
      <c r="E53" s="1"/>
      <c r="F53" s="1"/>
      <c r="G53" s="1"/>
      <c r="H53" s="1"/>
      <c r="I53" s="1"/>
    </row>
    <row r="54" spans="1:9">
      <c r="A54" s="24">
        <v>21</v>
      </c>
      <c r="B54" s="6">
        <v>286.43114616792491</v>
      </c>
      <c r="C54" s="40">
        <v>-10.631146167924896</v>
      </c>
      <c r="D54" s="1"/>
      <c r="E54" s="1"/>
      <c r="F54" s="1"/>
      <c r="G54" s="1"/>
      <c r="H54" s="1"/>
      <c r="I54" s="1"/>
    </row>
    <row r="55" spans="1:9">
      <c r="A55" s="24">
        <v>22</v>
      </c>
      <c r="B55" s="6">
        <v>282.57493529899148</v>
      </c>
      <c r="C55" s="40">
        <v>-46.774935298991466</v>
      </c>
      <c r="D55" s="1"/>
      <c r="E55" s="1"/>
      <c r="F55" s="1"/>
      <c r="G55" s="1"/>
      <c r="H55" s="1"/>
      <c r="I55" s="1"/>
    </row>
    <row r="56" spans="1:9">
      <c r="A56" s="24">
        <v>23</v>
      </c>
      <c r="B56" s="6">
        <v>316.91743552870958</v>
      </c>
      <c r="C56" s="40">
        <v>31.782564471290414</v>
      </c>
      <c r="D56" s="1"/>
      <c r="E56" s="1"/>
      <c r="F56" s="1"/>
      <c r="G56" s="1"/>
      <c r="H56" s="1"/>
      <c r="I56" s="1"/>
    </row>
    <row r="57" spans="1:9" ht="17" thickBot="1">
      <c r="A57" s="41">
        <v>24</v>
      </c>
      <c r="B57" s="7">
        <v>295.37348295936545</v>
      </c>
      <c r="C57" s="42">
        <v>-5.5734829593654354</v>
      </c>
      <c r="D57" s="1"/>
      <c r="E57" s="1"/>
      <c r="F57" s="1"/>
      <c r="G57" s="1"/>
      <c r="H57" s="1"/>
      <c r="I57" s="1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0"/>
      <c r="B63" s="10"/>
      <c r="C63" s="10"/>
      <c r="D63" s="10"/>
      <c r="E63" s="10"/>
      <c r="F63" s="10"/>
      <c r="G63" s="10"/>
      <c r="H63" s="10"/>
      <c r="I63" s="10"/>
    </row>
    <row r="64" spans="1:9">
      <c r="A64" s="9"/>
      <c r="B64" s="9"/>
      <c r="C64" s="10"/>
      <c r="D64" s="10"/>
      <c r="E64" s="10"/>
      <c r="F64" s="10"/>
      <c r="G64" s="10"/>
      <c r="H64" s="10"/>
      <c r="I64" s="10"/>
    </row>
    <row r="65" spans="1:9">
      <c r="A65" s="2"/>
      <c r="B65" s="2"/>
      <c r="C65" s="10"/>
      <c r="D65" s="10"/>
      <c r="E65" s="10"/>
      <c r="F65" s="10"/>
      <c r="G65" s="10"/>
      <c r="H65" s="10"/>
      <c r="I65" s="10"/>
    </row>
    <row r="66" spans="1:9">
      <c r="A66" s="2"/>
      <c r="B66" s="2"/>
      <c r="C66" s="10"/>
      <c r="D66" s="10"/>
      <c r="E66" s="10"/>
      <c r="F66" s="10"/>
      <c r="G66" s="10"/>
      <c r="H66" s="10"/>
      <c r="I66" s="10"/>
    </row>
    <row r="67" spans="1:9">
      <c r="A67" s="2"/>
      <c r="B67" s="2"/>
      <c r="C67" s="10"/>
      <c r="D67" s="10"/>
      <c r="E67" s="10"/>
      <c r="F67" s="10"/>
      <c r="G67" s="10"/>
      <c r="H67" s="10"/>
      <c r="I67" s="10"/>
    </row>
    <row r="68" spans="1:9">
      <c r="A68" s="2"/>
      <c r="B68" s="2"/>
      <c r="C68" s="10"/>
      <c r="D68" s="10"/>
      <c r="E68" s="10"/>
      <c r="F68" s="10"/>
      <c r="G68" s="10"/>
      <c r="H68" s="10"/>
      <c r="I68" s="10"/>
    </row>
    <row r="69" spans="1:9">
      <c r="A69" s="2"/>
      <c r="B69" s="2"/>
      <c r="C69" s="10"/>
      <c r="D69" s="10"/>
      <c r="E69" s="10"/>
      <c r="F69" s="10"/>
      <c r="G69" s="10"/>
      <c r="H69" s="10"/>
      <c r="I69" s="10"/>
    </row>
    <row r="70" spans="1:9">
      <c r="A70" s="10"/>
      <c r="B70" s="10"/>
      <c r="C70" s="10"/>
      <c r="D70" s="10"/>
      <c r="E70" s="10"/>
      <c r="F70" s="10"/>
      <c r="G70" s="10"/>
      <c r="H70" s="10"/>
      <c r="I70" s="10"/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8"/>
      <c r="B72" s="8"/>
      <c r="C72" s="8"/>
      <c r="D72" s="8"/>
      <c r="E72" s="8"/>
      <c r="F72" s="8"/>
      <c r="G72" s="10"/>
      <c r="H72" s="10"/>
      <c r="I72" s="10"/>
    </row>
    <row r="73" spans="1:9">
      <c r="A73" s="2"/>
      <c r="B73" s="2"/>
      <c r="C73" s="2"/>
      <c r="D73" s="2"/>
      <c r="E73" s="2"/>
      <c r="F73" s="2"/>
      <c r="G73" s="10"/>
      <c r="H73" s="10"/>
      <c r="I73" s="10"/>
    </row>
    <row r="74" spans="1:9">
      <c r="A74" s="2"/>
      <c r="B74" s="2"/>
      <c r="C74" s="2"/>
      <c r="D74" s="2"/>
      <c r="E74" s="2"/>
      <c r="F74" s="2"/>
      <c r="G74" s="10"/>
      <c r="H74" s="10"/>
      <c r="I74" s="10"/>
    </row>
    <row r="75" spans="1:9">
      <c r="A75" s="2"/>
      <c r="B75" s="2"/>
      <c r="C75" s="2"/>
      <c r="D75" s="2"/>
      <c r="E75" s="2"/>
      <c r="F75" s="2"/>
      <c r="G75" s="10"/>
      <c r="H75" s="10"/>
      <c r="I75" s="10"/>
    </row>
    <row r="76" spans="1:9">
      <c r="A76" s="10"/>
      <c r="B76" s="10"/>
      <c r="C76" s="10"/>
      <c r="D76" s="10"/>
      <c r="E76" s="10"/>
      <c r="F76" s="10"/>
      <c r="G76" s="10"/>
      <c r="H76" s="10"/>
      <c r="I76" s="10"/>
    </row>
    <row r="77" spans="1:9">
      <c r="A77" s="8"/>
      <c r="B77" s="8"/>
      <c r="C77" s="8"/>
      <c r="D77" s="8"/>
      <c r="E77" s="8"/>
      <c r="F77" s="8"/>
      <c r="G77" s="8"/>
      <c r="H77" s="8"/>
      <c r="I77" s="8"/>
    </row>
    <row r="78" spans="1:9">
      <c r="A78" s="2"/>
      <c r="B78" s="2"/>
      <c r="C78" s="2"/>
      <c r="D78" s="2"/>
      <c r="E78" s="2"/>
      <c r="F78" s="2"/>
      <c r="G78" s="2"/>
      <c r="H78" s="2"/>
      <c r="I78" s="2"/>
    </row>
    <row r="79" spans="1:9">
      <c r="A79" s="2"/>
      <c r="B79" s="2"/>
      <c r="C79" s="2"/>
      <c r="D79" s="2"/>
      <c r="E79" s="2"/>
      <c r="F79" s="2"/>
      <c r="G79" s="2"/>
      <c r="H79" s="2"/>
      <c r="I79" s="2"/>
    </row>
    <row r="80" spans="1:9">
      <c r="A80" s="10"/>
      <c r="B80" s="10"/>
      <c r="C80" s="10"/>
      <c r="D80" s="10"/>
      <c r="E80" s="10"/>
      <c r="F80" s="10"/>
      <c r="G80" s="10"/>
      <c r="H80" s="10"/>
      <c r="I80" s="10"/>
    </row>
    <row r="81" spans="1:9">
      <c r="A81" s="10"/>
      <c r="B81" s="10"/>
      <c r="C81" s="10"/>
      <c r="D81" s="10"/>
      <c r="E81" s="10"/>
      <c r="F81" s="10"/>
      <c r="G81" s="10"/>
      <c r="H81" s="10"/>
      <c r="I81" s="10"/>
    </row>
    <row r="82" spans="1:9">
      <c r="A82" s="10"/>
      <c r="B82" s="10"/>
      <c r="C82" s="10"/>
      <c r="D82" s="10"/>
      <c r="E82" s="10"/>
      <c r="F82" s="10"/>
      <c r="G82" s="10"/>
      <c r="H82" s="10"/>
      <c r="I82" s="10"/>
    </row>
    <row r="83" spans="1:9">
      <c r="A83" s="10"/>
      <c r="B83" s="10"/>
      <c r="C83" s="10"/>
      <c r="D83" s="10"/>
      <c r="E83" s="10"/>
      <c r="F83" s="10"/>
      <c r="G83" s="10"/>
      <c r="H83" s="10"/>
      <c r="I83" s="10"/>
    </row>
    <row r="84" spans="1:9">
      <c r="A84" s="10"/>
      <c r="B84" s="10"/>
      <c r="C84" s="10"/>
      <c r="D84" s="10"/>
      <c r="E84" s="10"/>
      <c r="F84" s="10"/>
      <c r="G84" s="10"/>
      <c r="H84" s="10"/>
      <c r="I84" s="10"/>
    </row>
    <row r="85" spans="1:9">
      <c r="A85" s="8"/>
      <c r="B85" s="8"/>
      <c r="C85" s="8"/>
      <c r="D85" s="10"/>
      <c r="E85" s="10"/>
      <c r="F85" s="10"/>
      <c r="G85" s="10"/>
      <c r="H85" s="10"/>
      <c r="I85" s="10"/>
    </row>
    <row r="86" spans="1:9">
      <c r="A86" s="2"/>
      <c r="B86" s="2"/>
      <c r="C86" s="2"/>
      <c r="D86" s="10"/>
      <c r="E86" s="10"/>
      <c r="F86" s="10"/>
      <c r="G86" s="10"/>
      <c r="H86" s="10"/>
      <c r="I86" s="10"/>
    </row>
    <row r="87" spans="1:9">
      <c r="A87" s="2"/>
      <c r="B87" s="2"/>
      <c r="C87" s="2"/>
      <c r="D87" s="10"/>
      <c r="E87" s="10"/>
      <c r="F87" s="10"/>
      <c r="G87" s="10"/>
      <c r="H87" s="10"/>
      <c r="I87" s="10"/>
    </row>
    <row r="88" spans="1:9">
      <c r="A88" s="2"/>
      <c r="B88" s="2"/>
      <c r="C88" s="2"/>
      <c r="D88" s="10"/>
      <c r="E88" s="10"/>
      <c r="F88" s="10"/>
      <c r="G88" s="10"/>
      <c r="H88" s="10"/>
      <c r="I88" s="10"/>
    </row>
    <row r="89" spans="1:9">
      <c r="A89" s="2"/>
      <c r="B89" s="2"/>
      <c r="C89" s="2"/>
      <c r="D89" s="10"/>
      <c r="E89" s="10"/>
      <c r="F89" s="10"/>
      <c r="G89" s="10"/>
      <c r="H89" s="10"/>
      <c r="I89" s="10"/>
    </row>
    <row r="90" spans="1:9">
      <c r="A90" s="2"/>
      <c r="B90" s="2"/>
      <c r="C90" s="2"/>
      <c r="D90" s="10"/>
      <c r="E90" s="10"/>
      <c r="F90" s="10"/>
      <c r="G90" s="10"/>
      <c r="H90" s="10"/>
      <c r="I90" s="10"/>
    </row>
    <row r="91" spans="1:9">
      <c r="A91" s="2"/>
      <c r="B91" s="2"/>
      <c r="C91" s="2"/>
      <c r="D91" s="10"/>
      <c r="E91" s="10"/>
      <c r="F91" s="10"/>
      <c r="G91" s="10"/>
      <c r="H91" s="10"/>
      <c r="I91" s="10"/>
    </row>
    <row r="92" spans="1:9">
      <c r="A92" s="2"/>
      <c r="B92" s="2"/>
      <c r="C92" s="2"/>
      <c r="D92" s="10"/>
      <c r="E92" s="10"/>
      <c r="F92" s="10"/>
      <c r="G92" s="10"/>
      <c r="H92" s="10"/>
      <c r="I92" s="10"/>
    </row>
    <row r="93" spans="1:9">
      <c r="A93" s="2"/>
      <c r="B93" s="2"/>
      <c r="C93" s="2"/>
      <c r="D93" s="10"/>
      <c r="E93" s="10"/>
      <c r="F93" s="10"/>
      <c r="G93" s="10"/>
      <c r="H93" s="10"/>
      <c r="I93" s="10"/>
    </row>
    <row r="94" spans="1:9">
      <c r="A94" s="2"/>
      <c r="B94" s="2"/>
      <c r="C94" s="2"/>
      <c r="D94" s="10"/>
      <c r="E94" s="10"/>
      <c r="F94" s="10"/>
      <c r="G94" s="10"/>
      <c r="H94" s="10"/>
      <c r="I94" s="10"/>
    </row>
    <row r="95" spans="1:9">
      <c r="A95" s="2"/>
      <c r="B95" s="2"/>
      <c r="C95" s="2"/>
      <c r="D95" s="10"/>
      <c r="E95" s="10"/>
      <c r="F95" s="10"/>
      <c r="G95" s="10"/>
      <c r="H95" s="10"/>
      <c r="I95" s="10"/>
    </row>
    <row r="96" spans="1:9">
      <c r="A96" s="2"/>
      <c r="B96" s="2"/>
      <c r="C96" s="2"/>
      <c r="D96" s="10"/>
      <c r="E96" s="10"/>
      <c r="F96" s="10"/>
      <c r="G96" s="10"/>
      <c r="H96" s="10"/>
      <c r="I96" s="10"/>
    </row>
    <row r="97" spans="1:9">
      <c r="A97" s="2"/>
      <c r="B97" s="2"/>
      <c r="C97" s="2"/>
      <c r="D97" s="10"/>
      <c r="E97" s="10"/>
      <c r="F97" s="10"/>
      <c r="G97" s="10"/>
      <c r="H97" s="10"/>
      <c r="I97" s="10"/>
    </row>
    <row r="98" spans="1:9">
      <c r="A98" s="2"/>
      <c r="B98" s="2"/>
      <c r="C98" s="2"/>
      <c r="D98" s="10"/>
      <c r="E98" s="10"/>
      <c r="F98" s="10"/>
      <c r="G98" s="10"/>
      <c r="H98" s="10"/>
      <c r="I98" s="10"/>
    </row>
    <row r="99" spans="1:9">
      <c r="A99" s="2"/>
      <c r="B99" s="2"/>
      <c r="C99" s="2"/>
      <c r="D99" s="10"/>
      <c r="E99" s="10"/>
      <c r="F99" s="10"/>
      <c r="G99" s="10"/>
      <c r="H99" s="10"/>
      <c r="I99" s="10"/>
    </row>
    <row r="100" spans="1:9">
      <c r="A100" s="2"/>
      <c r="B100" s="2"/>
      <c r="C100" s="2"/>
      <c r="D100" s="10"/>
      <c r="E100" s="10"/>
      <c r="F100" s="10"/>
      <c r="G100" s="10"/>
      <c r="H100" s="10"/>
      <c r="I100" s="10"/>
    </row>
    <row r="101" spans="1:9">
      <c r="A101" s="2"/>
      <c r="B101" s="2"/>
      <c r="C101" s="2"/>
      <c r="D101" s="10"/>
      <c r="E101" s="10"/>
      <c r="F101" s="10"/>
      <c r="G101" s="10"/>
      <c r="H101" s="10"/>
      <c r="I101" s="10"/>
    </row>
    <row r="102" spans="1:9">
      <c r="A102" s="2"/>
      <c r="B102" s="2"/>
      <c r="C102" s="2"/>
      <c r="D102" s="10"/>
      <c r="E102" s="10"/>
      <c r="F102" s="10"/>
      <c r="G102" s="10"/>
      <c r="H102" s="10"/>
      <c r="I102" s="10"/>
    </row>
    <row r="103" spans="1:9">
      <c r="A103" s="2"/>
      <c r="B103" s="2"/>
      <c r="C103" s="2"/>
      <c r="D103" s="10"/>
      <c r="E103" s="10"/>
      <c r="F103" s="10"/>
      <c r="G103" s="10"/>
      <c r="H103" s="10"/>
      <c r="I103" s="10"/>
    </row>
    <row r="104" spans="1:9">
      <c r="A104" s="2"/>
      <c r="B104" s="2"/>
      <c r="C104" s="2"/>
      <c r="D104" s="10"/>
      <c r="E104" s="10"/>
      <c r="F104" s="10"/>
      <c r="G104" s="10"/>
      <c r="H104" s="10"/>
      <c r="I104" s="10"/>
    </row>
    <row r="105" spans="1:9">
      <c r="A105" s="2"/>
      <c r="B105" s="2"/>
      <c r="C105" s="2"/>
      <c r="D105" s="10"/>
      <c r="E105" s="10"/>
      <c r="F105" s="10"/>
      <c r="G105" s="10"/>
      <c r="H105" s="10"/>
      <c r="I105" s="10"/>
    </row>
    <row r="106" spans="1:9">
      <c r="A106" s="2"/>
      <c r="B106" s="2"/>
      <c r="C106" s="2"/>
      <c r="D106" s="10"/>
      <c r="E106" s="10"/>
      <c r="F106" s="10"/>
      <c r="G106" s="10"/>
      <c r="H106" s="10"/>
      <c r="I106" s="10"/>
    </row>
    <row r="107" spans="1:9">
      <c r="A107" s="2"/>
      <c r="B107" s="2"/>
      <c r="C107" s="2"/>
      <c r="D107" s="10"/>
      <c r="E107" s="10"/>
      <c r="F107" s="10"/>
      <c r="G107" s="10"/>
      <c r="H107" s="10"/>
      <c r="I107" s="10"/>
    </row>
    <row r="108" spans="1:9">
      <c r="A108" s="2"/>
      <c r="B108" s="2"/>
      <c r="C108" s="2"/>
      <c r="D108" s="10"/>
      <c r="E108" s="10"/>
      <c r="F108" s="10"/>
      <c r="G108" s="10"/>
      <c r="H108" s="10"/>
      <c r="I108" s="10"/>
    </row>
    <row r="109" spans="1:9">
      <c r="A109" s="2"/>
      <c r="B109" s="2"/>
      <c r="C109" s="2"/>
      <c r="D109" s="10"/>
      <c r="E109" s="10"/>
      <c r="F109" s="10"/>
      <c r="G109" s="10"/>
      <c r="H109" s="10"/>
      <c r="I109" s="10"/>
    </row>
  </sheetData>
  <pageMargins left="0.25" right="0.25" top="0.3" bottom="0.3" header="0.3" footer="0.3"/>
  <pageSetup paperSize="9" scale="77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ED87-06F5-B541-8B19-207F76B05984}">
  <sheetPr>
    <pageSetUpPr fitToPage="1"/>
  </sheetPr>
  <dimension ref="A1:I102"/>
  <sheetViews>
    <sheetView workbookViewId="0">
      <selection activeCell="A2" sqref="A2"/>
    </sheetView>
  </sheetViews>
  <sheetFormatPr baseColWidth="10" defaultRowHeight="16"/>
  <cols>
    <col min="1" max="1" width="16.1640625" style="1" customWidth="1"/>
    <col min="2" max="3" width="14.33203125" style="1" bestFit="1" customWidth="1"/>
    <col min="4" max="4" width="12.83203125" style="1" bestFit="1" customWidth="1"/>
    <col min="5" max="5" width="12.1640625" style="1" bestFit="1" customWidth="1"/>
    <col min="6" max="6" width="13" style="1" bestFit="1" customWidth="1"/>
    <col min="7" max="7" width="12.1640625" style="1" bestFit="1" customWidth="1"/>
    <col min="8" max="8" width="12.83203125" style="1" bestFit="1" customWidth="1"/>
    <col min="9" max="9" width="12.6640625" style="1" bestFit="1" customWidth="1"/>
    <col min="10" max="16384" width="10.83203125" style="1"/>
  </cols>
  <sheetData>
    <row r="1" spans="1:6">
      <c r="A1" s="12" t="s">
        <v>132</v>
      </c>
    </row>
    <row r="3" spans="1:6">
      <c r="A3" s="1" t="s">
        <v>23</v>
      </c>
      <c r="C3" s="45" t="s">
        <v>123</v>
      </c>
    </row>
    <row r="4" spans="1:6" ht="17" thickBot="1"/>
    <row r="5" spans="1:6">
      <c r="A5" s="47" t="s">
        <v>24</v>
      </c>
      <c r="B5" s="48"/>
    </row>
    <row r="6" spans="1:6">
      <c r="A6" s="24" t="s">
        <v>25</v>
      </c>
      <c r="B6" s="40">
        <v>0.57207261117465924</v>
      </c>
    </row>
    <row r="7" spans="1:6">
      <c r="A7" s="24" t="s">
        <v>26</v>
      </c>
      <c r="B7" s="40">
        <v>0.3272670724561928</v>
      </c>
    </row>
    <row r="8" spans="1:6">
      <c r="A8" s="24" t="s">
        <v>27</v>
      </c>
      <c r="B8" s="40">
        <v>0.26319726983297304</v>
      </c>
    </row>
    <row r="9" spans="1:6">
      <c r="A9" s="24" t="s">
        <v>5</v>
      </c>
      <c r="B9" s="40">
        <v>49.388699330995244</v>
      </c>
    </row>
    <row r="10" spans="1:6" ht="17" thickBot="1">
      <c r="A10" s="41" t="s">
        <v>28</v>
      </c>
      <c r="B10" s="42">
        <v>24</v>
      </c>
    </row>
    <row r="12" spans="1:6" ht="17" thickBot="1">
      <c r="A12" s="1" t="s">
        <v>29</v>
      </c>
    </row>
    <row r="13" spans="1:6">
      <c r="A13" s="38"/>
      <c r="B13" s="5" t="s">
        <v>34</v>
      </c>
      <c r="C13" s="5" t="s">
        <v>35</v>
      </c>
      <c r="D13" s="5" t="s">
        <v>36</v>
      </c>
      <c r="E13" s="5" t="s">
        <v>37</v>
      </c>
      <c r="F13" s="39" t="s">
        <v>38</v>
      </c>
    </row>
    <row r="14" spans="1:6">
      <c r="A14" s="24" t="s">
        <v>30</v>
      </c>
      <c r="B14" s="6">
        <v>2</v>
      </c>
      <c r="C14" s="6">
        <v>24919.200196243553</v>
      </c>
      <c r="D14" s="6">
        <v>12459.600098121777</v>
      </c>
      <c r="E14" s="6">
        <v>5.107976910445279</v>
      </c>
      <c r="F14" s="40">
        <v>1.5572136219378295E-2</v>
      </c>
    </row>
    <row r="15" spans="1:6">
      <c r="A15" s="24" t="s">
        <v>31</v>
      </c>
      <c r="B15" s="6">
        <v>21</v>
      </c>
      <c r="C15" s="6">
        <v>51224.11605375645</v>
      </c>
      <c r="D15" s="6">
        <v>2439.2436216074502</v>
      </c>
      <c r="E15" s="6"/>
      <c r="F15" s="40"/>
    </row>
    <row r="16" spans="1:6" ht="17" thickBot="1">
      <c r="A16" s="41" t="s">
        <v>32</v>
      </c>
      <c r="B16" s="7">
        <v>23</v>
      </c>
      <c r="C16" s="7">
        <v>76143.316250000003</v>
      </c>
      <c r="D16" s="7"/>
      <c r="E16" s="7"/>
      <c r="F16" s="42"/>
    </row>
    <row r="17" spans="1:9" ht="17" thickBot="1"/>
    <row r="18" spans="1:9">
      <c r="A18" s="38"/>
      <c r="B18" s="5" t="s">
        <v>39</v>
      </c>
      <c r="C18" s="5" t="s">
        <v>5</v>
      </c>
      <c r="D18" s="5" t="s">
        <v>40</v>
      </c>
      <c r="E18" s="5" t="s">
        <v>41</v>
      </c>
      <c r="F18" s="5" t="s">
        <v>42</v>
      </c>
      <c r="G18" s="5" t="s">
        <v>43</v>
      </c>
      <c r="H18" s="5" t="s">
        <v>44</v>
      </c>
      <c r="I18" s="39" t="s">
        <v>45</v>
      </c>
    </row>
    <row r="19" spans="1:9">
      <c r="A19" s="24" t="s">
        <v>33</v>
      </c>
      <c r="B19" s="6">
        <v>204.11773519818041</v>
      </c>
      <c r="C19" s="6">
        <v>51.997166337851034</v>
      </c>
      <c r="D19" s="6">
        <v>3.9255549787449495</v>
      </c>
      <c r="E19" s="6">
        <v>7.7612497472788174E-4</v>
      </c>
      <c r="F19" s="6">
        <v>95.983708195377318</v>
      </c>
      <c r="G19" s="6">
        <v>312.25176220098353</v>
      </c>
      <c r="H19" s="6">
        <v>95.983708195377318</v>
      </c>
      <c r="I19" s="40">
        <v>312.25176220098353</v>
      </c>
    </row>
    <row r="20" spans="1:9">
      <c r="A20" s="24" t="s">
        <v>60</v>
      </c>
      <c r="B20" s="6">
        <v>-0.26321438821963788</v>
      </c>
      <c r="C20" s="6">
        <v>0.64395893053560882</v>
      </c>
      <c r="D20" s="6">
        <v>-0.40874406074423247</v>
      </c>
      <c r="E20" s="6">
        <v>0.68686579366326694</v>
      </c>
      <c r="F20" s="6">
        <v>-1.6024002955975203</v>
      </c>
      <c r="G20" s="6">
        <v>1.0759715191582446</v>
      </c>
      <c r="H20" s="6">
        <v>-1.6024002955975203</v>
      </c>
      <c r="I20" s="40">
        <v>1.0759715191582446</v>
      </c>
    </row>
    <row r="21" spans="1:9" ht="17" thickBot="1">
      <c r="A21" s="41" t="s">
        <v>79</v>
      </c>
      <c r="B21" s="7">
        <v>4.4326685074409262</v>
      </c>
      <c r="C21" s="7">
        <v>1.3874128472802116</v>
      </c>
      <c r="D21" s="7">
        <v>3.1949167229714095</v>
      </c>
      <c r="E21" s="7">
        <v>4.3545669405830522E-3</v>
      </c>
      <c r="F21" s="7">
        <v>1.5473855418839477</v>
      </c>
      <c r="G21" s="7">
        <v>7.3179514729979047</v>
      </c>
      <c r="H21" s="7">
        <v>1.5473855418839477</v>
      </c>
      <c r="I21" s="42">
        <v>7.3179514729979047</v>
      </c>
    </row>
    <row r="24" spans="1:9">
      <c r="I24" s="45" t="s">
        <v>124</v>
      </c>
    </row>
    <row r="25" spans="1:9" ht="17" thickBot="1">
      <c r="A25" s="1" t="s">
        <v>46</v>
      </c>
    </row>
    <row r="26" spans="1:9">
      <c r="A26" s="38" t="s">
        <v>47</v>
      </c>
      <c r="B26" s="5" t="s">
        <v>57</v>
      </c>
      <c r="C26" s="39" t="s">
        <v>48</v>
      </c>
    </row>
    <row r="27" spans="1:9">
      <c r="A27" s="24">
        <v>1</v>
      </c>
      <c r="B27" s="6">
        <v>191.17825408312524</v>
      </c>
      <c r="C27" s="40">
        <v>-14.47825408312525</v>
      </c>
    </row>
    <row r="28" spans="1:9">
      <c r="A28" s="24">
        <v>2</v>
      </c>
      <c r="B28" s="6">
        <v>195.61092259056616</v>
      </c>
      <c r="C28" s="40">
        <v>-25.110922590566162</v>
      </c>
    </row>
    <row r="29" spans="1:9">
      <c r="A29" s="24">
        <v>3</v>
      </c>
      <c r="B29" s="6">
        <v>202.67573498020346</v>
      </c>
      <c r="C29" s="40">
        <v>9.1242650197965531</v>
      </c>
    </row>
    <row r="30" spans="1:9">
      <c r="A30" s="24">
        <v>4</v>
      </c>
      <c r="B30" s="6">
        <v>195.26375601776067</v>
      </c>
      <c r="C30" s="40">
        <v>26.836243982239324</v>
      </c>
    </row>
    <row r="31" spans="1:9">
      <c r="A31" s="24">
        <v>5</v>
      </c>
      <c r="B31" s="6">
        <v>205.48714106603367</v>
      </c>
      <c r="C31" s="40">
        <v>70.612858933966351</v>
      </c>
    </row>
    <row r="32" spans="1:9">
      <c r="A32" s="24">
        <v>6</v>
      </c>
      <c r="B32" s="6">
        <v>202.28659231510508</v>
      </c>
      <c r="C32" s="40">
        <v>-1.7865923151050822</v>
      </c>
    </row>
    <row r="33" spans="1:9">
      <c r="A33" s="24">
        <v>7</v>
      </c>
      <c r="B33" s="6">
        <v>217.7742651277708</v>
      </c>
      <c r="C33" s="40">
        <v>-29.974265127770792</v>
      </c>
    </row>
    <row r="34" spans="1:9">
      <c r="A34" s="24">
        <v>8</v>
      </c>
      <c r="B34" s="6">
        <v>222.20693363521173</v>
      </c>
      <c r="C34" s="40">
        <v>19.293066364788274</v>
      </c>
    </row>
    <row r="35" spans="1:9">
      <c r="A35" s="24">
        <v>9</v>
      </c>
      <c r="B35" s="6">
        <v>221.37531437825987</v>
      </c>
      <c r="C35" s="40">
        <v>-78.975314378259867</v>
      </c>
    </row>
    <row r="36" spans="1:9">
      <c r="A36" s="24">
        <v>10</v>
      </c>
      <c r="B36" s="6">
        <v>228.4401267678972</v>
      </c>
      <c r="C36" s="40">
        <v>78.659873232102825</v>
      </c>
    </row>
    <row r="37" spans="1:9">
      <c r="A37" s="24">
        <v>11</v>
      </c>
      <c r="B37" s="6">
        <v>235.50493915753452</v>
      </c>
      <c r="C37" s="40">
        <v>-65.604939157534517</v>
      </c>
    </row>
    <row r="38" spans="1:9">
      <c r="A38" s="24">
        <v>12</v>
      </c>
      <c r="B38" s="6">
        <v>239.93760766497542</v>
      </c>
      <c r="C38" s="40">
        <v>39.062392335024583</v>
      </c>
    </row>
    <row r="39" spans="1:9">
      <c r="A39" s="24">
        <v>13</v>
      </c>
      <c r="B39" s="6">
        <v>243.05420423131818</v>
      </c>
      <c r="C39" s="40">
        <v>2.7457957686818304</v>
      </c>
    </row>
    <row r="40" spans="1:9">
      <c r="A40" s="24">
        <v>14</v>
      </c>
      <c r="B40" s="6">
        <v>241.91739449385378</v>
      </c>
      <c r="C40" s="40">
        <v>-8.2173944938537886</v>
      </c>
    </row>
    <row r="41" spans="1:9">
      <c r="A41" s="24">
        <v>15</v>
      </c>
      <c r="B41" s="6">
        <v>256.35220975364098</v>
      </c>
      <c r="C41" s="40">
        <v>-68.052209753640966</v>
      </c>
    </row>
    <row r="42" spans="1:9">
      <c r="A42" s="24">
        <v>16</v>
      </c>
      <c r="B42" s="6">
        <v>255.5205904966891</v>
      </c>
      <c r="C42" s="40">
        <v>54.279409503310916</v>
      </c>
    </row>
    <row r="43" spans="1:9">
      <c r="A43" s="24">
        <v>17</v>
      </c>
      <c r="B43" s="6">
        <v>258.11075828659256</v>
      </c>
      <c r="C43" s="40">
        <v>-35.210758286592551</v>
      </c>
    </row>
    <row r="44" spans="1:9">
      <c r="A44" s="24">
        <v>18</v>
      </c>
      <c r="B44" s="6">
        <v>269.65021527596372</v>
      </c>
      <c r="C44" s="40">
        <v>-74.550215275963723</v>
      </c>
    </row>
    <row r="45" spans="1:9">
      <c r="A45" s="24">
        <v>19</v>
      </c>
      <c r="B45" s="6">
        <v>278.03109960669923</v>
      </c>
      <c r="C45" s="40">
        <v>57.968900393300771</v>
      </c>
      <c r="I45" s="45" t="s">
        <v>125</v>
      </c>
    </row>
    <row r="46" spans="1:9">
      <c r="A46" s="24">
        <v>20</v>
      </c>
      <c r="B46" s="6">
        <v>275.88340840864919</v>
      </c>
      <c r="C46" s="40">
        <v>37.716591591350834</v>
      </c>
    </row>
    <row r="47" spans="1:9">
      <c r="A47" s="24">
        <v>21</v>
      </c>
      <c r="B47" s="6">
        <v>272.94607404594024</v>
      </c>
      <c r="C47" s="40">
        <v>2.8539259540597754</v>
      </c>
    </row>
    <row r="48" spans="1:9">
      <c r="A48" s="24">
        <v>22</v>
      </c>
      <c r="B48" s="6">
        <v>284.74874542353109</v>
      </c>
      <c r="C48" s="40">
        <v>-48.948745423531079</v>
      </c>
    </row>
    <row r="49" spans="1:9">
      <c r="A49" s="24">
        <v>23</v>
      </c>
      <c r="B49" s="6">
        <v>290.49748587207017</v>
      </c>
      <c r="C49" s="40">
        <v>58.202514127929817</v>
      </c>
    </row>
    <row r="50" spans="1:9" ht="17" thickBot="1">
      <c r="A50" s="41">
        <v>24</v>
      </c>
      <c r="B50" s="7">
        <v>296.24622632060925</v>
      </c>
      <c r="C50" s="42">
        <v>-6.4462263206092416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9"/>
      <c r="B57" s="9"/>
      <c r="C57" s="10"/>
      <c r="D57" s="10"/>
      <c r="E57" s="10"/>
      <c r="F57" s="10"/>
      <c r="G57" s="10"/>
      <c r="H57" s="10"/>
      <c r="I57" s="10"/>
    </row>
    <row r="58" spans="1:9">
      <c r="A58" s="2"/>
      <c r="B58" s="2"/>
      <c r="C58" s="10"/>
      <c r="D58" s="10"/>
      <c r="E58" s="10"/>
      <c r="F58" s="10"/>
      <c r="G58" s="10"/>
      <c r="H58" s="10"/>
      <c r="I58" s="10"/>
    </row>
    <row r="59" spans="1:9">
      <c r="A59" s="2"/>
      <c r="B59" s="2"/>
      <c r="C59" s="10"/>
      <c r="D59" s="10"/>
      <c r="E59" s="10"/>
      <c r="F59" s="10"/>
      <c r="G59" s="10"/>
      <c r="H59" s="10"/>
      <c r="I59" s="10"/>
    </row>
    <row r="60" spans="1:9">
      <c r="A60" s="2"/>
      <c r="B60" s="2"/>
      <c r="C60" s="10"/>
      <c r="D60" s="10"/>
      <c r="E60" s="10"/>
      <c r="F60" s="10"/>
      <c r="G60" s="10"/>
      <c r="H60" s="10"/>
      <c r="I60" s="10"/>
    </row>
    <row r="61" spans="1:9">
      <c r="A61" s="2"/>
      <c r="B61" s="2"/>
      <c r="C61" s="10"/>
      <c r="D61" s="10"/>
      <c r="E61" s="10"/>
      <c r="F61" s="10"/>
      <c r="G61" s="10"/>
      <c r="H61" s="10"/>
      <c r="I61" s="10"/>
    </row>
    <row r="62" spans="1:9">
      <c r="A62" s="2"/>
      <c r="B62" s="2"/>
      <c r="C62" s="10"/>
      <c r="D62" s="10"/>
      <c r="E62" s="10"/>
      <c r="F62" s="10"/>
      <c r="G62" s="10"/>
      <c r="H62" s="10"/>
      <c r="I62" s="10"/>
    </row>
    <row r="63" spans="1:9">
      <c r="A63" s="10"/>
      <c r="B63" s="10"/>
      <c r="C63" s="10"/>
      <c r="D63" s="10"/>
      <c r="E63" s="10"/>
      <c r="F63" s="10"/>
      <c r="G63" s="10"/>
      <c r="H63" s="10"/>
      <c r="I63" s="10"/>
    </row>
    <row r="64" spans="1:9">
      <c r="A64" s="10"/>
      <c r="B64" s="10"/>
      <c r="C64" s="10"/>
      <c r="D64" s="10"/>
      <c r="E64" s="10"/>
      <c r="F64" s="10"/>
      <c r="G64" s="10"/>
      <c r="H64" s="10"/>
      <c r="I64" s="10"/>
    </row>
    <row r="65" spans="1:9">
      <c r="A65" s="8"/>
      <c r="B65" s="8"/>
      <c r="C65" s="8"/>
      <c r="D65" s="8"/>
      <c r="E65" s="8"/>
      <c r="F65" s="8"/>
      <c r="G65" s="10"/>
      <c r="H65" s="10"/>
      <c r="I65" s="10"/>
    </row>
    <row r="66" spans="1:9">
      <c r="A66" s="2"/>
      <c r="B66" s="2"/>
      <c r="C66" s="2"/>
      <c r="D66" s="2"/>
      <c r="E66" s="2"/>
      <c r="F66" s="2"/>
      <c r="G66" s="10"/>
      <c r="H66" s="10"/>
      <c r="I66" s="10"/>
    </row>
    <row r="67" spans="1:9">
      <c r="A67" s="2"/>
      <c r="B67" s="2"/>
      <c r="C67" s="2"/>
      <c r="D67" s="2"/>
      <c r="E67" s="2"/>
      <c r="F67" s="2"/>
      <c r="G67" s="10"/>
      <c r="H67" s="10"/>
      <c r="I67" s="10"/>
    </row>
    <row r="68" spans="1:9">
      <c r="A68" s="2"/>
      <c r="B68" s="2"/>
      <c r="C68" s="2"/>
      <c r="D68" s="2"/>
      <c r="E68" s="2"/>
      <c r="F68" s="2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8"/>
      <c r="B70" s="8"/>
      <c r="C70" s="8"/>
      <c r="D70" s="8"/>
      <c r="E70" s="8"/>
      <c r="F70" s="8"/>
      <c r="G70" s="8"/>
      <c r="H70" s="8"/>
      <c r="I70" s="8"/>
    </row>
    <row r="71" spans="1:9">
      <c r="A71" s="2"/>
      <c r="B71" s="2"/>
      <c r="C71" s="2"/>
      <c r="D71" s="2"/>
      <c r="E71" s="2"/>
      <c r="F71" s="2"/>
      <c r="G71" s="2"/>
      <c r="H71" s="2"/>
      <c r="I71" s="2"/>
    </row>
    <row r="72" spans="1:9">
      <c r="A72" s="2"/>
      <c r="B72" s="2"/>
      <c r="C72" s="2"/>
      <c r="D72" s="2"/>
      <c r="E72" s="2"/>
      <c r="F72" s="2"/>
      <c r="G72" s="2"/>
      <c r="H72" s="2"/>
      <c r="I72" s="2"/>
    </row>
    <row r="73" spans="1:9">
      <c r="A73" s="10"/>
      <c r="B73" s="10"/>
      <c r="C73" s="10"/>
      <c r="D73" s="10"/>
      <c r="E73" s="10"/>
      <c r="F73" s="10"/>
      <c r="G73" s="10"/>
      <c r="H73" s="10"/>
      <c r="I73" s="10"/>
    </row>
    <row r="74" spans="1:9">
      <c r="A74" s="10"/>
      <c r="B74" s="10"/>
      <c r="C74" s="10"/>
      <c r="D74" s="10"/>
      <c r="E74" s="10"/>
      <c r="F74" s="10"/>
      <c r="G74" s="10"/>
      <c r="H74" s="10"/>
      <c r="I74" s="10"/>
    </row>
    <row r="75" spans="1:9">
      <c r="A75" s="10"/>
      <c r="B75" s="10"/>
      <c r="C75" s="10"/>
      <c r="D75" s="10"/>
      <c r="E75" s="10"/>
      <c r="F75" s="10"/>
      <c r="G75" s="10"/>
      <c r="H75" s="10"/>
      <c r="I75" s="10"/>
    </row>
    <row r="76" spans="1:9">
      <c r="A76" s="10"/>
      <c r="B76" s="10"/>
      <c r="C76" s="10"/>
      <c r="D76" s="10"/>
      <c r="E76" s="10"/>
      <c r="F76" s="10"/>
      <c r="G76" s="10"/>
      <c r="H76" s="10"/>
      <c r="I76" s="10"/>
    </row>
    <row r="77" spans="1:9">
      <c r="A77" s="10"/>
      <c r="B77" s="10"/>
      <c r="C77" s="10"/>
      <c r="D77" s="10"/>
      <c r="E77" s="10"/>
      <c r="F77" s="10"/>
      <c r="G77" s="10"/>
      <c r="H77" s="10"/>
      <c r="I77" s="10"/>
    </row>
    <row r="78" spans="1:9">
      <c r="A78" s="8"/>
      <c r="B78" s="8"/>
      <c r="C78" s="8"/>
      <c r="D78" s="10"/>
      <c r="E78" s="10"/>
      <c r="F78" s="10"/>
      <c r="G78" s="10"/>
      <c r="H78" s="10"/>
      <c r="I78" s="10"/>
    </row>
    <row r="79" spans="1:9">
      <c r="A79" s="2"/>
      <c r="B79" s="2"/>
      <c r="C79" s="2"/>
      <c r="D79" s="10"/>
      <c r="E79" s="10"/>
      <c r="F79" s="10"/>
      <c r="G79" s="10"/>
      <c r="H79" s="10"/>
      <c r="I79" s="10"/>
    </row>
    <row r="80" spans="1:9">
      <c r="A80" s="2"/>
      <c r="B80" s="2"/>
      <c r="C80" s="2"/>
      <c r="D80" s="10"/>
      <c r="E80" s="10"/>
      <c r="F80" s="10"/>
      <c r="G80" s="10"/>
      <c r="H80" s="10"/>
      <c r="I80" s="10"/>
    </row>
    <row r="81" spans="1:9">
      <c r="A81" s="2"/>
      <c r="B81" s="2"/>
      <c r="C81" s="2"/>
      <c r="D81" s="10"/>
      <c r="E81" s="10"/>
      <c r="F81" s="10"/>
      <c r="G81" s="10"/>
      <c r="H81" s="10"/>
      <c r="I81" s="10"/>
    </row>
    <row r="82" spans="1:9">
      <c r="A82" s="2"/>
      <c r="B82" s="2"/>
      <c r="C82" s="2"/>
      <c r="D82" s="10"/>
      <c r="E82" s="10"/>
      <c r="F82" s="10"/>
      <c r="G82" s="10"/>
      <c r="H82" s="10"/>
      <c r="I82" s="10"/>
    </row>
    <row r="83" spans="1:9">
      <c r="A83" s="2"/>
      <c r="B83" s="2"/>
      <c r="C83" s="2"/>
      <c r="D83" s="10"/>
      <c r="E83" s="10"/>
      <c r="F83" s="10"/>
      <c r="G83" s="10"/>
      <c r="H83" s="10"/>
      <c r="I83" s="10"/>
    </row>
    <row r="84" spans="1:9">
      <c r="A84" s="2"/>
      <c r="B84" s="2"/>
      <c r="C84" s="2"/>
      <c r="D84" s="10"/>
      <c r="E84" s="10"/>
      <c r="F84" s="10"/>
      <c r="G84" s="10"/>
      <c r="H84" s="10"/>
      <c r="I84" s="10"/>
    </row>
    <row r="85" spans="1:9">
      <c r="A85" s="2"/>
      <c r="B85" s="2"/>
      <c r="C85" s="2"/>
      <c r="D85" s="10"/>
      <c r="E85" s="10"/>
      <c r="F85" s="10"/>
      <c r="G85" s="10"/>
      <c r="H85" s="10"/>
      <c r="I85" s="10"/>
    </row>
    <row r="86" spans="1:9">
      <c r="A86" s="2"/>
      <c r="B86" s="2"/>
      <c r="C86" s="2"/>
      <c r="D86" s="10"/>
      <c r="E86" s="10"/>
      <c r="F86" s="10"/>
      <c r="G86" s="10"/>
      <c r="H86" s="10"/>
      <c r="I86" s="10"/>
    </row>
    <row r="87" spans="1:9">
      <c r="A87" s="2"/>
      <c r="B87" s="2"/>
      <c r="C87" s="2"/>
      <c r="D87" s="10"/>
      <c r="E87" s="10"/>
      <c r="F87" s="10"/>
      <c r="G87" s="10"/>
      <c r="H87" s="10"/>
      <c r="I87" s="10"/>
    </row>
    <row r="88" spans="1:9">
      <c r="A88" s="2"/>
      <c r="B88" s="2"/>
      <c r="C88" s="2"/>
      <c r="D88" s="10"/>
      <c r="E88" s="10"/>
      <c r="F88" s="10"/>
      <c r="G88" s="10"/>
      <c r="H88" s="10"/>
      <c r="I88" s="10"/>
    </row>
    <row r="89" spans="1:9">
      <c r="A89" s="2"/>
      <c r="B89" s="2"/>
      <c r="C89" s="2"/>
      <c r="D89" s="10"/>
      <c r="E89" s="10"/>
      <c r="F89" s="10"/>
      <c r="G89" s="10"/>
      <c r="H89" s="10"/>
      <c r="I89" s="10"/>
    </row>
    <row r="90" spans="1:9">
      <c r="A90" s="2"/>
      <c r="B90" s="2"/>
      <c r="C90" s="2"/>
      <c r="D90" s="10"/>
      <c r="E90" s="10"/>
      <c r="F90" s="10"/>
      <c r="G90" s="10"/>
      <c r="H90" s="10"/>
      <c r="I90" s="10"/>
    </row>
    <row r="91" spans="1:9">
      <c r="A91" s="2"/>
      <c r="B91" s="2"/>
      <c r="C91" s="2"/>
      <c r="D91" s="10"/>
      <c r="E91" s="10"/>
      <c r="F91" s="10"/>
      <c r="G91" s="10"/>
      <c r="H91" s="10"/>
      <c r="I91" s="10"/>
    </row>
    <row r="92" spans="1:9">
      <c r="A92" s="2"/>
      <c r="B92" s="2"/>
      <c r="C92" s="2"/>
      <c r="D92" s="10"/>
      <c r="E92" s="10"/>
      <c r="F92" s="10"/>
      <c r="G92" s="10"/>
      <c r="H92" s="10"/>
      <c r="I92" s="10"/>
    </row>
    <row r="93" spans="1:9">
      <c r="A93" s="2"/>
      <c r="B93" s="2"/>
      <c r="C93" s="2"/>
      <c r="D93" s="10"/>
      <c r="E93" s="10"/>
      <c r="F93" s="10"/>
      <c r="G93" s="10"/>
      <c r="H93" s="10"/>
      <c r="I93" s="10"/>
    </row>
    <row r="94" spans="1:9">
      <c r="A94" s="2"/>
      <c r="B94" s="2"/>
      <c r="C94" s="2"/>
      <c r="D94" s="10"/>
      <c r="E94" s="10"/>
      <c r="F94" s="10"/>
      <c r="G94" s="10"/>
      <c r="H94" s="10"/>
      <c r="I94" s="10"/>
    </row>
    <row r="95" spans="1:9">
      <c r="A95" s="2"/>
      <c r="B95" s="2"/>
      <c r="C95" s="2"/>
      <c r="D95" s="10"/>
      <c r="E95" s="10"/>
      <c r="F95" s="10"/>
      <c r="G95" s="10"/>
      <c r="H95" s="10"/>
      <c r="I95" s="10"/>
    </row>
    <row r="96" spans="1:9">
      <c r="A96" s="2"/>
      <c r="B96" s="2"/>
      <c r="C96" s="2"/>
      <c r="D96" s="10"/>
      <c r="E96" s="10"/>
      <c r="F96" s="10"/>
      <c r="G96" s="10"/>
      <c r="H96" s="10"/>
      <c r="I96" s="10"/>
    </row>
    <row r="97" spans="1:9">
      <c r="A97" s="2"/>
      <c r="B97" s="2"/>
      <c r="C97" s="2"/>
      <c r="D97" s="10"/>
      <c r="E97" s="10"/>
      <c r="F97" s="10"/>
      <c r="G97" s="10"/>
      <c r="H97" s="10"/>
      <c r="I97" s="10"/>
    </row>
    <row r="98" spans="1:9">
      <c r="A98" s="2"/>
      <c r="B98" s="2"/>
      <c r="C98" s="2"/>
      <c r="D98" s="10"/>
      <c r="E98" s="10"/>
      <c r="F98" s="10"/>
      <c r="G98" s="10"/>
      <c r="H98" s="10"/>
      <c r="I98" s="10"/>
    </row>
    <row r="99" spans="1:9">
      <c r="A99" s="2"/>
      <c r="B99" s="2"/>
      <c r="C99" s="2"/>
      <c r="D99" s="10"/>
      <c r="E99" s="10"/>
      <c r="F99" s="10"/>
      <c r="G99" s="10"/>
      <c r="H99" s="10"/>
      <c r="I99" s="10"/>
    </row>
    <row r="100" spans="1:9">
      <c r="A100" s="2"/>
      <c r="B100" s="2"/>
      <c r="C100" s="2"/>
      <c r="D100" s="10"/>
      <c r="E100" s="10"/>
      <c r="F100" s="10"/>
      <c r="G100" s="10"/>
      <c r="H100" s="10"/>
      <c r="I100" s="10"/>
    </row>
    <row r="101" spans="1:9">
      <c r="A101" s="2"/>
      <c r="B101" s="2"/>
      <c r="C101" s="2"/>
      <c r="D101" s="10"/>
      <c r="E101" s="10"/>
      <c r="F101" s="10"/>
      <c r="G101" s="10"/>
      <c r="H101" s="10"/>
      <c r="I101" s="10"/>
    </row>
    <row r="102" spans="1:9">
      <c r="A102" s="2"/>
      <c r="B102" s="2"/>
      <c r="C102" s="2"/>
      <c r="D102" s="10"/>
      <c r="E102" s="10"/>
      <c r="F102" s="10"/>
      <c r="G102" s="10"/>
      <c r="H102" s="10"/>
      <c r="I102" s="10"/>
    </row>
  </sheetData>
  <pageMargins left="0.25" right="0.25" top="0.3" bottom="0.7" header="0.3" footer="0.3"/>
  <pageSetup paperSize="9" scale="76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data.2</vt:lpstr>
      <vt:lpstr>Charts.3</vt:lpstr>
      <vt:lpstr>0th Order.4</vt:lpstr>
      <vt:lpstr>1st Order.5</vt:lpstr>
      <vt:lpstr>2nd Order.6</vt:lpstr>
      <vt:lpstr>Extra</vt:lpstr>
      <vt:lpstr>1st Order (day).7</vt:lpstr>
      <vt:lpstr>2nd Order (day).8</vt:lpstr>
      <vt:lpstr>2nd Order (day) - RF.9</vt:lpstr>
      <vt:lpstr>Final Model.10</vt:lpstr>
      <vt:lpstr>Extra (day)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2019-06-20T21:10:11Z</dcterms:created>
  <dcterms:modified xsi:type="dcterms:W3CDTF">2019-07-05T20:41:08Z</dcterms:modified>
</cp:coreProperties>
</file>